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ella\Downloads\"/>
    </mc:Choice>
  </mc:AlternateContent>
  <xr:revisionPtr revIDLastSave="0" documentId="8_{36C5B19E-43DC-4708-A72C-C627AE943C5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esla Stock Price History" sheetId="1" r:id="rId1"/>
  </sheets>
  <calcPr calcId="191029"/>
</workbook>
</file>

<file path=xl/calcChain.xml><?xml version="1.0" encoding="utf-8"?>
<calcChain xmlns="http://schemas.openxmlformats.org/spreadsheetml/2006/main">
  <c r="R6" i="1" l="1"/>
  <c r="S7" i="1"/>
  <c r="S8" i="1"/>
  <c r="S9" i="1"/>
  <c r="S10" i="1"/>
  <c r="S11" i="1"/>
  <c r="S12" i="1"/>
  <c r="S13" i="1"/>
  <c r="S14" i="1"/>
  <c r="S15" i="1"/>
  <c r="R7" i="1"/>
  <c r="R8" i="1"/>
  <c r="R9" i="1"/>
  <c r="R10" i="1"/>
  <c r="R11" i="1"/>
  <c r="R12" i="1"/>
  <c r="R13" i="1"/>
  <c r="R14" i="1"/>
  <c r="R15" i="1"/>
  <c r="D513" i="1"/>
  <c r="D514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506" i="1" l="1"/>
  <c r="D508" i="1"/>
  <c r="D511" i="1"/>
  <c r="D512" i="1"/>
  <c r="D509" i="1"/>
  <c r="D510" i="1"/>
  <c r="D507" i="1"/>
</calcChain>
</file>

<file path=xl/sharedStrings.xml><?xml version="1.0" encoding="utf-8"?>
<sst xmlns="http://schemas.openxmlformats.org/spreadsheetml/2006/main" count="507" uniqueCount="490">
  <si>
    <t>Date</t>
  </si>
  <si>
    <t>Price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</si>
  <si>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</si>
  <si>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</si>
  <si>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</si>
  <si>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</si>
  <si>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</si>
  <si>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</si>
  <si>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</si>
  <si>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</si>
  <si>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</si>
  <si>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</si>
  <si>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</si>
  <si>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</si>
  <si>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</si>
  <si>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</si>
  <si>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</si>
  <si>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</si>
  <si>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</si>
  <si>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</si>
  <si>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</si>
  <si>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</si>
  <si>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</si>
  <si>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</si>
  <si>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</si>
  <si>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</si>
  <si>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</si>
  <si>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</si>
  <si>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</si>
  <si>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</si>
  <si>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</si>
  <si>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</si>
  <si>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</si>
  <si>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</si>
  <si>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</si>
  <si>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</si>
  <si>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</si>
  <si>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</si>
  <si>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</si>
  <si>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</si>
  <si>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</si>
  <si>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</si>
  <si>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</si>
  <si>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</si>
  <si>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</si>
  <si>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</si>
  <si>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</si>
  <si>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</si>
  <si>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</si>
  <si>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</si>
  <si>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</si>
  <si>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</si>
  <si>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</si>
  <si>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</si>
  <si>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</si>
  <si>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</si>
  <si>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</si>
  <si>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</si>
  <si>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</si>
  <si>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</si>
  <si>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</si>
  <si>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</si>
  <si>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</si>
  <si>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</si>
  <si>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</si>
  <si>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</si>
  <si>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</si>
  <si>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</si>
  <si>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</si>
  <si>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</si>
  <si>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</si>
  <si>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</si>
  <si>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</si>
  <si>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</si>
  <si>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</si>
  <si>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</si>
  <si>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</si>
  <si>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</si>
  <si>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</si>
  <si>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</si>
  <si>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</si>
  <si>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</si>
  <si>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</si>
  <si>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</si>
  <si>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</si>
  <si>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</si>
  <si>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</si>
  <si>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</si>
  <si>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</si>
  <si>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</si>
  <si>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</si>
  <si>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</si>
  <si>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</si>
  <si>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</si>
  <si>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</si>
  <si>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</si>
  <si>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</si>
  <si>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</si>
  <si>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</si>
  <si>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</si>
  <si>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</si>
  <si>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</si>
  <si>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</si>
  <si>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</si>
  <si>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</si>
  <si>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</si>
  <si>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</si>
  <si>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</si>
  <si>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</si>
  <si>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</si>
  <si>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</si>
  <si>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</si>
  <si>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</si>
  <si>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</si>
  <si>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</si>
  <si>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</si>
  <si>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</si>
  <si>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</si>
  <si>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</si>
  <si>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</si>
  <si>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</si>
  <si>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</si>
  <si>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</si>
  <si>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</si>
  <si>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</si>
  <si>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</si>
  <si>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</si>
  <si>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</si>
  <si>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</si>
  <si>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</si>
  <si>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</si>
  <si>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</si>
  <si>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</si>
  <si>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</si>
  <si>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</si>
  <si>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</si>
  <si>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</si>
  <si>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</si>
  <si>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</si>
  <si>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</si>
  <si>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</si>
  <si>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</si>
  <si>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</si>
  <si>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</si>
  <si>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</si>
  <si>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</si>
  <si>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</si>
  <si>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</si>
  <si>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</si>
  <si>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</si>
  <si>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</si>
  <si>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</si>
  <si>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</si>
  <si>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</si>
  <si>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</si>
  <si>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</si>
  <si>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</si>
  <si>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</si>
  <si>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</si>
  <si>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</si>
  <si>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</si>
  <si>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</si>
  <si>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</si>
  <si>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</si>
  <si>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</si>
  <si>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</si>
  <si>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</si>
  <si>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</si>
  <si>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</si>
  <si>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</si>
  <si>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</si>
  <si>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</si>
  <si>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</si>
  <si>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</si>
  <si>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</si>
  <si>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</si>
  <si>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</si>
  <si>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</si>
  <si>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</si>
  <si>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</si>
  <si>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</si>
  <si>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</si>
  <si>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</si>
  <si>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</si>
  <si>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</si>
  <si>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</si>
  <si>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</si>
  <si>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</si>
  <si>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</si>
  <si>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</si>
  <si>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</si>
  <si>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</si>
  <si>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</si>
  <si>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</si>
  <si>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</si>
  <si>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</si>
  <si>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</si>
  <si>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</si>
  <si>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</si>
  <si>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</si>
  <si>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</si>
  <si>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</si>
  <si>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</si>
  <si>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</si>
  <si>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</si>
  <si>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</si>
  <si>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</si>
  <si>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</si>
  <si>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</si>
  <si>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</si>
  <si>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</si>
  <si>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</si>
  <si>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</si>
  <si>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</si>
  <si>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</si>
  <si>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</si>
  <si>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</si>
  <si>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</si>
  <si>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</si>
  <si>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</si>
  <si>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</si>
  <si>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</si>
  <si>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</si>
  <si>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</si>
  <si>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</si>
  <si>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</si>
  <si>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</si>
  <si>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</si>
  <si>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</si>
  <si>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</si>
  <si>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</si>
  <si>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</si>
  <si>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</si>
  <si>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</si>
  <si>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</si>
  <si>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</si>
  <si>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</si>
  <si>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</si>
  <si>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</si>
  <si>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</si>
  <si>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</si>
  <si>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</si>
  <si>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</si>
  <si>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</si>
  <si>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</si>
  <si>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</si>
  <si>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</si>
  <si>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</si>
  <si>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</si>
  <si>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</si>
  <si>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</si>
  <si>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</si>
  <si>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</si>
  <si>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</si>
  <si>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</si>
  <si>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</si>
  <si>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</si>
  <si>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</si>
  <si>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</si>
  <si>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</si>
  <si>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</si>
  <si>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</si>
  <si>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</si>
  <si>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</si>
  <si>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</si>
  <si>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</si>
  <si>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</si>
  <si>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</si>
  <si>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</si>
  <si>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</si>
  <si>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</si>
  <si>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</si>
  <si>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</si>
  <si>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</si>
  <si>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</si>
  <si>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</si>
  <si>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</si>
  <si>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</si>
  <si>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</si>
  <si>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</si>
  <si>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</si>
  <si>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</si>
  <si>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</si>
  <si>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</si>
  <si>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</si>
  <si>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</si>
  <si>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</si>
  <si>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</si>
  <si>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</si>
  <si>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</si>
  <si>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</si>
  <si>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</si>
  <si>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</si>
  <si>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</si>
  <si>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</si>
  <si>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</si>
  <si>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</si>
  <si>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</si>
  <si>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</si>
  <si>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</si>
  <si>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</si>
  <si>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</si>
  <si>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</si>
  <si>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</si>
  <si>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</si>
  <si>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</si>
  <si>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</si>
  <si>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</si>
  <si>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</si>
  <si>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</si>
  <si>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</si>
  <si>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</si>
  <si>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</si>
  <si>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</si>
  <si>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</si>
  <si>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</si>
  <si>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</si>
  <si>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</si>
  <si>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</si>
  <si>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</si>
  <si>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</si>
  <si>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</si>
  <si>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</si>
  <si>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</si>
  <si>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</si>
  <si>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</si>
  <si>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</si>
  <si>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</si>
  <si>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</si>
  <si>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</si>
  <si>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</si>
  <si>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</si>
  <si>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</si>
  <si>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</si>
  <si>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</si>
  <si>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</si>
  <si>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</si>
  <si>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</si>
  <si>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</si>
  <si>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</si>
  <si>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</si>
  <si>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</si>
  <si>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</si>
  <si>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</si>
  <si>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</si>
  <si>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</si>
  <si>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</si>
  <si>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</si>
  <si>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</si>
  <si>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</si>
  <si>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</si>
  <si>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</si>
  <si>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</si>
  <si>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</si>
  <si>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</si>
  <si>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</si>
  <si>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</si>
  <si>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</si>
  <si>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</si>
  <si>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</si>
  <si>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</si>
  <si>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</si>
  <si>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</si>
  <si>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</si>
  <si>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</si>
  <si>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</si>
  <si>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</si>
  <si>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</si>
  <si>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</si>
  <si>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</si>
  <si>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</si>
  <si>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</si>
  <si>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</si>
  <si>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</si>
  <si>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</si>
  <si>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</si>
  <si>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</si>
  <si>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</si>
  <si>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</si>
  <si>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</si>
  <si>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</si>
  <si>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</si>
  <si>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</si>
  <si>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</si>
  <si>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</si>
  <si>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</si>
  <si>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</si>
  <si>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</si>
  <si>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</si>
  <si>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</si>
  <si>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</si>
  <si>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</si>
  <si>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</si>
  <si>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</si>
  <si>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</si>
  <si>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</si>
  <si>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</si>
  <si>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</si>
  <si>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</si>
  <si>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</si>
  <si>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</si>
  <si>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</si>
  <si>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</si>
  <si>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</si>
  <si>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</si>
  <si>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</si>
  <si>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</si>
  <si>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</si>
  <si>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</si>
  <si>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</si>
  <si>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</si>
  <si>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</si>
  <si>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</si>
  <si>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</si>
  <si>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</si>
  <si>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</si>
  <si>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</si>
  <si>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</si>
  <si>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</si>
  <si>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</si>
  <si>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</si>
  <si>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</si>
  <si>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</si>
  <si>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</si>
  <si>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</si>
  <si>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</si>
  <si>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</si>
  <si>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</si>
  <si>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</si>
  <si>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</si>
  <si>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</si>
  <si>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</si>
  <si>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</si>
  <si>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</si>
  <si>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</si>
  <si>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</si>
  <si>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</si>
  <si>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</si>
  <si>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</si>
  <si>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</si>
  <si>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</si>
  <si>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</si>
  <si>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</si>
  <si>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</si>
  <si>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</si>
  <si>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</si>
  <si>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</si>
  <si>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</si>
  <si>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</si>
  <si>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</si>
  <si>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</si>
  <si>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</si>
  <si>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</si>
  <si>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</si>
  <si>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</si>
  <si>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Logarithmic Return</t>
  </si>
  <si>
    <t>Mean</t>
  </si>
  <si>
    <t>Median</t>
  </si>
  <si>
    <t>St. Dev.</t>
  </si>
  <si>
    <t>Min</t>
  </si>
  <si>
    <t>Max</t>
  </si>
  <si>
    <t>Skewness</t>
  </si>
  <si>
    <t>Kurtosis</t>
  </si>
  <si>
    <t>Starting Date</t>
  </si>
  <si>
    <t>Final Date</t>
  </si>
  <si>
    <t>2 years data</t>
  </si>
  <si>
    <t>1 Year data</t>
  </si>
  <si>
    <t>Simulated Results</t>
  </si>
  <si>
    <t>Variable</t>
  </si>
  <si>
    <t>(1) TSLA</t>
  </si>
  <si>
    <t>(2) SPY</t>
  </si>
  <si>
    <t>(3) TSLA vs SPY</t>
  </si>
  <si>
    <t>(4) TSLA vs SPY, Oil</t>
  </si>
  <si>
    <t>Intercept</t>
  </si>
  <si>
    <t>-0.0027 (0.0016) [0.0017]</t>
  </si>
  <si>
    <t>0.0005 (0.0005) [0.0006]</t>
  </si>
  <si>
    <t>-0.0028 (0.0015) [0.0016]</t>
  </si>
  <si>
    <t>-0.0027 (0.0015) [0.0016]</t>
  </si>
  <si>
    <t>SPY</t>
  </si>
  <si>
    <t>0.4000 (0.0500) [0.0550]</t>
  </si>
  <si>
    <t>0.3900 (0.0500) [0.0540]</t>
  </si>
  <si>
    <t>Oil</t>
  </si>
  <si>
    <t>-0.1000 (0.0300) [0.0350]</t>
  </si>
  <si>
    <t>R2 R^2 R2 Adj</t>
  </si>
  <si>
    <t>SE Regression</t>
  </si>
  <si>
    <t>Observations</t>
  </si>
  <si>
    <t>2 Years  Summary Stats</t>
  </si>
  <si>
    <t xml:space="preserve">https://www.nasdaq.com/market-activity/stocks/tsla [Accessed 23 Jun. 2025]. </t>
  </si>
  <si>
    <t>1-Year Summary Stats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</si>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</sst>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E+00"/>
    <numFmt numFmtId="166" formatCode="mm/dd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10" fontId="0" fillId="0" borderId="0" xfId="0" applyNumberFormat="1"/>
    <xf numFmtId="14" fontId="0" fillId="0" borderId="0" xfId="0" applyNumberFormat="1"/>
    <xf numFmtId="0" fontId="19" fillId="33" borderId="10" xfId="0" applyFont="1" applyFill="1" applyBorder="1" applyAlignment="1">
      <alignment horizontal="center"/>
    </xf>
    <xf numFmtId="165" fontId="19" fillId="33" borderId="10" xfId="0" applyNumberFormat="1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2" fontId="19" fillId="33" borderId="10" xfId="0" applyNumberFormat="1" applyFont="1" applyFill="1" applyBorder="1" applyAlignment="1">
      <alignment horizontal="center"/>
    </xf>
    <xf numFmtId="14" fontId="19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3" fillId="34" borderId="18" xfId="0" applyFont="1" applyFill="1" applyBorder="1" applyAlignment="1">
      <alignment horizontal="justify" vertical="center"/>
    </xf>
    <xf numFmtId="0" fontId="23" fillId="0" borderId="18" xfId="0" applyFont="1" applyBorder="1" applyAlignment="1">
      <alignment horizontal="justify" vertical="center"/>
    </xf>
    <xf numFmtId="0" fontId="24" fillId="0" borderId="19" xfId="0" applyFont="1" applyBorder="1" applyAlignment="1">
      <alignment horizontal="center" vertical="center"/>
    </xf>
    <xf numFmtId="0" fontId="24" fillId="34" borderId="19" xfId="0" applyFont="1" applyFill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14" fontId="24" fillId="0" borderId="2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5" fontId="18" fillId="33" borderId="14" xfId="0" applyNumberFormat="1" applyFont="1" applyFill="1" applyBorder="1" applyAlignment="1">
      <alignment horizontal="center" vertical="center"/>
    </xf>
    <xf numFmtId="164" fontId="18" fillId="33" borderId="14" xfId="0" applyNumberFormat="1" applyFont="1" applyFill="1" applyBorder="1" applyAlignment="1">
      <alignment horizontal="center" vertical="center"/>
    </xf>
    <xf numFmtId="2" fontId="18" fillId="33" borderId="14" xfId="0" applyNumberFormat="1" applyFont="1" applyFill="1" applyBorder="1" applyAlignment="1">
      <alignment horizontal="center" vertical="center"/>
    </xf>
    <xf numFmtId="14" fontId="18" fillId="33" borderId="13" xfId="0" applyNumberFormat="1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165" fontId="18" fillId="33" borderId="23" xfId="0" applyNumberFormat="1" applyFon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25" fillId="0" borderId="0" xfId="42" applyFont="1"/>
    <xf numFmtId="0" fontId="23" fillId="0" borderId="10" xfId="0" applyFont="1" applyBorder="1" applyAlignment="1">
      <alignment horizontal="justify" vertical="center"/>
    </xf>
    <xf numFmtId="0" fontId="23" fillId="34" borderId="10" xfId="0" applyFont="1" applyFill="1" applyBorder="1" applyAlignment="1">
      <alignment horizontal="justify" vertical="center"/>
    </xf>
    <xf numFmtId="0" fontId="23" fillId="0" borderId="10" xfId="0" applyFont="1" applyBorder="1" applyAlignment="1">
      <alignment vertical="center"/>
    </xf>
    <xf numFmtId="165" fontId="18" fillId="33" borderId="16" xfId="0" applyNumberFormat="1" applyFont="1" applyFill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Summary Stats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'Tesla Stock Price History'!$M$21</c:f>
              <c:strCache>
                <c:ptCount val="1"/>
                <c:pt idx="0">
                  <c:v>2 Years  Summary Stats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'Tesla Stock Price History'!$L$22:$L$26</c:f>
              <c:strCache>
                <c:ptCount val="5"/>
                <c:pt idx="0">
                  <c:v>Median</c:v>
                </c:pt>
                <c:pt idx="1">
                  <c:v>St. Dev.</c:v>
                </c:pt>
                <c:pt idx="2">
                  <c:v>Min</c:v>
                </c:pt>
                <c:pt idx="3">
                  <c:v>Max</c:v>
                </c:pt>
                <c:pt idx="4">
                  <c:v>Skewness</c:v>
                </c:pt>
              </c:strCache>
            </c:strRef>
          </c:cat>
          <c:val>
            <c:numRef>
              <c:f>'Tesla Stock Price History'!$M$22:$M$26</c:f>
              <c:numCache>
                <c:formatCode>General</c:formatCode>
                <c:ptCount val="5"/>
                <c:pt idx="0">
                  <c:v>-1.9780000000000002E-3</c:v>
                </c:pt>
                <c:pt idx="1">
                  <c:v>3.6279447999999999E-2</c:v>
                </c:pt>
                <c:pt idx="2">
                  <c:v>-0.2</c:v>
                </c:pt>
                <c:pt idx="3">
                  <c:v>0.13</c:v>
                </c:pt>
                <c:pt idx="4">
                  <c:v>-0.36546992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203-B6C6-39A818916562}"/>
            </c:ext>
          </c:extLst>
        </c:ser>
        <c:ser>
          <c:idx val="1"/>
          <c:order val="1"/>
          <c:tx>
            <c:strRef>
              <c:f>'Tesla Stock Price History'!$N$21</c:f>
              <c:strCache>
                <c:ptCount val="1"/>
                <c:pt idx="0">
                  <c:v>1-Year Summary Stats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'Tesla Stock Price History'!$L$22:$L$26</c:f>
              <c:strCache>
                <c:ptCount val="5"/>
                <c:pt idx="0">
                  <c:v>Median</c:v>
                </c:pt>
                <c:pt idx="1">
                  <c:v>St. Dev.</c:v>
                </c:pt>
                <c:pt idx="2">
                  <c:v>Min</c:v>
                </c:pt>
                <c:pt idx="3">
                  <c:v>Max</c:v>
                </c:pt>
                <c:pt idx="4">
                  <c:v>Skewness</c:v>
                </c:pt>
              </c:strCache>
            </c:strRef>
          </c:cat>
          <c:val>
            <c:numRef>
              <c:f>'Tesla Stock Price History'!$N$22:$N$26</c:f>
              <c:numCache>
                <c:formatCode>General</c:formatCode>
                <c:ptCount val="5"/>
                <c:pt idx="0">
                  <c:v>1.1800000000000001E-3</c:v>
                </c:pt>
                <c:pt idx="1">
                  <c:v>4.2114762E-2</c:v>
                </c:pt>
                <c:pt idx="2">
                  <c:v>-0.1</c:v>
                </c:pt>
                <c:pt idx="3">
                  <c:v>0.13</c:v>
                </c:pt>
                <c:pt idx="4">
                  <c:v>0.328990685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5-4203-B6C6-39A81891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898576"/>
        <c:axId val="471873552"/>
      </c:barChart>
      <c:catAx>
        <c:axId val="4718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3552"/>
        <c:crosses val="autoZero"/>
        <c:auto val="1"/>
        <c:lblAlgn val="ctr"/>
        <c:lblOffset val="100"/>
        <c:noMultiLvlLbl val="0"/>
      </c:catAx>
      <c:valAx>
        <c:axId val="471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Kurtosis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'Tesla Stock Price History'!$L$48</c:f>
              <c:strCache>
                <c:ptCount val="1"/>
                <c:pt idx="0">
                  <c:v>Kurtosis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'Tesla Stock Price History'!$M$47:$N$47</c:f>
              <c:strCache>
                <c:ptCount val="2"/>
                <c:pt idx="0">
                  <c:v>2 Years  Summary Stats</c:v>
                </c:pt>
                <c:pt idx="1">
                  <c:v>1-Year Summary Stats</c:v>
                </c:pt>
              </c:strCache>
            </c:strRef>
          </c:cat>
          <c:val>
            <c:numRef>
              <c:f>'Tesla Stock Price History'!$M$48:$N$48</c:f>
              <c:numCache>
                <c:formatCode>General</c:formatCode>
                <c:ptCount val="2"/>
                <c:pt idx="0">
                  <c:v>2.8407357800000002</c:v>
                </c:pt>
                <c:pt idx="1">
                  <c:v>0.30836160899999998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BF6-98A4-2DF1A407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880624"/>
        <c:axId val="471875184"/>
      </c:barChart>
      <c:catAx>
        <c:axId val="4718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5184"/>
        <c:crosses val="autoZero"/>
        <c:auto val="1"/>
        <c:lblAlgn val="ctr"/>
        <c:lblOffset val="100"/>
        <c:noMultiLvlLbl val="0"/>
      </c:catAx>
      <c:valAx>
        <c:axId val="4718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29</xdr:row>
      <xdr:rowOff>185737</xdr:rowOff>
    </xdr:from>
    <xdr:to>
      <xdr:col>14</xdr:col>
      <xdr:colOff>390525</xdr:colOff>
      <xdr:row>44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50</xdr:row>
      <xdr:rowOff>109537</xdr:rowOff>
    </xdr:from>
    <xdr:to>
      <xdr:col>14</xdr:col>
      <xdr:colOff>228600</xdr:colOff>
      <xdr:row>64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sdaq.com/market-activity/stocks/tsla%20%5bAccessed%2023%20Jun.%202025%5d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56"/>
  <sheetViews>
    <sheetView tabSelected="1" zoomScaleNormal="100" workbookViewId="0">
      <selection activeCell="O30" sqref="O30"/>
    </sheetView>
  </sheetViews>
  <sheetFormatPr defaultColWidth="8.88671875" defaultRowHeight="14.4" x14ac:dyDescent="0.3"/>
  <cols>
    <col min="2" max="2" width="10.6640625" bestFit="1" customWidth="1"/>
    <col min="3" max="3" width="12.44140625" bestFit="1" customWidth="1"/>
    <col min="4" max="4" width="18" bestFit="1" customWidth="1"/>
    <col min="6" max="7" width="10.6640625" bestFit="1" customWidth="1"/>
    <col min="8" max="8" width="18" bestFit="1" customWidth="1"/>
    <col min="12" max="12" width="17" bestFit="1" customWidth="1"/>
    <col min="13" max="13" width="22.44140625" bestFit="1" customWidth="1"/>
    <col min="14" max="14" width="21.88671875" bestFit="1" customWidth="1"/>
    <col min="15" max="16" width="22.44140625" bestFit="1" customWidth="1"/>
    <col min="18" max="18" width="13.44140625" customWidth="1"/>
    <col min="19" max="19" width="15.33203125" customWidth="1"/>
  </cols>
  <sheetData>
    <row r="1" spans="2:19" ht="15" thickBot="1" x14ac:dyDescent="0.35"/>
    <row r="2" spans="2:19" ht="15" thickBot="1" x14ac:dyDescent="0.35">
      <c r="B2" s="68" t="s">
        <v>465</v>
      </c>
      <c r="C2" s="69"/>
      <c r="D2" s="70"/>
      <c r="E2" s="8"/>
      <c r="F2" s="68" t="s">
        <v>466</v>
      </c>
      <c r="G2" s="69"/>
      <c r="H2" s="70"/>
    </row>
    <row r="3" spans="2:19" ht="15" thickBot="1" x14ac:dyDescent="0.35">
      <c r="B3" s="54" t="s">
        <v>0</v>
      </c>
      <c r="C3" s="55" t="s">
        <v>1</v>
      </c>
      <c r="D3" s="56" t="s">
        <v>455</v>
      </c>
      <c r="E3" s="8"/>
      <c r="F3" s="58" t="s">
        <v>0</v>
      </c>
      <c r="G3" s="59" t="s">
        <v>1</v>
      </c>
      <c r="H3" s="60" t="s">
        <v>455</v>
      </c>
    </row>
    <row r="4" spans="2:19" x14ac:dyDescent="0.3">
      <c r="B4" s="51" t="s">
        <v>2</v>
      </c>
      <c r="C4" s="52">
        <v>417.41</v>
      </c>
      <c r="D4" s="53" t="s">
        <v>489</v>
      </c>
      <c r="E4" s="8"/>
      <c r="F4" s="51" t="s">
        <v>304</v>
      </c>
      <c r="G4" s="52">
        <v>123.18</v>
      </c>
      <c r="H4" s="57">
        <f>LN(G4/C504)</f>
        <v>0.13058997561373478</v>
      </c>
    </row>
    <row r="5" spans="2:19" ht="15" thickBot="1" x14ac:dyDescent="0.35">
      <c r="B5" s="46" t="s">
        <v>3</v>
      </c>
      <c r="C5" s="10">
        <v>431.66</v>
      </c>
      <c r="D5" s="47">
        <f>LN(C5/C4)</f>
        <v>3.3569289140496637E-2</v>
      </c>
      <c r="E5" s="8"/>
      <c r="F5" s="46" t="s">
        <v>305</v>
      </c>
      <c r="G5" s="10">
        <v>121.82</v>
      </c>
      <c r="H5" s="47">
        <f t="shared" ref="H5:H16" si="0">LN(G5/G4)</f>
        <v>-1.1102154850558748E-2</v>
      </c>
    </row>
    <row r="6" spans="2:19" ht="15" thickBot="1" x14ac:dyDescent="0.35">
      <c r="B6" s="46" t="s">
        <v>4</v>
      </c>
      <c r="C6" s="10">
        <v>454.13</v>
      </c>
      <c r="D6" s="47">
        <f t="shared" ref="D6:D69" si="1">LN(C6/C5)</f>
        <v>5.0745259334350597E-2</v>
      </c>
      <c r="E6" s="8"/>
      <c r="F6" s="46" t="s">
        <v>306</v>
      </c>
      <c r="G6" s="10">
        <v>112.71</v>
      </c>
      <c r="H6" s="47">
        <f t="shared" si="0"/>
        <v>-7.7726397154351326E-2</v>
      </c>
      <c r="L6" s="66" t="s">
        <v>467</v>
      </c>
      <c r="M6" s="71"/>
      <c r="N6" s="71"/>
      <c r="O6" s="71"/>
      <c r="P6" s="67"/>
      <c r="R6" s="66" t="str">
        <f t="shared" ref="R6" si="2">$C$505</f>
        <v>2 Years  Summary Stats</v>
      </c>
      <c r="S6" s="67"/>
    </row>
    <row r="7" spans="2:19" ht="15" thickBot="1" x14ac:dyDescent="0.35">
      <c r="B7" s="46" t="s">
        <v>5</v>
      </c>
      <c r="C7" s="10">
        <v>462.28</v>
      </c>
      <c r="D7" s="47">
        <f t="shared" si="1"/>
        <v>1.7787267442065591E-2</v>
      </c>
      <c r="E7" s="8"/>
      <c r="F7" s="46" t="s">
        <v>307</v>
      </c>
      <c r="G7" s="10">
        <v>109.1</v>
      </c>
      <c r="H7" s="47">
        <f t="shared" si="0"/>
        <v>-3.2553255414962137E-2</v>
      </c>
      <c r="L7" s="41" t="s">
        <v>468</v>
      </c>
      <c r="M7" s="42" t="s">
        <v>469</v>
      </c>
      <c r="N7" s="42" t="s">
        <v>470</v>
      </c>
      <c r="O7" s="42" t="s">
        <v>471</v>
      </c>
      <c r="P7" s="43" t="s">
        <v>472</v>
      </c>
      <c r="R7" s="44" t="str">
        <f t="shared" ref="R7:R15" si="3">C506</f>
        <v>Mean</v>
      </c>
      <c r="S7" s="45">
        <f t="shared" ref="S7:S15" si="4">D506</f>
        <v>-2.7020244550903308E-3</v>
      </c>
    </row>
    <row r="8" spans="2:19" x14ac:dyDescent="0.3">
      <c r="B8" s="46" t="s">
        <v>6</v>
      </c>
      <c r="C8" s="10">
        <v>430.6</v>
      </c>
      <c r="D8" s="47">
        <f t="shared" si="1"/>
        <v>-7.0991183176977793E-2</v>
      </c>
      <c r="E8" s="8"/>
      <c r="F8" s="46" t="s">
        <v>308</v>
      </c>
      <c r="G8" s="10">
        <v>123.15</v>
      </c>
      <c r="H8" s="47">
        <f t="shared" si="0"/>
        <v>0.12113823172752182</v>
      </c>
      <c r="L8" s="38" t="s">
        <v>473</v>
      </c>
      <c r="M8" s="39" t="s">
        <v>474</v>
      </c>
      <c r="N8" s="39" t="s">
        <v>475</v>
      </c>
      <c r="O8" s="39" t="s">
        <v>476</v>
      </c>
      <c r="P8" s="40" t="s">
        <v>477</v>
      </c>
      <c r="R8" s="11" t="str">
        <f t="shared" si="3"/>
        <v>Median</v>
      </c>
      <c r="S8" s="34">
        <f t="shared" si="4"/>
        <v>-1.9780645321669315E-3</v>
      </c>
    </row>
    <row r="9" spans="2:19" x14ac:dyDescent="0.3">
      <c r="B9" s="46" t="s">
        <v>7</v>
      </c>
      <c r="C9" s="10">
        <v>421.06</v>
      </c>
      <c r="D9" s="47">
        <f t="shared" si="1"/>
        <v>-2.2404243587853402E-2</v>
      </c>
      <c r="E9" s="8"/>
      <c r="F9" s="46" t="s">
        <v>309</v>
      </c>
      <c r="G9" s="10">
        <v>125.35</v>
      </c>
      <c r="H9" s="47">
        <f t="shared" si="0"/>
        <v>1.7706700037755332E-2</v>
      </c>
      <c r="L9" s="27" t="s">
        <v>478</v>
      </c>
      <c r="M9" s="26"/>
      <c r="N9" s="26"/>
      <c r="O9" s="29" t="s">
        <v>479</v>
      </c>
      <c r="P9" s="30" t="s">
        <v>480</v>
      </c>
      <c r="R9" s="11" t="str">
        <f t="shared" si="3"/>
        <v>St. Dev.</v>
      </c>
      <c r="S9" s="33">
        <f t="shared" si="4"/>
        <v>3.627944829100814E-2</v>
      </c>
    </row>
    <row r="10" spans="2:19" x14ac:dyDescent="0.3">
      <c r="B10" s="46" t="s">
        <v>8</v>
      </c>
      <c r="C10" s="10">
        <v>436.17</v>
      </c>
      <c r="D10" s="47">
        <f t="shared" si="1"/>
        <v>3.5256734269034702E-2</v>
      </c>
      <c r="E10" s="8"/>
      <c r="F10" s="46" t="s">
        <v>310</v>
      </c>
      <c r="G10" s="10">
        <v>137.57</v>
      </c>
      <c r="H10" s="47">
        <f t="shared" si="0"/>
        <v>9.3023053868601865E-2</v>
      </c>
      <c r="L10" s="27" t="s">
        <v>481</v>
      </c>
      <c r="M10" s="26"/>
      <c r="N10" s="26"/>
      <c r="O10" s="26"/>
      <c r="P10" s="30" t="s">
        <v>482</v>
      </c>
      <c r="R10" s="11" t="str">
        <f t="shared" si="3"/>
        <v>Min</v>
      </c>
      <c r="S10" s="35">
        <f t="shared" si="4"/>
        <v>-0.1981869207241416</v>
      </c>
    </row>
    <row r="11" spans="2:19" x14ac:dyDescent="0.3">
      <c r="B11" s="46" t="s">
        <v>9</v>
      </c>
      <c r="C11" s="10">
        <v>440.13</v>
      </c>
      <c r="D11" s="47">
        <f t="shared" si="1"/>
        <v>9.0380622082182945E-3</v>
      </c>
      <c r="E11" s="8"/>
      <c r="F11" s="46" t="s">
        <v>311</v>
      </c>
      <c r="G11" s="10">
        <v>137.80000000000001</v>
      </c>
      <c r="H11" s="47">
        <f t="shared" si="0"/>
        <v>1.6704801066540181E-3</v>
      </c>
      <c r="L11" s="27" t="s">
        <v>483</v>
      </c>
      <c r="M11" s="29">
        <v>0</v>
      </c>
      <c r="N11" s="29">
        <v>0</v>
      </c>
      <c r="O11" s="29">
        <v>0.16</v>
      </c>
      <c r="P11" s="30">
        <v>0.16500000000000001</v>
      </c>
      <c r="R11" s="11" t="str">
        <f t="shared" si="3"/>
        <v>Max</v>
      </c>
      <c r="S11" s="35">
        <f t="shared" si="4"/>
        <v>0.13164294921766584</v>
      </c>
    </row>
    <row r="12" spans="2:19" x14ac:dyDescent="0.3">
      <c r="B12" s="46" t="s">
        <v>10</v>
      </c>
      <c r="C12" s="10">
        <v>479.86</v>
      </c>
      <c r="D12" s="47">
        <f t="shared" si="1"/>
        <v>8.6424256872613014E-2</v>
      </c>
      <c r="E12" s="8"/>
      <c r="F12" s="46" t="s">
        <v>312</v>
      </c>
      <c r="G12" s="10">
        <v>149.87</v>
      </c>
      <c r="H12" s="47">
        <f t="shared" si="0"/>
        <v>8.3964893077346392E-2</v>
      </c>
      <c r="L12" s="27" t="s">
        <v>484</v>
      </c>
      <c r="M12" s="29">
        <v>3.6299999999999999E-2</v>
      </c>
      <c r="N12" s="29">
        <v>1.2E-2</v>
      </c>
      <c r="O12" s="29">
        <v>3.4000000000000002E-2</v>
      </c>
      <c r="P12" s="30">
        <v>3.3799999999999997E-2</v>
      </c>
      <c r="R12" s="11" t="str">
        <f t="shared" si="3"/>
        <v>Skewness</v>
      </c>
      <c r="S12" s="33">
        <f t="shared" si="4"/>
        <v>-0.36546991992753042</v>
      </c>
    </row>
    <row r="13" spans="2:19" ht="15" thickBot="1" x14ac:dyDescent="0.35">
      <c r="B13" s="46" t="s">
        <v>11</v>
      </c>
      <c r="C13" s="10">
        <v>463.02</v>
      </c>
      <c r="D13" s="47">
        <f t="shared" si="1"/>
        <v>-3.572414499470869E-2</v>
      </c>
      <c r="E13" s="8"/>
      <c r="F13" s="46" t="s">
        <v>313</v>
      </c>
      <c r="G13" s="10">
        <v>150.22999999999999</v>
      </c>
      <c r="H13" s="47">
        <f t="shared" si="0"/>
        <v>2.3992014174275297E-3</v>
      </c>
      <c r="L13" s="28" t="s">
        <v>485</v>
      </c>
      <c r="M13" s="32">
        <v>500</v>
      </c>
      <c r="N13" s="32">
        <v>500</v>
      </c>
      <c r="O13" s="32">
        <v>500</v>
      </c>
      <c r="P13" s="31">
        <v>500</v>
      </c>
      <c r="R13" s="11" t="str">
        <f t="shared" si="3"/>
        <v>Kurtosis</v>
      </c>
      <c r="S13" s="33">
        <f t="shared" si="4"/>
        <v>2.8407357803217033</v>
      </c>
    </row>
    <row r="14" spans="2:19" x14ac:dyDescent="0.3">
      <c r="B14" s="46" t="s">
        <v>12</v>
      </c>
      <c r="C14" s="10">
        <v>436.23</v>
      </c>
      <c r="D14" s="47">
        <f t="shared" si="1"/>
        <v>-5.9600622504062638E-2</v>
      </c>
      <c r="E14" s="8"/>
      <c r="F14" s="46" t="s">
        <v>314</v>
      </c>
      <c r="G14" s="10">
        <v>157.66999999999999</v>
      </c>
      <c r="H14" s="47">
        <f t="shared" si="0"/>
        <v>4.8336788175058036E-2</v>
      </c>
      <c r="L14" s="61" t="s">
        <v>487</v>
      </c>
      <c r="R14" s="36" t="str">
        <f t="shared" si="3"/>
        <v>Starting Date</v>
      </c>
      <c r="S14" s="33">
        <f t="shared" si="4"/>
        <v>44986</v>
      </c>
    </row>
    <row r="15" spans="2:19" ht="15" thickBot="1" x14ac:dyDescent="0.35">
      <c r="B15" s="46">
        <v>45638</v>
      </c>
      <c r="C15" s="10">
        <v>418.1</v>
      </c>
      <c r="D15" s="47">
        <f t="shared" si="1"/>
        <v>-4.2448988830984656E-2</v>
      </c>
      <c r="E15" s="8"/>
      <c r="F15" s="46" t="s">
        <v>315</v>
      </c>
      <c r="G15" s="10">
        <v>156.80000000000001</v>
      </c>
      <c r="H15" s="47">
        <f t="shared" si="0"/>
        <v>-5.5331333330827463E-3</v>
      </c>
      <c r="R15" s="37" t="str">
        <f t="shared" si="3"/>
        <v>Final Date</v>
      </c>
      <c r="S15" s="65" t="str">
        <f t="shared" si="4"/>
        <v>12/30/2024</v>
      </c>
    </row>
    <row r="16" spans="2:19" x14ac:dyDescent="0.3">
      <c r="B16" s="46">
        <v>45608</v>
      </c>
      <c r="C16" s="10">
        <v>424.77</v>
      </c>
      <c r="D16" s="47">
        <f t="shared" si="1"/>
        <v>1.5827207602469712E-2</v>
      </c>
      <c r="E16" s="8"/>
      <c r="F16" s="46" t="s">
        <v>316</v>
      </c>
      <c r="G16" s="10">
        <v>160.94999999999999</v>
      </c>
      <c r="H16" s="47">
        <f t="shared" si="0"/>
        <v>2.6122649828509457E-2</v>
      </c>
    </row>
    <row r="17" spans="2:14" x14ac:dyDescent="0.3">
      <c r="B17" s="46">
        <v>45577</v>
      </c>
      <c r="C17" s="10">
        <v>400.99</v>
      </c>
      <c r="D17" s="47">
        <f t="shared" si="1"/>
        <v>-5.7611356625228746E-2</v>
      </c>
      <c r="E17" s="8"/>
      <c r="F17" s="46">
        <v>44907</v>
      </c>
      <c r="G17" s="10">
        <v>167.82</v>
      </c>
      <c r="H17" s="47">
        <f t="shared" ref="H17:H80" si="5">LN(G17/G16)</f>
        <v>4.1798218697106301E-2</v>
      </c>
    </row>
    <row r="18" spans="2:14" x14ac:dyDescent="0.3">
      <c r="B18" s="46">
        <v>45547</v>
      </c>
      <c r="C18" s="10">
        <v>389.79</v>
      </c>
      <c r="D18" s="47">
        <f t="shared" si="1"/>
        <v>-2.8328356777005639E-2</v>
      </c>
      <c r="E18" s="8"/>
      <c r="F18" s="46">
        <v>44816</v>
      </c>
      <c r="G18" s="10">
        <v>179.05</v>
      </c>
      <c r="H18" s="47">
        <f t="shared" si="5"/>
        <v>6.4773120002518378E-2</v>
      </c>
    </row>
    <row r="19" spans="2:14" x14ac:dyDescent="0.3">
      <c r="B19" s="46">
        <v>45455</v>
      </c>
      <c r="C19" s="10">
        <v>389.22</v>
      </c>
      <c r="D19" s="47">
        <f t="shared" si="1"/>
        <v>-1.4633961097356445E-3</v>
      </c>
      <c r="E19" s="8"/>
      <c r="F19" s="46">
        <v>44785</v>
      </c>
      <c r="G19" s="10">
        <v>173.44</v>
      </c>
      <c r="H19" s="47">
        <f t="shared" si="5"/>
        <v>-3.1833378193160428E-2</v>
      </c>
    </row>
    <row r="20" spans="2:14" x14ac:dyDescent="0.3">
      <c r="B20" s="46">
        <v>45424</v>
      </c>
      <c r="C20" s="10">
        <v>369.49</v>
      </c>
      <c r="D20" s="47">
        <f t="shared" si="1"/>
        <v>-5.2021060030447104E-2</v>
      </c>
      <c r="E20" s="8"/>
      <c r="F20" s="46">
        <v>44754</v>
      </c>
      <c r="G20" s="10">
        <v>174.04</v>
      </c>
      <c r="H20" s="47">
        <f t="shared" si="5"/>
        <v>3.4534396011978827E-3</v>
      </c>
    </row>
    <row r="21" spans="2:14" x14ac:dyDescent="0.3">
      <c r="B21" s="46">
        <v>45394</v>
      </c>
      <c r="C21" s="10">
        <v>357.93</v>
      </c>
      <c r="D21" s="47">
        <f t="shared" si="1"/>
        <v>-3.1786239866753309E-2</v>
      </c>
      <c r="E21" s="8"/>
      <c r="F21" s="46">
        <v>44724</v>
      </c>
      <c r="G21" s="10">
        <v>179.82</v>
      </c>
      <c r="H21" s="47">
        <f t="shared" si="5"/>
        <v>3.2671192704147478E-2</v>
      </c>
      <c r="M21" s="64" t="s">
        <v>486</v>
      </c>
      <c r="N21" s="64" t="s">
        <v>488</v>
      </c>
    </row>
    <row r="22" spans="2:14" ht="15" thickBot="1" x14ac:dyDescent="0.35">
      <c r="B22" s="46">
        <v>45363</v>
      </c>
      <c r="C22" s="10">
        <v>351.42</v>
      </c>
      <c r="D22" s="47">
        <f t="shared" si="1"/>
        <v>-1.8355347226072658E-2</v>
      </c>
      <c r="E22" s="8"/>
      <c r="F22" s="46">
        <v>44693</v>
      </c>
      <c r="G22" s="10">
        <v>182.45</v>
      </c>
      <c r="H22" s="47">
        <f t="shared" si="5"/>
        <v>1.4519812325829717E-2</v>
      </c>
      <c r="L22" s="62" t="s">
        <v>457</v>
      </c>
      <c r="M22" s="20">
        <v>-1.9780000000000002E-3</v>
      </c>
      <c r="N22" s="23">
        <v>1.1800000000000001E-3</v>
      </c>
    </row>
    <row r="23" spans="2:14" ht="15" thickBot="1" x14ac:dyDescent="0.35">
      <c r="B23" s="46">
        <v>45334</v>
      </c>
      <c r="C23" s="10">
        <v>357.09</v>
      </c>
      <c r="D23" s="47">
        <f t="shared" si="1"/>
        <v>1.6005761518152167E-2</v>
      </c>
      <c r="E23" s="8"/>
      <c r="F23" s="46">
        <v>44604</v>
      </c>
      <c r="G23" s="10">
        <v>194.86</v>
      </c>
      <c r="H23" s="47">
        <f t="shared" si="5"/>
        <v>6.5805189114738594E-2</v>
      </c>
      <c r="L23" s="18" t="s">
        <v>458</v>
      </c>
      <c r="M23" s="21">
        <v>3.6279447999999999E-2</v>
      </c>
      <c r="N23" s="24">
        <v>4.2114762E-2</v>
      </c>
    </row>
    <row r="24" spans="2:14" ht="15" thickBot="1" x14ac:dyDescent="0.35">
      <c r="B24" s="46" t="s">
        <v>13</v>
      </c>
      <c r="C24" s="10">
        <v>345.16</v>
      </c>
      <c r="D24" s="47">
        <f t="shared" si="1"/>
        <v>-3.3979773207791206E-2</v>
      </c>
      <c r="E24" s="8"/>
      <c r="F24" s="46">
        <v>44573</v>
      </c>
      <c r="G24" s="10">
        <v>194.7</v>
      </c>
      <c r="H24" s="47">
        <f t="shared" si="5"/>
        <v>-8.2143961904129271E-4</v>
      </c>
      <c r="L24" s="19" t="s">
        <v>459</v>
      </c>
      <c r="M24" s="20">
        <v>-0.2</v>
      </c>
      <c r="N24" s="23">
        <v>-0.1</v>
      </c>
    </row>
    <row r="25" spans="2:14" ht="15" thickBot="1" x14ac:dyDescent="0.35">
      <c r="B25" s="46" t="s">
        <v>14</v>
      </c>
      <c r="C25" s="10">
        <v>332.89</v>
      </c>
      <c r="D25" s="47">
        <f t="shared" si="1"/>
        <v>-3.6195972561074978E-2</v>
      </c>
      <c r="E25" s="8"/>
      <c r="F25" s="46" t="s">
        <v>317</v>
      </c>
      <c r="G25" s="10">
        <v>194.7</v>
      </c>
      <c r="H25" s="47">
        <f t="shared" si="5"/>
        <v>0</v>
      </c>
      <c r="L25" s="18" t="s">
        <v>460</v>
      </c>
      <c r="M25" s="21">
        <v>0.13</v>
      </c>
      <c r="N25" s="24">
        <v>0.13</v>
      </c>
    </row>
    <row r="26" spans="2:14" ht="15" thickBot="1" x14ac:dyDescent="0.35">
      <c r="B26" s="46" t="s">
        <v>15</v>
      </c>
      <c r="C26" s="10">
        <v>338.23</v>
      </c>
      <c r="D26" s="47">
        <f t="shared" si="1"/>
        <v>1.5914032359738584E-2</v>
      </c>
      <c r="E26" s="8"/>
      <c r="F26" s="46" t="s">
        <v>318</v>
      </c>
      <c r="G26" s="10">
        <v>180.83</v>
      </c>
      <c r="H26" s="47">
        <f t="shared" si="5"/>
        <v>-7.3902548981265651E-2</v>
      </c>
      <c r="L26" s="19" t="s">
        <v>461</v>
      </c>
      <c r="M26" s="20">
        <v>-0.36546992</v>
      </c>
      <c r="N26" s="23">
        <v>0.328990685</v>
      </c>
    </row>
    <row r="27" spans="2:14" ht="15" thickBot="1" x14ac:dyDescent="0.35">
      <c r="B27" s="46" t="s">
        <v>16</v>
      </c>
      <c r="C27" s="10">
        <v>338.59</v>
      </c>
      <c r="D27" s="47">
        <f t="shared" si="1"/>
        <v>1.0637984514346023E-3</v>
      </c>
      <c r="E27" s="8"/>
      <c r="F27" s="46" t="s">
        <v>319</v>
      </c>
      <c r="G27" s="10">
        <v>182.92</v>
      </c>
      <c r="H27" s="47">
        <f t="shared" si="5"/>
        <v>1.1491535392966103E-2</v>
      </c>
      <c r="L27" s="18" t="s">
        <v>462</v>
      </c>
      <c r="M27" s="21">
        <v>2.8407357800000002</v>
      </c>
      <c r="N27" s="24">
        <v>0.30836160899999998</v>
      </c>
    </row>
    <row r="28" spans="2:14" ht="15" thickBot="1" x14ac:dyDescent="0.35">
      <c r="B28" s="46" t="s">
        <v>17</v>
      </c>
      <c r="C28" s="10">
        <v>352.56</v>
      </c>
      <c r="D28" s="47">
        <f t="shared" si="1"/>
        <v>4.0430884643526441E-2</v>
      </c>
      <c r="E28" s="8"/>
      <c r="F28" s="46" t="s">
        <v>320</v>
      </c>
      <c r="G28" s="10">
        <v>182.86</v>
      </c>
      <c r="H28" s="47">
        <f t="shared" si="5"/>
        <v>-3.2806605357380052E-4</v>
      </c>
      <c r="L28" s="19" t="s">
        <v>463</v>
      </c>
      <c r="M28" s="22">
        <v>44986</v>
      </c>
      <c r="N28" s="25">
        <v>44621</v>
      </c>
    </row>
    <row r="29" spans="2:14" ht="15" thickBot="1" x14ac:dyDescent="0.35">
      <c r="B29" s="46" t="s">
        <v>18</v>
      </c>
      <c r="C29" s="10">
        <v>339.64</v>
      </c>
      <c r="D29" s="47">
        <f t="shared" si="1"/>
        <v>-3.7334587402568911E-2</v>
      </c>
      <c r="E29" s="8"/>
      <c r="F29" s="46" t="s">
        <v>321</v>
      </c>
      <c r="G29" s="10">
        <v>183.2</v>
      </c>
      <c r="H29" s="47">
        <f t="shared" si="5"/>
        <v>1.8576195037492374E-3</v>
      </c>
      <c r="L29" s="18" t="s">
        <v>464</v>
      </c>
      <c r="M29" s="21" t="s">
        <v>2</v>
      </c>
      <c r="N29" s="24" t="s">
        <v>304</v>
      </c>
    </row>
    <row r="30" spans="2:14" x14ac:dyDescent="0.3">
      <c r="B30" s="46" t="s">
        <v>19</v>
      </c>
      <c r="C30" s="10">
        <v>342.03</v>
      </c>
      <c r="D30" s="47">
        <f t="shared" si="1"/>
        <v>7.0122193825754566E-3</v>
      </c>
      <c r="E30" s="8"/>
      <c r="F30" s="46" t="s">
        <v>322</v>
      </c>
      <c r="G30" s="10">
        <v>169.91</v>
      </c>
      <c r="H30" s="47">
        <f t="shared" si="5"/>
        <v>-7.5309567142362588E-2</v>
      </c>
    </row>
    <row r="31" spans="2:14" x14ac:dyDescent="0.3">
      <c r="B31" s="46" t="s">
        <v>20</v>
      </c>
      <c r="C31" s="10">
        <v>346</v>
      </c>
      <c r="D31" s="47">
        <f t="shared" si="1"/>
        <v>1.1540322543986329E-2</v>
      </c>
      <c r="E31" s="8"/>
      <c r="F31" s="46" t="s">
        <v>323</v>
      </c>
      <c r="G31" s="10">
        <v>167.87</v>
      </c>
      <c r="H31" s="47">
        <f t="shared" si="5"/>
        <v>-1.207901476334468E-2</v>
      </c>
    </row>
    <row r="32" spans="2:14" x14ac:dyDescent="0.3">
      <c r="B32" s="46" t="s">
        <v>21</v>
      </c>
      <c r="C32" s="10">
        <v>338.74</v>
      </c>
      <c r="D32" s="47">
        <f t="shared" si="1"/>
        <v>-2.1205923594749019E-2</v>
      </c>
      <c r="E32" s="8"/>
      <c r="F32" s="46" t="s">
        <v>324</v>
      </c>
      <c r="G32" s="10">
        <v>180.19</v>
      </c>
      <c r="H32" s="47">
        <f t="shared" si="5"/>
        <v>7.0821979404400173E-2</v>
      </c>
    </row>
    <row r="33" spans="2:14" x14ac:dyDescent="0.3">
      <c r="B33" s="46" t="s">
        <v>22</v>
      </c>
      <c r="C33" s="10">
        <v>320.72000000000003</v>
      </c>
      <c r="D33" s="47">
        <f t="shared" si="1"/>
        <v>-5.4664383128723633E-2</v>
      </c>
      <c r="E33" s="8"/>
      <c r="F33" s="46" t="s">
        <v>325</v>
      </c>
      <c r="G33" s="10">
        <v>183.17</v>
      </c>
      <c r="H33" s="47">
        <f t="shared" si="5"/>
        <v>1.6402833633402756E-2</v>
      </c>
    </row>
    <row r="34" spans="2:14" x14ac:dyDescent="0.3">
      <c r="B34" s="46" t="s">
        <v>23</v>
      </c>
      <c r="C34" s="10">
        <v>311.18</v>
      </c>
      <c r="D34" s="47">
        <f t="shared" si="1"/>
        <v>-3.019694544743488E-2</v>
      </c>
      <c r="E34" s="8"/>
      <c r="F34" s="46" t="s">
        <v>326</v>
      </c>
      <c r="G34" s="10">
        <v>186.92</v>
      </c>
      <c r="H34" s="47">
        <f t="shared" si="5"/>
        <v>2.026603446009977E-2</v>
      </c>
    </row>
    <row r="35" spans="2:14" x14ac:dyDescent="0.3">
      <c r="B35" s="46" t="s">
        <v>24</v>
      </c>
      <c r="C35" s="10">
        <v>330.24</v>
      </c>
      <c r="D35" s="47">
        <f t="shared" si="1"/>
        <v>5.944813996632646E-2</v>
      </c>
      <c r="E35" s="8"/>
      <c r="F35" s="46" t="s">
        <v>327</v>
      </c>
      <c r="G35" s="10">
        <v>194.42</v>
      </c>
      <c r="H35" s="47">
        <f t="shared" si="5"/>
        <v>3.9340049560697435E-2</v>
      </c>
    </row>
    <row r="36" spans="2:14" x14ac:dyDescent="0.3">
      <c r="B36" s="46">
        <v>45637</v>
      </c>
      <c r="C36" s="10">
        <v>328.49</v>
      </c>
      <c r="D36" s="47">
        <f t="shared" si="1"/>
        <v>-5.3132667921312795E-3</v>
      </c>
      <c r="E36" s="8"/>
      <c r="F36" s="46" t="s">
        <v>328</v>
      </c>
      <c r="G36" s="10">
        <v>190.95</v>
      </c>
      <c r="H36" s="47">
        <f t="shared" si="5"/>
        <v>-1.8009153721397751E-2</v>
      </c>
    </row>
    <row r="37" spans="2:14" x14ac:dyDescent="0.3">
      <c r="B37" s="46">
        <v>45607</v>
      </c>
      <c r="C37" s="10">
        <v>350</v>
      </c>
      <c r="D37" s="47">
        <f t="shared" si="1"/>
        <v>6.3426758422447438E-2</v>
      </c>
      <c r="E37" s="8"/>
      <c r="F37" s="46">
        <v>44876</v>
      </c>
      <c r="G37" s="10">
        <v>195.97</v>
      </c>
      <c r="H37" s="47">
        <f t="shared" si="5"/>
        <v>2.5949972619437649E-2</v>
      </c>
    </row>
    <row r="38" spans="2:14" x14ac:dyDescent="0.3">
      <c r="B38" s="46">
        <v>45515</v>
      </c>
      <c r="C38" s="10">
        <v>321.22000000000003</v>
      </c>
      <c r="D38" s="47">
        <f t="shared" si="1"/>
        <v>-8.580690784870805E-2</v>
      </c>
      <c r="E38" s="8"/>
      <c r="F38" s="46">
        <v>44845</v>
      </c>
      <c r="G38" s="10">
        <v>190.72</v>
      </c>
      <c r="H38" s="47">
        <f t="shared" si="5"/>
        <v>-2.7155202413977855E-2</v>
      </c>
    </row>
    <row r="39" spans="2:14" x14ac:dyDescent="0.3">
      <c r="B39" s="46">
        <v>45484</v>
      </c>
      <c r="C39" s="10">
        <v>296.91000000000003</v>
      </c>
      <c r="D39" s="47">
        <f t="shared" si="1"/>
        <v>-7.8697184058041728E-2</v>
      </c>
      <c r="E39" s="8"/>
      <c r="F39" s="46">
        <v>44815</v>
      </c>
      <c r="G39" s="10">
        <v>177.59</v>
      </c>
      <c r="H39" s="47">
        <f t="shared" si="5"/>
        <v>-7.132886121048107E-2</v>
      </c>
    </row>
    <row r="40" spans="2:14" x14ac:dyDescent="0.3">
      <c r="B40" s="46">
        <v>45454</v>
      </c>
      <c r="C40" s="10">
        <v>288.52999999999997</v>
      </c>
      <c r="D40" s="47">
        <f t="shared" si="1"/>
        <v>-2.8629995899556719E-2</v>
      </c>
      <c r="E40" s="8"/>
      <c r="F40" s="46">
        <v>44784</v>
      </c>
      <c r="G40" s="10">
        <v>191.3</v>
      </c>
      <c r="H40" s="47">
        <f t="shared" si="5"/>
        <v>7.4365353779703436E-2</v>
      </c>
    </row>
    <row r="41" spans="2:14" x14ac:dyDescent="0.3">
      <c r="B41" s="46">
        <v>45423</v>
      </c>
      <c r="C41" s="10">
        <v>251.44</v>
      </c>
      <c r="D41" s="47">
        <f t="shared" si="1"/>
        <v>-0.13759467418784063</v>
      </c>
      <c r="E41" s="8"/>
      <c r="F41" s="46">
        <v>44753</v>
      </c>
      <c r="G41" s="10">
        <v>197.08</v>
      </c>
      <c r="H41" s="47">
        <f t="shared" si="5"/>
        <v>2.9766861229555186E-2</v>
      </c>
    </row>
    <row r="42" spans="2:14" x14ac:dyDescent="0.3">
      <c r="B42" s="46">
        <v>45393</v>
      </c>
      <c r="C42" s="10">
        <v>242.84</v>
      </c>
      <c r="D42" s="47">
        <f t="shared" si="1"/>
        <v>-3.4801602227078891E-2</v>
      </c>
      <c r="E42" s="8"/>
      <c r="F42" s="46">
        <v>44662</v>
      </c>
      <c r="G42" s="10">
        <v>207.47</v>
      </c>
      <c r="H42" s="47">
        <f t="shared" si="5"/>
        <v>5.1377013229285735E-2</v>
      </c>
    </row>
    <row r="43" spans="2:14" x14ac:dyDescent="0.3">
      <c r="B43" s="46">
        <v>45302</v>
      </c>
      <c r="C43" s="10">
        <v>248.98</v>
      </c>
      <c r="D43" s="47">
        <f t="shared" si="1"/>
        <v>2.4969781691406644E-2</v>
      </c>
      <c r="E43" s="8"/>
      <c r="F43" s="46">
        <v>44631</v>
      </c>
      <c r="G43" s="10">
        <v>215.31</v>
      </c>
      <c r="H43" s="47">
        <f t="shared" si="5"/>
        <v>3.7092099205042146E-2</v>
      </c>
    </row>
    <row r="44" spans="2:14" x14ac:dyDescent="0.3">
      <c r="B44" s="46" t="s">
        <v>25</v>
      </c>
      <c r="C44" s="10">
        <v>249.85</v>
      </c>
      <c r="D44" s="47">
        <f t="shared" si="1"/>
        <v>3.4881658365742024E-3</v>
      </c>
      <c r="E44" s="8"/>
      <c r="F44" s="46">
        <v>44603</v>
      </c>
      <c r="G44" s="10">
        <v>214.98</v>
      </c>
      <c r="H44" s="47">
        <f t="shared" si="5"/>
        <v>-1.533849565172852E-3</v>
      </c>
    </row>
    <row r="45" spans="2:14" x14ac:dyDescent="0.3">
      <c r="B45" s="46" t="s">
        <v>26</v>
      </c>
      <c r="C45" s="10">
        <v>257.55</v>
      </c>
      <c r="D45" s="47">
        <f t="shared" si="1"/>
        <v>3.0353138221380364E-2</v>
      </c>
      <c r="E45" s="8"/>
      <c r="F45" s="46">
        <v>44572</v>
      </c>
      <c r="G45" s="10">
        <v>227.82</v>
      </c>
      <c r="H45" s="47">
        <f t="shared" si="5"/>
        <v>5.8010842926848431E-2</v>
      </c>
    </row>
    <row r="46" spans="2:14" x14ac:dyDescent="0.3">
      <c r="B46" s="46" t="s">
        <v>27</v>
      </c>
      <c r="C46" s="10">
        <v>259.52</v>
      </c>
      <c r="D46" s="47">
        <f t="shared" si="1"/>
        <v>7.6198949154537565E-3</v>
      </c>
      <c r="E46" s="8"/>
      <c r="F46" s="46" t="s">
        <v>329</v>
      </c>
      <c r="G46" s="10">
        <v>227.54</v>
      </c>
      <c r="H46" s="47">
        <f t="shared" si="5"/>
        <v>-1.2297963601955251E-3</v>
      </c>
    </row>
    <row r="47" spans="2:14" x14ac:dyDescent="0.3">
      <c r="B47" s="46" t="s">
        <v>28</v>
      </c>
      <c r="C47" s="10">
        <v>262.51</v>
      </c>
      <c r="D47" s="47">
        <f t="shared" si="1"/>
        <v>1.1455405617120377E-2</v>
      </c>
      <c r="E47" s="8"/>
      <c r="F47" s="46" t="s">
        <v>330</v>
      </c>
      <c r="G47" s="10">
        <v>228.52</v>
      </c>
      <c r="H47" s="47">
        <f t="shared" si="5"/>
        <v>4.2976867446913643E-3</v>
      </c>
      <c r="M47" s="64" t="s">
        <v>486</v>
      </c>
      <c r="N47" s="64" t="s">
        <v>488</v>
      </c>
    </row>
    <row r="48" spans="2:14" ht="15" thickBot="1" x14ac:dyDescent="0.35">
      <c r="B48" s="46" t="s">
        <v>29</v>
      </c>
      <c r="C48" s="10">
        <v>269.19</v>
      </c>
      <c r="D48" s="47">
        <f t="shared" si="1"/>
        <v>2.51282734339075E-2</v>
      </c>
      <c r="E48" s="8"/>
      <c r="F48" s="46" t="s">
        <v>331</v>
      </c>
      <c r="G48" s="10">
        <v>225.09</v>
      </c>
      <c r="H48" s="47">
        <f t="shared" si="5"/>
        <v>-1.512341163051477E-2</v>
      </c>
      <c r="L48" s="63" t="s">
        <v>462</v>
      </c>
      <c r="M48" s="21">
        <v>2.8407357800000002</v>
      </c>
      <c r="N48" s="24">
        <v>0.30836160899999998</v>
      </c>
    </row>
    <row r="49" spans="2:8" x14ac:dyDescent="0.3">
      <c r="B49" s="46" t="s">
        <v>30</v>
      </c>
      <c r="C49" s="10">
        <v>260.48</v>
      </c>
      <c r="D49" s="47">
        <f t="shared" si="1"/>
        <v>-3.2891367163900474E-2</v>
      </c>
      <c r="E49" s="8"/>
      <c r="F49" s="46" t="s">
        <v>332</v>
      </c>
      <c r="G49" s="10">
        <v>224.64</v>
      </c>
      <c r="H49" s="47">
        <f t="shared" si="5"/>
        <v>-2.0012013883008253E-3</v>
      </c>
    </row>
    <row r="50" spans="2:8" x14ac:dyDescent="0.3">
      <c r="B50" s="46" t="s">
        <v>31</v>
      </c>
      <c r="C50" s="10">
        <v>213.65</v>
      </c>
      <c r="D50" s="47">
        <f t="shared" si="1"/>
        <v>-0.1981869207241416</v>
      </c>
      <c r="E50" s="8"/>
      <c r="F50" s="46" t="s">
        <v>333</v>
      </c>
      <c r="G50" s="10">
        <v>222.41</v>
      </c>
      <c r="H50" s="47">
        <f t="shared" si="5"/>
        <v>-9.9765954430936325E-3</v>
      </c>
    </row>
    <row r="51" spans="2:8" x14ac:dyDescent="0.3">
      <c r="B51" s="46" t="s">
        <v>32</v>
      </c>
      <c r="C51" s="10">
        <v>217.97</v>
      </c>
      <c r="D51" s="47">
        <f t="shared" si="1"/>
        <v>2.0018276550387126E-2</v>
      </c>
      <c r="E51" s="8"/>
      <c r="F51" s="46" t="s">
        <v>334</v>
      </c>
      <c r="G51" s="10">
        <v>211.25</v>
      </c>
      <c r="H51" s="47">
        <f t="shared" si="5"/>
        <v>-5.1480259157069448E-2</v>
      </c>
    </row>
    <row r="52" spans="2:8" x14ac:dyDescent="0.3">
      <c r="B52" s="46" t="s">
        <v>33</v>
      </c>
      <c r="C52" s="10">
        <v>218.85</v>
      </c>
      <c r="D52" s="47">
        <f t="shared" si="1"/>
        <v>4.0291249964831107E-3</v>
      </c>
      <c r="E52" s="8"/>
      <c r="F52" s="46" t="s">
        <v>335</v>
      </c>
      <c r="G52" s="10">
        <v>214.44</v>
      </c>
      <c r="H52" s="47">
        <f t="shared" si="5"/>
        <v>1.4987712722053754E-2</v>
      </c>
    </row>
    <row r="53" spans="2:8" x14ac:dyDescent="0.3">
      <c r="B53" s="46" t="s">
        <v>34</v>
      </c>
      <c r="C53" s="10">
        <v>220.7</v>
      </c>
      <c r="D53" s="47">
        <f t="shared" si="1"/>
        <v>8.4177496257863485E-3</v>
      </c>
      <c r="E53" s="8"/>
      <c r="F53" s="46" t="s">
        <v>336</v>
      </c>
      <c r="G53" s="10">
        <v>207.28</v>
      </c>
      <c r="H53" s="47">
        <f t="shared" si="5"/>
        <v>-3.3959442705482443E-2</v>
      </c>
    </row>
    <row r="54" spans="2:8" x14ac:dyDescent="0.3">
      <c r="B54" s="46" t="s">
        <v>35</v>
      </c>
      <c r="C54" s="10">
        <v>220.89</v>
      </c>
      <c r="D54" s="47">
        <f t="shared" si="1"/>
        <v>8.6052678604437783E-4</v>
      </c>
      <c r="E54" s="8"/>
      <c r="F54" s="46" t="s">
        <v>337</v>
      </c>
      <c r="G54" s="10">
        <v>222.04</v>
      </c>
      <c r="H54" s="47">
        <f t="shared" si="5"/>
        <v>6.878700956810592E-2</v>
      </c>
    </row>
    <row r="55" spans="2:8" x14ac:dyDescent="0.3">
      <c r="B55" s="46" t="s">
        <v>36</v>
      </c>
      <c r="C55" s="10">
        <v>221.33</v>
      </c>
      <c r="D55" s="47">
        <f t="shared" si="1"/>
        <v>1.9899604052187945E-3</v>
      </c>
      <c r="E55" s="8"/>
      <c r="F55" s="46" t="s">
        <v>338</v>
      </c>
      <c r="G55" s="10">
        <v>220.19</v>
      </c>
      <c r="H55" s="47">
        <f t="shared" si="5"/>
        <v>-8.3667358252664161E-3</v>
      </c>
    </row>
    <row r="56" spans="2:8" x14ac:dyDescent="0.3">
      <c r="B56" s="46" t="s">
        <v>37</v>
      </c>
      <c r="C56" s="10">
        <v>219.57</v>
      </c>
      <c r="D56" s="47">
        <f t="shared" si="1"/>
        <v>-7.9837121727084053E-3</v>
      </c>
      <c r="E56" s="8"/>
      <c r="F56" s="46" t="s">
        <v>339</v>
      </c>
      <c r="G56" s="10">
        <v>219.35</v>
      </c>
      <c r="H56" s="47">
        <f t="shared" si="5"/>
        <v>-3.8221823844711198E-3</v>
      </c>
    </row>
    <row r="57" spans="2:8" x14ac:dyDescent="0.3">
      <c r="B57" s="46" t="s">
        <v>38</v>
      </c>
      <c r="C57" s="10">
        <v>219.16</v>
      </c>
      <c r="D57" s="47">
        <f t="shared" si="1"/>
        <v>-1.8690316110304896E-3</v>
      </c>
      <c r="E57" s="8"/>
      <c r="F57" s="46" t="s">
        <v>340</v>
      </c>
      <c r="G57" s="10">
        <v>204.99</v>
      </c>
      <c r="H57" s="47">
        <f t="shared" si="5"/>
        <v>-6.7707430151426357E-2</v>
      </c>
    </row>
    <row r="58" spans="2:8" x14ac:dyDescent="0.3">
      <c r="B58" s="46">
        <v>45606</v>
      </c>
      <c r="C58" s="10">
        <v>217.8</v>
      </c>
      <c r="D58" s="47">
        <f t="shared" si="1"/>
        <v>-6.2248461713547906E-3</v>
      </c>
      <c r="E58" s="8"/>
      <c r="F58" s="46" t="s">
        <v>341</v>
      </c>
      <c r="G58" s="10">
        <v>221.72</v>
      </c>
      <c r="H58" s="47">
        <f t="shared" si="5"/>
        <v>7.845412709080718E-2</v>
      </c>
    </row>
    <row r="59" spans="2:8" x14ac:dyDescent="0.3">
      <c r="B59" s="46">
        <v>45575</v>
      </c>
      <c r="C59" s="10">
        <v>238.77</v>
      </c>
      <c r="D59" s="47">
        <f t="shared" si="1"/>
        <v>9.1923534987007546E-2</v>
      </c>
      <c r="E59" s="8"/>
      <c r="F59" s="46">
        <v>44905</v>
      </c>
      <c r="G59" s="10">
        <v>217.24</v>
      </c>
      <c r="H59" s="47">
        <f t="shared" si="5"/>
        <v>-2.0412591384959312E-2</v>
      </c>
    </row>
    <row r="60" spans="2:8" x14ac:dyDescent="0.3">
      <c r="B60" s="46">
        <v>45545</v>
      </c>
      <c r="C60" s="10">
        <v>241.05</v>
      </c>
      <c r="D60" s="47">
        <f t="shared" si="1"/>
        <v>9.5036353657635929E-3</v>
      </c>
      <c r="E60" s="8"/>
      <c r="F60" s="46">
        <v>44875</v>
      </c>
      <c r="G60" s="10">
        <v>216.5</v>
      </c>
      <c r="H60" s="47">
        <f t="shared" si="5"/>
        <v>-3.4121857241000138E-3</v>
      </c>
    </row>
    <row r="61" spans="2:8" x14ac:dyDescent="0.3">
      <c r="B61" s="46">
        <v>45514</v>
      </c>
      <c r="C61" s="10">
        <v>244.5</v>
      </c>
      <c r="D61" s="47">
        <f t="shared" si="1"/>
        <v>1.4210928063295311E-2</v>
      </c>
      <c r="E61" s="8"/>
      <c r="F61" s="46">
        <v>44844</v>
      </c>
      <c r="G61" s="10">
        <v>222.96</v>
      </c>
      <c r="H61" s="47">
        <f t="shared" si="5"/>
        <v>2.9401835731148188E-2</v>
      </c>
    </row>
    <row r="62" spans="2:8" x14ac:dyDescent="0.3">
      <c r="B62" s="46">
        <v>45483</v>
      </c>
      <c r="C62" s="10">
        <v>240.83</v>
      </c>
      <c r="D62" s="47">
        <f t="shared" si="1"/>
        <v>-1.5124018522684092E-2</v>
      </c>
      <c r="E62" s="8"/>
      <c r="F62" s="46">
        <v>44752</v>
      </c>
      <c r="G62" s="10">
        <v>223.07</v>
      </c>
      <c r="H62" s="47">
        <f t="shared" si="5"/>
        <v>4.932403749976468E-4</v>
      </c>
    </row>
    <row r="63" spans="2:8" x14ac:dyDescent="0.3">
      <c r="B63" s="46">
        <v>45392</v>
      </c>
      <c r="C63" s="10">
        <v>250.08</v>
      </c>
      <c r="D63" s="47">
        <f t="shared" si="1"/>
        <v>3.7689576280923946E-2</v>
      </c>
      <c r="E63" s="8"/>
      <c r="F63" s="46">
        <v>44722</v>
      </c>
      <c r="G63" s="10">
        <v>238.13</v>
      </c>
      <c r="H63" s="47">
        <f t="shared" si="5"/>
        <v>6.5331119487161096E-2</v>
      </c>
    </row>
    <row r="64" spans="2:8" x14ac:dyDescent="0.3">
      <c r="B64" s="46">
        <v>45361</v>
      </c>
      <c r="C64" s="10">
        <v>240.66</v>
      </c>
      <c r="D64" s="47">
        <f t="shared" si="1"/>
        <v>-3.8395717663149996E-2</v>
      </c>
      <c r="E64" s="8"/>
      <c r="F64" s="46">
        <v>44691</v>
      </c>
      <c r="G64" s="10">
        <v>240.81</v>
      </c>
      <c r="H64" s="47">
        <f t="shared" si="5"/>
        <v>1.1191497775743475E-2</v>
      </c>
    </row>
    <row r="65" spans="2:8" x14ac:dyDescent="0.3">
      <c r="B65" s="46">
        <v>45332</v>
      </c>
      <c r="C65" s="10">
        <v>249.02</v>
      </c>
      <c r="D65" s="47">
        <f t="shared" si="1"/>
        <v>3.4148065514249988E-2</v>
      </c>
      <c r="E65" s="8"/>
      <c r="F65" s="46">
        <v>44661</v>
      </c>
      <c r="G65" s="10">
        <v>249.44</v>
      </c>
      <c r="H65" s="47">
        <f t="shared" si="5"/>
        <v>3.5210164497871128E-2</v>
      </c>
    </row>
    <row r="66" spans="2:8" x14ac:dyDescent="0.3">
      <c r="B66" s="46">
        <v>45301</v>
      </c>
      <c r="C66" s="10">
        <v>258.02</v>
      </c>
      <c r="D66" s="47">
        <f t="shared" si="1"/>
        <v>3.5503886772723869E-2</v>
      </c>
      <c r="E66" s="8"/>
      <c r="F66" s="46">
        <v>44630</v>
      </c>
      <c r="G66" s="10">
        <v>242.4</v>
      </c>
      <c r="H66" s="47">
        <f t="shared" si="5"/>
        <v>-2.8629151114306996E-2</v>
      </c>
    </row>
    <row r="67" spans="2:8" x14ac:dyDescent="0.3">
      <c r="B67" s="46" t="s">
        <v>39</v>
      </c>
      <c r="C67" s="10">
        <v>261.63</v>
      </c>
      <c r="D67" s="47">
        <f t="shared" si="1"/>
        <v>1.389419061001336E-2</v>
      </c>
      <c r="E67" s="8"/>
      <c r="F67" s="46" t="s">
        <v>342</v>
      </c>
      <c r="G67" s="10">
        <v>265.25</v>
      </c>
      <c r="H67" s="47">
        <f t="shared" si="5"/>
        <v>9.0083523298933182E-2</v>
      </c>
    </row>
    <row r="68" spans="2:8" x14ac:dyDescent="0.3">
      <c r="B68" s="46" t="s">
        <v>40</v>
      </c>
      <c r="C68" s="10">
        <v>260.45999999999998</v>
      </c>
      <c r="D68" s="47">
        <f t="shared" si="1"/>
        <v>-4.4819933674468534E-3</v>
      </c>
      <c r="E68" s="8"/>
      <c r="F68" s="46" t="s">
        <v>343</v>
      </c>
      <c r="G68" s="10">
        <v>268.20999999999998</v>
      </c>
      <c r="H68" s="47">
        <f t="shared" si="5"/>
        <v>1.1097478266150044E-2</v>
      </c>
    </row>
    <row r="69" spans="2:8" x14ac:dyDescent="0.3">
      <c r="B69" s="46" t="s">
        <v>41</v>
      </c>
      <c r="C69" s="10">
        <v>254.22</v>
      </c>
      <c r="D69" s="47">
        <f t="shared" si="1"/>
        <v>-2.4249264673034239E-2</v>
      </c>
      <c r="E69" s="8"/>
      <c r="F69" s="46" t="s">
        <v>344</v>
      </c>
      <c r="G69" s="10">
        <v>287.81</v>
      </c>
      <c r="H69" s="47">
        <f t="shared" si="5"/>
        <v>7.0530284441017527E-2</v>
      </c>
    </row>
    <row r="70" spans="2:8" x14ac:dyDescent="0.3">
      <c r="B70" s="46" t="s">
        <v>42</v>
      </c>
      <c r="C70" s="10">
        <v>257.02</v>
      </c>
      <c r="D70" s="47">
        <f t="shared" ref="D70:D133" si="6">LN(C70/C69)</f>
        <v>1.0953869012472181E-2</v>
      </c>
      <c r="E70" s="8"/>
      <c r="F70" s="46" t="s">
        <v>345</v>
      </c>
      <c r="G70" s="10">
        <v>282.94</v>
      </c>
      <c r="H70" s="47">
        <f t="shared" si="5"/>
        <v>-1.7065679170471765E-2</v>
      </c>
    </row>
    <row r="71" spans="2:8" x14ac:dyDescent="0.3">
      <c r="B71" s="46" t="s">
        <v>43</v>
      </c>
      <c r="C71" s="10">
        <v>254.27</v>
      </c>
      <c r="D71" s="47">
        <f t="shared" si="6"/>
        <v>-1.0757208310546279E-2</v>
      </c>
      <c r="E71" s="8"/>
      <c r="F71" s="46" t="s">
        <v>346</v>
      </c>
      <c r="G71" s="10">
        <v>276.01</v>
      </c>
      <c r="H71" s="47">
        <f t="shared" si="5"/>
        <v>-2.4797764085939176E-2</v>
      </c>
    </row>
    <row r="72" spans="2:8" x14ac:dyDescent="0.3">
      <c r="B72" s="46" t="s">
        <v>44</v>
      </c>
      <c r="C72" s="10">
        <v>250</v>
      </c>
      <c r="D72" s="47">
        <f t="shared" si="6"/>
        <v>-1.6935776706202388E-2</v>
      </c>
      <c r="E72" s="8"/>
      <c r="F72" s="46" t="s">
        <v>347</v>
      </c>
      <c r="G72" s="10">
        <v>275.33</v>
      </c>
      <c r="H72" s="47">
        <f t="shared" si="5"/>
        <v>-2.4667187027957701E-3</v>
      </c>
    </row>
    <row r="73" spans="2:8" x14ac:dyDescent="0.3">
      <c r="B73" s="46" t="s">
        <v>45</v>
      </c>
      <c r="C73" s="10">
        <v>238.25</v>
      </c>
      <c r="D73" s="47">
        <f t="shared" si="6"/>
        <v>-4.8140375327934984E-2</v>
      </c>
      <c r="E73" s="8"/>
      <c r="F73" s="46" t="s">
        <v>348</v>
      </c>
      <c r="G73" s="10">
        <v>288.58999999999997</v>
      </c>
      <c r="H73" s="47">
        <f t="shared" si="5"/>
        <v>4.7036617462740654E-2</v>
      </c>
    </row>
    <row r="74" spans="2:8" x14ac:dyDescent="0.3">
      <c r="B74" s="46" t="s">
        <v>46</v>
      </c>
      <c r="C74" s="10">
        <v>243.92</v>
      </c>
      <c r="D74" s="47">
        <f t="shared" si="6"/>
        <v>2.35197601456879E-2</v>
      </c>
      <c r="E74" s="8"/>
      <c r="F74" s="46" t="s">
        <v>349</v>
      </c>
      <c r="G74" s="10">
        <v>300.8</v>
      </c>
      <c r="H74" s="47">
        <f t="shared" si="5"/>
        <v>4.1438596370890736E-2</v>
      </c>
    </row>
    <row r="75" spans="2:8" x14ac:dyDescent="0.3">
      <c r="B75" s="46" t="s">
        <v>47</v>
      </c>
      <c r="C75" s="10">
        <v>227.2</v>
      </c>
      <c r="D75" s="47">
        <f t="shared" si="6"/>
        <v>-7.100961583300304E-2</v>
      </c>
      <c r="E75" s="8"/>
      <c r="F75" s="46" t="s">
        <v>350</v>
      </c>
      <c r="G75" s="10">
        <v>308.73</v>
      </c>
      <c r="H75" s="47">
        <f t="shared" si="5"/>
        <v>2.602151644042517E-2</v>
      </c>
    </row>
    <row r="76" spans="2:8" x14ac:dyDescent="0.3">
      <c r="B76" s="46" t="s">
        <v>48</v>
      </c>
      <c r="C76" s="10">
        <v>227.87</v>
      </c>
      <c r="D76" s="47">
        <f t="shared" si="6"/>
        <v>2.9446040570181701E-3</v>
      </c>
      <c r="E76" s="8"/>
      <c r="F76" s="46" t="s">
        <v>351</v>
      </c>
      <c r="G76" s="10">
        <v>309.07</v>
      </c>
      <c r="H76" s="47">
        <f t="shared" si="5"/>
        <v>1.1006799427831883E-3</v>
      </c>
    </row>
    <row r="77" spans="2:8" x14ac:dyDescent="0.3">
      <c r="B77" s="46" t="s">
        <v>49</v>
      </c>
      <c r="C77" s="10">
        <v>226.78</v>
      </c>
      <c r="D77" s="47">
        <f t="shared" si="6"/>
        <v>-4.7949063603206785E-3</v>
      </c>
      <c r="E77" s="8"/>
      <c r="F77" s="46" t="s">
        <v>352</v>
      </c>
      <c r="G77" s="10">
        <v>303.35000000000002</v>
      </c>
      <c r="H77" s="47">
        <f t="shared" si="5"/>
        <v>-1.8680534070586265E-2</v>
      </c>
    </row>
    <row r="78" spans="2:8" x14ac:dyDescent="0.3">
      <c r="B78" s="46" t="s">
        <v>50</v>
      </c>
      <c r="C78" s="10">
        <v>230.29</v>
      </c>
      <c r="D78" s="47">
        <f t="shared" si="6"/>
        <v>1.535899971623104E-2</v>
      </c>
      <c r="E78" s="8"/>
      <c r="F78" s="46" t="s">
        <v>353</v>
      </c>
      <c r="G78" s="10">
        <v>303.75</v>
      </c>
      <c r="H78" s="47">
        <f t="shared" si="5"/>
        <v>1.317740266451186E-3</v>
      </c>
    </row>
    <row r="79" spans="2:8" x14ac:dyDescent="0.3">
      <c r="B79" s="46">
        <v>45635</v>
      </c>
      <c r="C79" s="10">
        <v>229.81</v>
      </c>
      <c r="D79" s="47">
        <f t="shared" si="6"/>
        <v>-2.0865036911101188E-3</v>
      </c>
      <c r="E79" s="8"/>
      <c r="F79" s="46" t="s">
        <v>354</v>
      </c>
      <c r="G79" s="10">
        <v>302.61</v>
      </c>
      <c r="H79" s="47">
        <f t="shared" si="5"/>
        <v>-3.7601469199044363E-3</v>
      </c>
    </row>
    <row r="80" spans="2:8" x14ac:dyDescent="0.3">
      <c r="B80" s="46">
        <v>45605</v>
      </c>
      <c r="C80" s="10">
        <v>228.13</v>
      </c>
      <c r="D80" s="47">
        <f t="shared" si="6"/>
        <v>-7.3372386640311376E-3</v>
      </c>
      <c r="E80" s="8"/>
      <c r="F80" s="46" t="s">
        <v>355</v>
      </c>
      <c r="G80" s="10">
        <v>292.13</v>
      </c>
      <c r="H80" s="47">
        <f t="shared" si="5"/>
        <v>-3.5245939061674829E-2</v>
      </c>
    </row>
    <row r="81" spans="2:8" x14ac:dyDescent="0.3">
      <c r="B81" s="46">
        <v>45574</v>
      </c>
      <c r="C81" s="10">
        <v>226.17</v>
      </c>
      <c r="D81" s="47">
        <f t="shared" si="6"/>
        <v>-8.6287130130633452E-3</v>
      </c>
      <c r="E81" s="8"/>
      <c r="F81" s="46">
        <v>44904</v>
      </c>
      <c r="G81" s="10">
        <v>304.42</v>
      </c>
      <c r="H81" s="47">
        <f t="shared" ref="H81:H144" si="7">LN(G81/G80)</f>
        <v>4.1209418178341804E-2</v>
      </c>
    </row>
    <row r="82" spans="2:8" x14ac:dyDescent="0.3">
      <c r="B82" s="46">
        <v>45544</v>
      </c>
      <c r="C82" s="10">
        <v>216.27</v>
      </c>
      <c r="D82" s="47">
        <f t="shared" si="6"/>
        <v>-4.4759301807123168E-2</v>
      </c>
      <c r="E82" s="8"/>
      <c r="F82" s="46">
        <v>44813</v>
      </c>
      <c r="G82" s="10">
        <v>299.68</v>
      </c>
      <c r="H82" s="47">
        <f t="shared" si="7"/>
        <v>-1.5693088155742461E-2</v>
      </c>
    </row>
    <row r="83" spans="2:8" x14ac:dyDescent="0.3">
      <c r="B83" s="46">
        <v>45452</v>
      </c>
      <c r="C83" s="10">
        <v>210.73</v>
      </c>
      <c r="D83" s="47">
        <f t="shared" si="6"/>
        <v>-2.5949933875475555E-2</v>
      </c>
      <c r="E83" s="8"/>
      <c r="F83" s="46">
        <v>44782</v>
      </c>
      <c r="G83" s="10">
        <v>289.26</v>
      </c>
      <c r="H83" s="47">
        <f t="shared" si="7"/>
        <v>-3.538930105019255E-2</v>
      </c>
    </row>
    <row r="84" spans="2:8" x14ac:dyDescent="0.3">
      <c r="B84" s="46">
        <v>45421</v>
      </c>
      <c r="C84" s="10">
        <v>230.17</v>
      </c>
      <c r="D84" s="47">
        <f t="shared" si="6"/>
        <v>8.824047312648127E-2</v>
      </c>
      <c r="E84" s="8"/>
      <c r="F84" s="46">
        <v>44751</v>
      </c>
      <c r="G84" s="10">
        <v>283.7</v>
      </c>
      <c r="H84" s="47">
        <f t="shared" si="7"/>
        <v>-1.9408595830780286E-2</v>
      </c>
    </row>
    <row r="85" spans="2:8" x14ac:dyDescent="0.3">
      <c r="B85" s="46">
        <v>45391</v>
      </c>
      <c r="C85" s="10">
        <v>219.41</v>
      </c>
      <c r="D85" s="47">
        <f t="shared" si="6"/>
        <v>-4.7876040681744086E-2</v>
      </c>
      <c r="E85" s="8"/>
      <c r="F85" s="46">
        <v>44721</v>
      </c>
      <c r="G85" s="10">
        <v>274.42</v>
      </c>
      <c r="H85" s="47">
        <f t="shared" si="7"/>
        <v>-3.325756232177645E-2</v>
      </c>
    </row>
    <row r="86" spans="2:8" x14ac:dyDescent="0.3">
      <c r="B86" s="46">
        <v>45360</v>
      </c>
      <c r="C86" s="10">
        <v>210.6</v>
      </c>
      <c r="D86" s="47">
        <f t="shared" si="6"/>
        <v>-4.0981525953983425E-2</v>
      </c>
      <c r="E86" s="8"/>
      <c r="F86" s="46">
        <v>44601</v>
      </c>
      <c r="G86" s="10">
        <v>270.20999999999998</v>
      </c>
      <c r="H86" s="47">
        <f t="shared" si="7"/>
        <v>-1.5460345029268147E-2</v>
      </c>
    </row>
    <row r="87" spans="2:8" x14ac:dyDescent="0.3">
      <c r="B87" s="46" t="s">
        <v>51</v>
      </c>
      <c r="C87" s="10">
        <v>214.11</v>
      </c>
      <c r="D87" s="47">
        <f t="shared" si="6"/>
        <v>1.6529301951210724E-2</v>
      </c>
      <c r="E87" s="8"/>
      <c r="F87" s="46">
        <v>44570</v>
      </c>
      <c r="G87" s="10">
        <v>277.16000000000003</v>
      </c>
      <c r="H87" s="47">
        <f t="shared" si="7"/>
        <v>2.5395522295419647E-2</v>
      </c>
    </row>
    <row r="88" spans="2:8" x14ac:dyDescent="0.3">
      <c r="B88" s="46" t="s">
        <v>52</v>
      </c>
      <c r="C88" s="10">
        <v>206.28</v>
      </c>
      <c r="D88" s="47">
        <f t="shared" si="6"/>
        <v>-3.7255432468327528E-2</v>
      </c>
      <c r="E88" s="8"/>
      <c r="F88" s="46" t="s">
        <v>356</v>
      </c>
      <c r="G88" s="10">
        <v>275.61</v>
      </c>
      <c r="H88" s="47">
        <f t="shared" si="7"/>
        <v>-5.6081338076957631E-3</v>
      </c>
    </row>
    <row r="89" spans="2:8" x14ac:dyDescent="0.3">
      <c r="B89" s="46" t="s">
        <v>53</v>
      </c>
      <c r="C89" s="10">
        <v>205.75</v>
      </c>
      <c r="D89" s="47">
        <f t="shared" si="6"/>
        <v>-2.5726296255789986E-3</v>
      </c>
      <c r="E89" s="8"/>
      <c r="F89" s="46" t="s">
        <v>357</v>
      </c>
      <c r="G89" s="10">
        <v>277.7</v>
      </c>
      <c r="H89" s="47">
        <f t="shared" si="7"/>
        <v>7.5545713612690151E-3</v>
      </c>
    </row>
    <row r="90" spans="2:8" x14ac:dyDescent="0.3">
      <c r="B90" s="46" t="s">
        <v>54</v>
      </c>
      <c r="C90" s="10">
        <v>209.21</v>
      </c>
      <c r="D90" s="47">
        <f t="shared" si="6"/>
        <v>1.6676692638377844E-2</v>
      </c>
      <c r="E90" s="8"/>
      <c r="F90" s="46" t="s">
        <v>358</v>
      </c>
      <c r="G90" s="10">
        <v>284.82</v>
      </c>
      <c r="H90" s="47">
        <f t="shared" si="7"/>
        <v>2.5316007478527764E-2</v>
      </c>
    </row>
    <row r="91" spans="2:8" x14ac:dyDescent="0.3">
      <c r="B91" s="46" t="s">
        <v>55</v>
      </c>
      <c r="C91" s="10">
        <v>213.21</v>
      </c>
      <c r="D91" s="47">
        <f t="shared" si="6"/>
        <v>1.8939063311356502E-2</v>
      </c>
      <c r="E91" s="8"/>
      <c r="F91" s="46" t="s">
        <v>359</v>
      </c>
      <c r="G91" s="10">
        <v>288.08999999999997</v>
      </c>
      <c r="H91" s="47">
        <f t="shared" si="7"/>
        <v>1.1415529526709416E-2</v>
      </c>
    </row>
    <row r="92" spans="2:8" x14ac:dyDescent="0.3">
      <c r="B92" s="46" t="s">
        <v>56</v>
      </c>
      <c r="C92" s="10">
        <v>220.32</v>
      </c>
      <c r="D92" s="47">
        <f t="shared" si="6"/>
        <v>3.2803439473431194E-2</v>
      </c>
      <c r="E92" s="8"/>
      <c r="F92" s="46" t="s">
        <v>360</v>
      </c>
      <c r="G92" s="10">
        <v>296.07</v>
      </c>
      <c r="H92" s="47">
        <f t="shared" si="7"/>
        <v>2.7322981534034452E-2</v>
      </c>
    </row>
    <row r="93" spans="2:8" x14ac:dyDescent="0.3">
      <c r="B93" s="46" t="s">
        <v>57</v>
      </c>
      <c r="C93" s="10">
        <v>210.66</v>
      </c>
      <c r="D93" s="47">
        <f t="shared" si="6"/>
        <v>-4.4835575571948831E-2</v>
      </c>
      <c r="E93" s="8"/>
      <c r="F93" s="46" t="s">
        <v>361</v>
      </c>
      <c r="G93" s="10">
        <v>297.10000000000002</v>
      </c>
      <c r="H93" s="47">
        <f t="shared" si="7"/>
        <v>3.4728696165365839E-3</v>
      </c>
    </row>
    <row r="94" spans="2:8" x14ac:dyDescent="0.3">
      <c r="B94" s="46" t="s">
        <v>58</v>
      </c>
      <c r="C94" s="10">
        <v>223.27</v>
      </c>
      <c r="D94" s="47">
        <f t="shared" si="6"/>
        <v>5.8136342001949934E-2</v>
      </c>
      <c r="E94" s="8"/>
      <c r="F94" s="46" t="s">
        <v>362</v>
      </c>
      <c r="G94" s="10">
        <v>296.45</v>
      </c>
      <c r="H94" s="47">
        <f t="shared" si="7"/>
        <v>-2.1902123151853782E-3</v>
      </c>
    </row>
    <row r="95" spans="2:8" x14ac:dyDescent="0.3">
      <c r="B95" s="46" t="s">
        <v>59</v>
      </c>
      <c r="C95" s="10">
        <v>221.1</v>
      </c>
      <c r="D95" s="47">
        <f t="shared" si="6"/>
        <v>-9.7667135469450828E-3</v>
      </c>
      <c r="E95" s="8"/>
      <c r="F95" s="46" t="s">
        <v>363</v>
      </c>
      <c r="G95" s="10">
        <v>289.91000000000003</v>
      </c>
      <c r="H95" s="47">
        <f t="shared" si="7"/>
        <v>-2.2308040167364891E-2</v>
      </c>
    </row>
    <row r="96" spans="2:8" x14ac:dyDescent="0.3">
      <c r="B96" s="46" t="s">
        <v>60</v>
      </c>
      <c r="C96" s="10">
        <v>222.72</v>
      </c>
      <c r="D96" s="47">
        <f t="shared" si="6"/>
        <v>7.3002892826541594E-3</v>
      </c>
      <c r="E96" s="8"/>
      <c r="F96" s="46" t="s">
        <v>364</v>
      </c>
      <c r="G96" s="10">
        <v>296.67</v>
      </c>
      <c r="H96" s="47">
        <f t="shared" si="7"/>
        <v>2.3049879963997457E-2</v>
      </c>
    </row>
    <row r="97" spans="2:8" x14ac:dyDescent="0.3">
      <c r="B97" s="46" t="s">
        <v>61</v>
      </c>
      <c r="C97" s="10">
        <v>216.12</v>
      </c>
      <c r="D97" s="47">
        <f t="shared" si="6"/>
        <v>-3.0081568170189768E-2</v>
      </c>
      <c r="E97" s="8"/>
      <c r="F97" s="46" t="s">
        <v>365</v>
      </c>
      <c r="G97" s="10">
        <v>302.87</v>
      </c>
      <c r="H97" s="47">
        <f t="shared" si="7"/>
        <v>2.0683260589828511E-2</v>
      </c>
    </row>
    <row r="98" spans="2:8" x14ac:dyDescent="0.3">
      <c r="B98" s="46" t="s">
        <v>62</v>
      </c>
      <c r="C98" s="10">
        <v>214.14</v>
      </c>
      <c r="D98" s="47">
        <f t="shared" si="6"/>
        <v>-9.203802245741145E-3</v>
      </c>
      <c r="E98" s="8"/>
      <c r="F98" s="46" t="s">
        <v>366</v>
      </c>
      <c r="G98" s="10">
        <v>304</v>
      </c>
      <c r="H98" s="47">
        <f t="shared" si="7"/>
        <v>3.724030866384136E-3</v>
      </c>
    </row>
    <row r="99" spans="2:8" x14ac:dyDescent="0.3">
      <c r="B99" s="46" t="s">
        <v>63</v>
      </c>
      <c r="C99" s="10">
        <v>201.38</v>
      </c>
      <c r="D99" s="47">
        <f t="shared" si="6"/>
        <v>-6.1436336242655099E-2</v>
      </c>
      <c r="E99" s="8"/>
      <c r="F99" s="46" t="s">
        <v>367</v>
      </c>
      <c r="G99" s="10">
        <v>306.56</v>
      </c>
      <c r="H99" s="47">
        <f t="shared" si="7"/>
        <v>8.3857933762739641E-3</v>
      </c>
    </row>
    <row r="100" spans="2:8" x14ac:dyDescent="0.3">
      <c r="B100" s="46" t="s">
        <v>64</v>
      </c>
      <c r="C100" s="10">
        <v>207.83</v>
      </c>
      <c r="D100" s="47">
        <f t="shared" si="6"/>
        <v>3.1526767343512938E-2</v>
      </c>
      <c r="E100" s="8"/>
      <c r="F100" s="46" t="s">
        <v>368</v>
      </c>
      <c r="G100" s="10">
        <v>309.32</v>
      </c>
      <c r="H100" s="47">
        <f t="shared" si="7"/>
        <v>8.9628449583388486E-3</v>
      </c>
    </row>
    <row r="101" spans="2:8" x14ac:dyDescent="0.3">
      <c r="B101" s="46">
        <v>45634</v>
      </c>
      <c r="C101" s="10">
        <v>197.49</v>
      </c>
      <c r="D101" s="47">
        <f t="shared" si="6"/>
        <v>-5.10324876830867E-2</v>
      </c>
      <c r="E101" s="8"/>
      <c r="F101" s="46">
        <v>44903</v>
      </c>
      <c r="G101" s="10">
        <v>300.02999999999997</v>
      </c>
      <c r="H101" s="47">
        <f t="shared" si="7"/>
        <v>-3.0493870084300424E-2</v>
      </c>
    </row>
    <row r="102" spans="2:8" x14ac:dyDescent="0.3">
      <c r="B102" s="46">
        <v>45543</v>
      </c>
      <c r="C102" s="10">
        <v>200</v>
      </c>
      <c r="D102" s="47">
        <f t="shared" si="6"/>
        <v>1.2629416400141546E-2</v>
      </c>
      <c r="E102" s="8"/>
      <c r="F102" s="46">
        <v>44873</v>
      </c>
      <c r="G102" s="10">
        <v>286.63</v>
      </c>
      <c r="H102" s="47">
        <f t="shared" si="7"/>
        <v>-4.5690284234629709E-2</v>
      </c>
    </row>
    <row r="103" spans="2:8" x14ac:dyDescent="0.3">
      <c r="B103" s="46">
        <v>45512</v>
      </c>
      <c r="C103" s="10">
        <v>198.84</v>
      </c>
      <c r="D103" s="47">
        <f t="shared" si="6"/>
        <v>-5.8168853215648511E-3</v>
      </c>
      <c r="E103" s="8"/>
      <c r="F103" s="46">
        <v>44842</v>
      </c>
      <c r="G103" s="10">
        <v>294.36</v>
      </c>
      <c r="H103" s="47">
        <f t="shared" si="7"/>
        <v>2.6611322636493611E-2</v>
      </c>
    </row>
    <row r="104" spans="2:8" x14ac:dyDescent="0.3">
      <c r="B104" s="46">
        <v>45481</v>
      </c>
      <c r="C104" s="10">
        <v>191.76</v>
      </c>
      <c r="D104" s="47">
        <f t="shared" si="6"/>
        <v>-3.6255891100342996E-2</v>
      </c>
      <c r="E104" s="8"/>
      <c r="F104" s="46">
        <v>44812</v>
      </c>
      <c r="G104" s="10">
        <v>283.33</v>
      </c>
      <c r="H104" s="47">
        <f t="shared" si="7"/>
        <v>-3.8191212017232967E-2</v>
      </c>
    </row>
    <row r="105" spans="2:8" x14ac:dyDescent="0.3">
      <c r="B105" s="46">
        <v>45451</v>
      </c>
      <c r="C105" s="10">
        <v>200.64</v>
      </c>
      <c r="D105" s="47">
        <f t="shared" si="6"/>
        <v>4.5267667318426935E-2</v>
      </c>
      <c r="E105" s="8"/>
      <c r="F105" s="46">
        <v>44781</v>
      </c>
      <c r="G105" s="10">
        <v>290.42</v>
      </c>
      <c r="H105" s="47">
        <f t="shared" si="7"/>
        <v>2.471585506142614E-2</v>
      </c>
    </row>
    <row r="106" spans="2:8" x14ac:dyDescent="0.3">
      <c r="B106" s="46">
        <v>45420</v>
      </c>
      <c r="C106" s="10">
        <v>198.88</v>
      </c>
      <c r="D106" s="47">
        <f t="shared" si="6"/>
        <v>-8.810629682154807E-3</v>
      </c>
      <c r="E106" s="8"/>
      <c r="F106" s="46">
        <v>44689</v>
      </c>
      <c r="G106" s="10">
        <v>288.17</v>
      </c>
      <c r="H106" s="47">
        <f t="shared" si="7"/>
        <v>-7.7775673342690465E-3</v>
      </c>
    </row>
    <row r="107" spans="2:8" x14ac:dyDescent="0.3">
      <c r="B107" s="46">
        <v>45330</v>
      </c>
      <c r="C107" s="10">
        <v>207.67</v>
      </c>
      <c r="D107" s="47">
        <f t="shared" si="6"/>
        <v>4.3248653592486593E-2</v>
      </c>
      <c r="E107" s="8"/>
      <c r="F107" s="46">
        <v>44659</v>
      </c>
      <c r="G107" s="10">
        <v>308.63</v>
      </c>
      <c r="H107" s="47">
        <f t="shared" si="7"/>
        <v>6.8592564656837177E-2</v>
      </c>
    </row>
    <row r="108" spans="2:8" x14ac:dyDescent="0.3">
      <c r="B108" s="46">
        <v>45299</v>
      </c>
      <c r="C108" s="10">
        <v>216.86</v>
      </c>
      <c r="D108" s="47">
        <f t="shared" si="6"/>
        <v>4.3301702689148444E-2</v>
      </c>
      <c r="E108" s="8"/>
      <c r="F108" s="46">
        <v>44628</v>
      </c>
      <c r="G108" s="10">
        <v>307.39999999999998</v>
      </c>
      <c r="H108" s="47">
        <f t="shared" si="7"/>
        <v>-3.9933173206641182E-3</v>
      </c>
    </row>
    <row r="109" spans="2:8" x14ac:dyDescent="0.3">
      <c r="B109" s="46" t="s">
        <v>65</v>
      </c>
      <c r="C109" s="10">
        <v>232.07</v>
      </c>
      <c r="D109" s="47">
        <f t="shared" si="6"/>
        <v>6.7787066250631411E-2</v>
      </c>
      <c r="E109" s="8"/>
      <c r="F109" s="46">
        <v>44600</v>
      </c>
      <c r="G109" s="10">
        <v>300.58999999999997</v>
      </c>
      <c r="H109" s="47">
        <f t="shared" si="7"/>
        <v>-2.2402621138707553E-2</v>
      </c>
    </row>
    <row r="110" spans="2:8" x14ac:dyDescent="0.3">
      <c r="B110" s="46" t="s">
        <v>66</v>
      </c>
      <c r="C110" s="10">
        <v>222.62</v>
      </c>
      <c r="D110" s="47">
        <f t="shared" si="6"/>
        <v>-4.1572768229587456E-2</v>
      </c>
      <c r="E110" s="8"/>
      <c r="F110" s="46">
        <v>44569</v>
      </c>
      <c r="G110" s="10">
        <v>297.27999999999997</v>
      </c>
      <c r="H110" s="47">
        <f t="shared" si="7"/>
        <v>-1.1072754340314269E-2</v>
      </c>
    </row>
    <row r="111" spans="2:8" x14ac:dyDescent="0.3">
      <c r="B111" s="46" t="s">
        <v>67</v>
      </c>
      <c r="C111" s="10">
        <v>232.1</v>
      </c>
      <c r="D111" s="47">
        <f t="shared" si="6"/>
        <v>4.1702031215311623E-2</v>
      </c>
      <c r="E111" s="8"/>
      <c r="F111" s="46" t="s">
        <v>369</v>
      </c>
      <c r="G111" s="10">
        <v>297.14999999999998</v>
      </c>
      <c r="H111" s="47">
        <f t="shared" si="7"/>
        <v>-4.3739381280403638E-4</v>
      </c>
    </row>
    <row r="112" spans="2:8" x14ac:dyDescent="0.3">
      <c r="B112" s="46" t="s">
        <v>68</v>
      </c>
      <c r="C112" s="10">
        <v>219.8</v>
      </c>
      <c r="D112" s="47">
        <f t="shared" si="6"/>
        <v>-5.4450271310870338E-2</v>
      </c>
      <c r="E112" s="8"/>
      <c r="F112" s="46" t="s">
        <v>370</v>
      </c>
      <c r="G112" s="10">
        <v>280.89999999999998</v>
      </c>
      <c r="H112" s="47">
        <f t="shared" si="7"/>
        <v>-5.6238327702471634E-2</v>
      </c>
    </row>
    <row r="113" spans="2:8" x14ac:dyDescent="0.3">
      <c r="B113" s="46" t="s">
        <v>69</v>
      </c>
      <c r="C113" s="10">
        <v>220.25</v>
      </c>
      <c r="D113" s="47">
        <f t="shared" si="6"/>
        <v>2.0452228467678774E-3</v>
      </c>
      <c r="E113" s="8"/>
      <c r="F113" s="46" t="s">
        <v>371</v>
      </c>
      <c r="G113" s="10">
        <v>274.82</v>
      </c>
      <c r="H113" s="47">
        <f t="shared" si="7"/>
        <v>-2.1882396206569624E-2</v>
      </c>
    </row>
    <row r="114" spans="2:8" x14ac:dyDescent="0.3">
      <c r="B114" s="46" t="s">
        <v>70</v>
      </c>
      <c r="C114" s="10">
        <v>215.99</v>
      </c>
      <c r="D114" s="47">
        <f t="shared" si="6"/>
        <v>-1.9531154500126692E-2</v>
      </c>
      <c r="E114" s="8"/>
      <c r="F114" s="46" t="s">
        <v>372</v>
      </c>
      <c r="G114" s="10">
        <v>258.86</v>
      </c>
      <c r="H114" s="47">
        <f t="shared" si="7"/>
        <v>-5.9828962889336181E-2</v>
      </c>
    </row>
    <row r="115" spans="2:8" x14ac:dyDescent="0.3">
      <c r="B115" s="46" t="s">
        <v>71</v>
      </c>
      <c r="C115" s="10">
        <v>246.38</v>
      </c>
      <c r="D115" s="47">
        <f t="shared" si="6"/>
        <v>0.13164294921766584</v>
      </c>
      <c r="E115" s="8"/>
      <c r="F115" s="46" t="s">
        <v>373</v>
      </c>
      <c r="G115" s="10">
        <v>268.43</v>
      </c>
      <c r="H115" s="47">
        <f t="shared" si="7"/>
        <v>3.6302797309474638E-2</v>
      </c>
    </row>
    <row r="116" spans="2:8" x14ac:dyDescent="0.3">
      <c r="B116" s="46" t="s">
        <v>72</v>
      </c>
      <c r="C116" s="10">
        <v>251.51</v>
      </c>
      <c r="D116" s="47">
        <f t="shared" si="6"/>
        <v>2.0607690646912702E-2</v>
      </c>
      <c r="E116" s="8"/>
      <c r="F116" s="46" t="s">
        <v>374</v>
      </c>
      <c r="G116" s="10">
        <v>272.24</v>
      </c>
      <c r="H116" s="47">
        <f t="shared" si="7"/>
        <v>1.4093857868883437E-2</v>
      </c>
    </row>
    <row r="117" spans="2:8" x14ac:dyDescent="0.3">
      <c r="B117" s="46" t="s">
        <v>73</v>
      </c>
      <c r="C117" s="10">
        <v>239.2</v>
      </c>
      <c r="D117" s="47">
        <f t="shared" si="6"/>
        <v>-5.0182728104263996E-2</v>
      </c>
      <c r="E117" s="8"/>
      <c r="F117" s="46" t="s">
        <v>375</v>
      </c>
      <c r="G117" s="10">
        <v>271.70999999999998</v>
      </c>
      <c r="H117" s="47">
        <f t="shared" si="7"/>
        <v>-1.9487091376836278E-3</v>
      </c>
    </row>
    <row r="118" spans="2:8" x14ac:dyDescent="0.3">
      <c r="B118" s="46" t="s">
        <v>74</v>
      </c>
      <c r="C118" s="10">
        <v>249.23</v>
      </c>
      <c r="D118" s="47">
        <f t="shared" si="6"/>
        <v>4.1076142823845599E-2</v>
      </c>
      <c r="E118" s="8"/>
      <c r="F118" s="46" t="s">
        <v>376</v>
      </c>
      <c r="G118" s="10">
        <v>247.5</v>
      </c>
      <c r="H118" s="47">
        <f t="shared" si="7"/>
        <v>-9.3324739046221752E-2</v>
      </c>
    </row>
    <row r="119" spans="2:8" x14ac:dyDescent="0.3">
      <c r="B119" s="46" t="s">
        <v>75</v>
      </c>
      <c r="C119" s="10">
        <v>248.5</v>
      </c>
      <c r="D119" s="47">
        <f t="shared" si="6"/>
        <v>-2.9333193636388306E-3</v>
      </c>
      <c r="E119" s="8"/>
      <c r="F119" s="46" t="s">
        <v>377</v>
      </c>
      <c r="G119" s="10">
        <v>245.53</v>
      </c>
      <c r="H119" s="47">
        <f t="shared" si="7"/>
        <v>-7.9914426472637041E-3</v>
      </c>
    </row>
    <row r="120" spans="2:8" x14ac:dyDescent="0.3">
      <c r="B120" s="46" t="s">
        <v>76</v>
      </c>
      <c r="C120" s="10">
        <v>256.56</v>
      </c>
      <c r="D120" s="47">
        <f t="shared" si="6"/>
        <v>3.1919709848216057E-2</v>
      </c>
      <c r="E120" s="8"/>
      <c r="F120" s="46" t="s">
        <v>378</v>
      </c>
      <c r="G120" s="10">
        <v>240.55</v>
      </c>
      <c r="H120" s="47">
        <f t="shared" si="7"/>
        <v>-2.0491171216018567E-2</v>
      </c>
    </row>
    <row r="121" spans="2:8" x14ac:dyDescent="0.3">
      <c r="B121" s="46" t="s">
        <v>77</v>
      </c>
      <c r="C121" s="10">
        <v>252.64</v>
      </c>
      <c r="D121" s="47">
        <f t="shared" si="6"/>
        <v>-1.5397004877567608E-2</v>
      </c>
      <c r="E121" s="8"/>
      <c r="F121" s="46" t="s">
        <v>379</v>
      </c>
      <c r="G121" s="10">
        <v>240.07</v>
      </c>
      <c r="H121" s="47">
        <f t="shared" si="7"/>
        <v>-1.9974206632582168E-3</v>
      </c>
    </row>
    <row r="122" spans="2:8" x14ac:dyDescent="0.3">
      <c r="B122" s="46">
        <v>45633</v>
      </c>
      <c r="C122" s="10">
        <v>248.23</v>
      </c>
      <c r="D122" s="47">
        <f t="shared" si="6"/>
        <v>-1.7609814775132515E-2</v>
      </c>
      <c r="E122" s="8"/>
      <c r="F122" s="46" t="s">
        <v>380</v>
      </c>
      <c r="G122" s="10">
        <v>238.31</v>
      </c>
      <c r="H122" s="47">
        <f t="shared" si="7"/>
        <v>-7.3582003469318692E-3</v>
      </c>
    </row>
    <row r="123" spans="2:8" x14ac:dyDescent="0.3">
      <c r="B123" s="46">
        <v>45603</v>
      </c>
      <c r="C123" s="10">
        <v>241.03</v>
      </c>
      <c r="D123" s="47">
        <f t="shared" si="6"/>
        <v>-2.9434328660901107E-2</v>
      </c>
      <c r="E123" s="8"/>
      <c r="F123" s="46" t="s">
        <v>381</v>
      </c>
      <c r="G123" s="10">
        <v>237.04</v>
      </c>
      <c r="H123" s="47">
        <f t="shared" si="7"/>
        <v>-5.3434438699629105E-3</v>
      </c>
    </row>
    <row r="124" spans="2:8" x14ac:dyDescent="0.3">
      <c r="B124" s="46">
        <v>45572</v>
      </c>
      <c r="C124" s="10">
        <v>263.26</v>
      </c>
      <c r="D124" s="47">
        <f t="shared" si="6"/>
        <v>8.8220729925963304E-2</v>
      </c>
      <c r="E124" s="8"/>
      <c r="F124" s="46">
        <v>44902</v>
      </c>
      <c r="G124" s="10">
        <v>233.07</v>
      </c>
      <c r="H124" s="47">
        <f t="shared" si="7"/>
        <v>-1.6890065634870697E-2</v>
      </c>
    </row>
    <row r="125" spans="2:8" x14ac:dyDescent="0.3">
      <c r="B125" s="46">
        <v>45542</v>
      </c>
      <c r="C125" s="10">
        <v>262.33</v>
      </c>
      <c r="D125" s="47">
        <f t="shared" si="6"/>
        <v>-3.5388838090010619E-3</v>
      </c>
      <c r="E125" s="8"/>
      <c r="F125" s="46">
        <v>44872</v>
      </c>
      <c r="G125" s="10">
        <v>234.34</v>
      </c>
      <c r="H125" s="47">
        <f t="shared" si="7"/>
        <v>5.4342146095703869E-3</v>
      </c>
    </row>
    <row r="126" spans="2:8" x14ac:dyDescent="0.3">
      <c r="B126" s="46">
        <v>45511</v>
      </c>
      <c r="C126" s="10">
        <v>252.94</v>
      </c>
      <c r="D126" s="47">
        <f t="shared" si="6"/>
        <v>-3.6450946736430206E-2</v>
      </c>
      <c r="E126" s="8"/>
      <c r="F126" s="46">
        <v>44780</v>
      </c>
      <c r="G126" s="10">
        <v>250.76</v>
      </c>
      <c r="H126" s="47">
        <f t="shared" si="7"/>
        <v>6.772325416575814E-2</v>
      </c>
    </row>
    <row r="127" spans="2:8" x14ac:dyDescent="0.3">
      <c r="B127" s="46">
        <v>45419</v>
      </c>
      <c r="C127" s="10">
        <v>251.52</v>
      </c>
      <c r="D127" s="47">
        <f t="shared" si="6"/>
        <v>-5.6297972109885432E-3</v>
      </c>
      <c r="E127" s="8"/>
      <c r="F127" s="46">
        <v>44749</v>
      </c>
      <c r="G127" s="10">
        <v>244.54</v>
      </c>
      <c r="H127" s="47">
        <f t="shared" si="7"/>
        <v>-2.5117411689723798E-2</v>
      </c>
    </row>
    <row r="128" spans="2:8" x14ac:dyDescent="0.3">
      <c r="B128" s="46">
        <v>45358</v>
      </c>
      <c r="C128" s="10">
        <v>246.39</v>
      </c>
      <c r="D128" s="47">
        <f t="shared" si="6"/>
        <v>-2.0606862820631212E-2</v>
      </c>
      <c r="E128" s="8"/>
      <c r="F128" s="46">
        <v>44719</v>
      </c>
      <c r="G128" s="10">
        <v>231.73</v>
      </c>
      <c r="H128" s="47">
        <f t="shared" si="7"/>
        <v>-5.3805993886254518E-2</v>
      </c>
    </row>
    <row r="129" spans="2:8" x14ac:dyDescent="0.3">
      <c r="B129" s="46">
        <v>45329</v>
      </c>
      <c r="C129" s="10">
        <v>231.26</v>
      </c>
      <c r="D129" s="47">
        <f t="shared" si="6"/>
        <v>-6.3373027719394862E-2</v>
      </c>
      <c r="E129" s="8"/>
      <c r="F129" s="46">
        <v>44688</v>
      </c>
      <c r="G129" s="10">
        <v>233.07</v>
      </c>
      <c r="H129" s="47">
        <f t="shared" si="7"/>
        <v>5.7659368006496717E-3</v>
      </c>
    </row>
    <row r="130" spans="2:8" x14ac:dyDescent="0.3">
      <c r="B130" s="46">
        <v>45298</v>
      </c>
      <c r="C130" s="10">
        <v>209.86</v>
      </c>
      <c r="D130" s="47">
        <f t="shared" si="6"/>
        <v>-9.7101976971050691E-2</v>
      </c>
      <c r="E130" s="8"/>
      <c r="F130" s="46">
        <v>44568</v>
      </c>
      <c r="G130" s="10">
        <v>227.26</v>
      </c>
      <c r="H130" s="47">
        <f t="shared" si="7"/>
        <v>-2.5244101140576094E-2</v>
      </c>
    </row>
    <row r="131" spans="2:8" x14ac:dyDescent="0.3">
      <c r="B131" s="46" t="s">
        <v>78</v>
      </c>
      <c r="C131" s="10">
        <v>197.88</v>
      </c>
      <c r="D131" s="47">
        <f t="shared" si="6"/>
        <v>-5.877985537025724E-2</v>
      </c>
      <c r="E131" s="8"/>
      <c r="F131" s="46" t="s">
        <v>382</v>
      </c>
      <c r="G131" s="10">
        <v>224.47</v>
      </c>
      <c r="H131" s="47">
        <f t="shared" si="7"/>
        <v>-1.23526685264089E-2</v>
      </c>
    </row>
    <row r="132" spans="2:8" x14ac:dyDescent="0.3">
      <c r="B132" s="46" t="s">
        <v>79</v>
      </c>
      <c r="C132" s="10">
        <v>197.42</v>
      </c>
      <c r="D132" s="47">
        <f t="shared" si="6"/>
        <v>-2.3273473697659219E-3</v>
      </c>
      <c r="E132" s="8"/>
      <c r="F132" s="46" t="s">
        <v>383</v>
      </c>
      <c r="G132" s="10">
        <v>228.49</v>
      </c>
      <c r="H132" s="47">
        <f t="shared" si="7"/>
        <v>1.7750377736999039E-2</v>
      </c>
    </row>
    <row r="133" spans="2:8" x14ac:dyDescent="0.3">
      <c r="B133" s="46" t="s">
        <v>80</v>
      </c>
      <c r="C133" s="10">
        <v>196.37</v>
      </c>
      <c r="D133" s="47">
        <f t="shared" si="6"/>
        <v>-5.3328042276029556E-3</v>
      </c>
      <c r="E133" s="8"/>
      <c r="F133" s="46" t="s">
        <v>384</v>
      </c>
      <c r="G133" s="10">
        <v>232.66</v>
      </c>
      <c r="H133" s="47">
        <f t="shared" si="7"/>
        <v>1.8085714688167279E-2</v>
      </c>
    </row>
    <row r="134" spans="2:8" x14ac:dyDescent="0.3">
      <c r="B134" s="46" t="s">
        <v>81</v>
      </c>
      <c r="C134" s="10">
        <v>187.35</v>
      </c>
      <c r="D134" s="47">
        <f t="shared" ref="D134:D197" si="8">LN(C134/C133)</f>
        <v>-4.7022109522442575E-2</v>
      </c>
      <c r="E134" s="8"/>
      <c r="F134" s="46" t="s">
        <v>385</v>
      </c>
      <c r="G134" s="10">
        <v>244.92</v>
      </c>
      <c r="H134" s="47">
        <f t="shared" si="7"/>
        <v>5.1353466221133459E-2</v>
      </c>
    </row>
    <row r="135" spans="2:8" x14ac:dyDescent="0.3">
      <c r="B135" s="46" t="s">
        <v>82</v>
      </c>
      <c r="C135" s="10">
        <v>182.58</v>
      </c>
      <c r="D135" s="47">
        <f t="shared" si="8"/>
        <v>-2.5790092102761557E-2</v>
      </c>
      <c r="E135" s="8"/>
      <c r="F135" s="46" t="s">
        <v>386</v>
      </c>
      <c r="G135" s="10">
        <v>245.71</v>
      </c>
      <c r="H135" s="47">
        <f t="shared" si="7"/>
        <v>3.2203521298556411E-3</v>
      </c>
    </row>
    <row r="136" spans="2:8" x14ac:dyDescent="0.3">
      <c r="B136" s="46" t="s">
        <v>83</v>
      </c>
      <c r="C136" s="10">
        <v>183.01</v>
      </c>
      <c r="D136" s="47">
        <f t="shared" si="8"/>
        <v>2.3523630202562009E-3</v>
      </c>
      <c r="E136" s="8"/>
      <c r="F136" s="46" t="s">
        <v>387</v>
      </c>
      <c r="G136" s="10">
        <v>235.07</v>
      </c>
      <c r="H136" s="47">
        <f t="shared" si="7"/>
        <v>-4.4268636610182578E-2</v>
      </c>
    </row>
    <row r="137" spans="2:8" x14ac:dyDescent="0.3">
      <c r="B137" s="46" t="s">
        <v>84</v>
      </c>
      <c r="C137" s="10">
        <v>181.57</v>
      </c>
      <c r="D137" s="47">
        <f t="shared" si="8"/>
        <v>-7.8995418746153484E-3</v>
      </c>
      <c r="E137" s="8"/>
      <c r="F137" s="46" t="s">
        <v>388</v>
      </c>
      <c r="G137" s="10">
        <v>236.09</v>
      </c>
      <c r="H137" s="47">
        <f t="shared" si="7"/>
        <v>4.3297461306949928E-3</v>
      </c>
    </row>
    <row r="138" spans="2:8" x14ac:dyDescent="0.3">
      <c r="B138" s="46" t="s">
        <v>85</v>
      </c>
      <c r="C138" s="10">
        <v>184.86</v>
      </c>
      <c r="D138" s="47">
        <f t="shared" si="8"/>
        <v>1.7957527554056111E-2</v>
      </c>
      <c r="E138" s="8"/>
      <c r="F138" s="46" t="s">
        <v>389</v>
      </c>
      <c r="G138" s="10">
        <v>237.04</v>
      </c>
      <c r="H138" s="47">
        <f t="shared" si="7"/>
        <v>4.0158150051879541E-3</v>
      </c>
    </row>
    <row r="139" spans="2:8" x14ac:dyDescent="0.3">
      <c r="B139" s="46" t="s">
        <v>86</v>
      </c>
      <c r="C139" s="10">
        <v>187.44</v>
      </c>
      <c r="D139" s="47">
        <f t="shared" si="8"/>
        <v>1.3860012362908495E-2</v>
      </c>
      <c r="E139" s="8"/>
      <c r="F139" s="46" t="s">
        <v>390</v>
      </c>
      <c r="G139" s="10">
        <v>216.76</v>
      </c>
      <c r="H139" s="47">
        <f t="shared" si="7"/>
        <v>-8.9438152567396373E-2</v>
      </c>
    </row>
    <row r="140" spans="2:8" x14ac:dyDescent="0.3">
      <c r="B140" s="46" t="s">
        <v>87</v>
      </c>
      <c r="C140" s="10">
        <v>178.01</v>
      </c>
      <c r="D140" s="47">
        <f t="shared" si="8"/>
        <v>-5.1619065710198718E-2</v>
      </c>
      <c r="E140" s="8"/>
      <c r="F140" s="46" t="s">
        <v>391</v>
      </c>
      <c r="G140" s="10">
        <v>213.1</v>
      </c>
      <c r="H140" s="47">
        <f t="shared" si="7"/>
        <v>-1.7029211593341937E-2</v>
      </c>
    </row>
    <row r="141" spans="2:8" x14ac:dyDescent="0.3">
      <c r="B141" s="46" t="s">
        <v>88</v>
      </c>
      <c r="C141" s="10">
        <v>182.47</v>
      </c>
      <c r="D141" s="47">
        <f t="shared" si="8"/>
        <v>2.4746047459102308E-2</v>
      </c>
      <c r="E141" s="8"/>
      <c r="F141" s="46" t="s">
        <v>392</v>
      </c>
      <c r="G141" s="10">
        <v>233</v>
      </c>
      <c r="H141" s="47">
        <f t="shared" si="7"/>
        <v>8.9276914461129162E-2</v>
      </c>
    </row>
    <row r="142" spans="2:8" x14ac:dyDescent="0.3">
      <c r="B142" s="46">
        <v>45632</v>
      </c>
      <c r="C142" s="10">
        <v>177.29</v>
      </c>
      <c r="D142" s="47">
        <f t="shared" si="8"/>
        <v>-2.879896603815478E-2</v>
      </c>
      <c r="E142" s="8"/>
      <c r="F142" s="46" t="s">
        <v>393</v>
      </c>
      <c r="G142" s="10">
        <v>220.89</v>
      </c>
      <c r="H142" s="47">
        <f t="shared" si="7"/>
        <v>-5.3373613516965505E-2</v>
      </c>
    </row>
    <row r="143" spans="2:8" x14ac:dyDescent="0.3">
      <c r="B143" s="46">
        <v>45602</v>
      </c>
      <c r="C143" s="10">
        <v>170.66</v>
      </c>
      <c r="D143" s="47">
        <f t="shared" si="8"/>
        <v>-3.811353680185036E-2</v>
      </c>
      <c r="E143" s="8"/>
      <c r="F143" s="46" t="s">
        <v>394</v>
      </c>
      <c r="G143" s="10">
        <v>215.74</v>
      </c>
      <c r="H143" s="47">
        <f t="shared" si="7"/>
        <v>-2.3590861101452042E-2</v>
      </c>
    </row>
    <row r="144" spans="2:8" x14ac:dyDescent="0.3">
      <c r="B144" s="46">
        <v>45571</v>
      </c>
      <c r="C144" s="10">
        <v>173.79</v>
      </c>
      <c r="D144" s="47">
        <f t="shared" si="8"/>
        <v>1.8174400668203632E-2</v>
      </c>
      <c r="E144" s="8"/>
      <c r="F144" s="46">
        <v>44840</v>
      </c>
      <c r="G144" s="10">
        <v>232.23</v>
      </c>
      <c r="H144" s="47">
        <f t="shared" si="7"/>
        <v>7.3654280937448746E-2</v>
      </c>
    </row>
    <row r="145" spans="2:8" x14ac:dyDescent="0.3">
      <c r="B145" s="46">
        <v>45479</v>
      </c>
      <c r="C145" s="10">
        <v>177.48</v>
      </c>
      <c r="D145" s="47">
        <f t="shared" si="8"/>
        <v>2.1010252734066374E-2</v>
      </c>
      <c r="E145" s="8"/>
      <c r="F145" s="46">
        <v>44810</v>
      </c>
      <c r="G145" s="10">
        <v>239.71</v>
      </c>
      <c r="H145" s="47">
        <f t="shared" ref="H145:H208" si="9">LN(G145/G144)</f>
        <v>3.1701599500587034E-2</v>
      </c>
    </row>
    <row r="146" spans="2:8" x14ac:dyDescent="0.3">
      <c r="B146" s="46">
        <v>45449</v>
      </c>
      <c r="C146" s="10">
        <v>177.94</v>
      </c>
      <c r="D146" s="47">
        <f t="shared" si="8"/>
        <v>2.5884883059126684E-3</v>
      </c>
      <c r="E146" s="8"/>
      <c r="F146" s="46">
        <v>44779</v>
      </c>
      <c r="G146" s="10">
        <v>241.87</v>
      </c>
      <c r="H146" s="47">
        <f t="shared" si="9"/>
        <v>8.9705323504369033E-3</v>
      </c>
    </row>
    <row r="147" spans="2:8" x14ac:dyDescent="0.3">
      <c r="B147" s="46">
        <v>45418</v>
      </c>
      <c r="C147" s="10">
        <v>175</v>
      </c>
      <c r="D147" s="47">
        <f t="shared" si="8"/>
        <v>-1.6660440893107201E-2</v>
      </c>
      <c r="E147" s="8"/>
      <c r="F147" s="46">
        <v>44748</v>
      </c>
      <c r="G147" s="10">
        <v>238.89</v>
      </c>
      <c r="H147" s="47">
        <f t="shared" si="9"/>
        <v>-1.2397196798292468E-2</v>
      </c>
    </row>
    <row r="148" spans="2:8" x14ac:dyDescent="0.3">
      <c r="B148" s="46">
        <v>45388</v>
      </c>
      <c r="C148" s="10">
        <v>174.77</v>
      </c>
      <c r="D148" s="47">
        <f t="shared" si="8"/>
        <v>-1.3151501452441743E-3</v>
      </c>
      <c r="E148" s="8"/>
      <c r="F148" s="46">
        <v>44718</v>
      </c>
      <c r="G148" s="10">
        <v>238.28</v>
      </c>
      <c r="H148" s="47">
        <f t="shared" si="9"/>
        <v>-2.556742176976439E-3</v>
      </c>
    </row>
    <row r="149" spans="2:8" x14ac:dyDescent="0.3">
      <c r="B149" s="46">
        <v>45357</v>
      </c>
      <c r="C149" s="10">
        <v>176.29</v>
      </c>
      <c r="D149" s="47">
        <f t="shared" si="8"/>
        <v>8.6595425193822517E-3</v>
      </c>
      <c r="E149" s="8"/>
      <c r="F149" s="46">
        <v>44626</v>
      </c>
      <c r="G149" s="10">
        <v>234.52</v>
      </c>
      <c r="H149" s="47">
        <f t="shared" si="9"/>
        <v>-1.5905580664472344E-2</v>
      </c>
    </row>
    <row r="150" spans="2:8" x14ac:dyDescent="0.3">
      <c r="B150" s="46" t="s">
        <v>89</v>
      </c>
      <c r="C150" s="10">
        <v>178.08</v>
      </c>
      <c r="D150" s="47">
        <f t="shared" si="8"/>
        <v>1.0102521229582755E-2</v>
      </c>
      <c r="E150" s="8"/>
      <c r="F150" s="46">
        <v>44598</v>
      </c>
      <c r="G150" s="10">
        <v>258.33</v>
      </c>
      <c r="H150" s="47">
        <f t="shared" si="9"/>
        <v>9.6696965280169161E-2</v>
      </c>
    </row>
    <row r="151" spans="2:8" x14ac:dyDescent="0.3">
      <c r="B151" s="46" t="s">
        <v>90</v>
      </c>
      <c r="C151" s="10">
        <v>178.79</v>
      </c>
      <c r="D151" s="47">
        <f t="shared" si="8"/>
        <v>3.9790452364938536E-3</v>
      </c>
      <c r="E151" s="8"/>
      <c r="F151" s="46">
        <v>44567</v>
      </c>
      <c r="G151" s="10">
        <v>246.79</v>
      </c>
      <c r="H151" s="47">
        <f t="shared" si="9"/>
        <v>-4.5700064804426649E-2</v>
      </c>
    </row>
    <row r="152" spans="2:8" x14ac:dyDescent="0.3">
      <c r="B152" s="46" t="s">
        <v>91</v>
      </c>
      <c r="C152" s="10">
        <v>176.19</v>
      </c>
      <c r="D152" s="47">
        <f t="shared" si="8"/>
        <v>-1.4648974561190933E-2</v>
      </c>
      <c r="E152" s="8"/>
      <c r="F152" s="46" t="s">
        <v>395</v>
      </c>
      <c r="G152" s="10">
        <v>252.75</v>
      </c>
      <c r="H152" s="47">
        <f t="shared" si="9"/>
        <v>2.3863085328824033E-2</v>
      </c>
    </row>
    <row r="153" spans="2:8" x14ac:dyDescent="0.3">
      <c r="B153" s="46" t="s">
        <v>92</v>
      </c>
      <c r="C153" s="10">
        <v>176.75</v>
      </c>
      <c r="D153" s="47">
        <f t="shared" si="8"/>
        <v>3.1733465741444027E-3</v>
      </c>
      <c r="E153" s="8"/>
      <c r="F153" s="46" t="s">
        <v>396</v>
      </c>
      <c r="G153" s="10">
        <v>253.21</v>
      </c>
      <c r="H153" s="47">
        <f t="shared" si="9"/>
        <v>1.8183260603284409E-3</v>
      </c>
    </row>
    <row r="154" spans="2:8" x14ac:dyDescent="0.3">
      <c r="B154" s="46" t="s">
        <v>93</v>
      </c>
      <c r="C154" s="10">
        <v>179.24</v>
      </c>
      <c r="D154" s="47">
        <f t="shared" si="8"/>
        <v>1.3989385141260089E-2</v>
      </c>
      <c r="E154" s="8"/>
      <c r="F154" s="46" t="s">
        <v>397</v>
      </c>
      <c r="G154" s="10">
        <v>235.91</v>
      </c>
      <c r="H154" s="47">
        <f t="shared" si="9"/>
        <v>-7.0768807602168526E-2</v>
      </c>
    </row>
    <row r="155" spans="2:8" x14ac:dyDescent="0.3">
      <c r="B155" s="46" t="s">
        <v>94</v>
      </c>
      <c r="C155" s="10">
        <v>173.74</v>
      </c>
      <c r="D155" s="47">
        <f t="shared" si="8"/>
        <v>-3.1165761086167788E-2</v>
      </c>
      <c r="E155" s="8"/>
      <c r="F155" s="46" t="s">
        <v>398</v>
      </c>
      <c r="G155" s="10">
        <v>219.6</v>
      </c>
      <c r="H155" s="47">
        <f t="shared" si="9"/>
        <v>-7.1642666723365139E-2</v>
      </c>
    </row>
    <row r="156" spans="2:8" x14ac:dyDescent="0.3">
      <c r="B156" s="46" t="s">
        <v>95</v>
      </c>
      <c r="C156" s="10">
        <v>180.11</v>
      </c>
      <c r="D156" s="47">
        <f t="shared" si="8"/>
        <v>3.6007846517191577E-2</v>
      </c>
      <c r="E156" s="8"/>
      <c r="F156" s="46" t="s">
        <v>399</v>
      </c>
      <c r="G156" s="10">
        <v>209.39</v>
      </c>
      <c r="H156" s="47">
        <f t="shared" si="9"/>
        <v>-4.7609167831150503E-2</v>
      </c>
    </row>
    <row r="157" spans="2:8" x14ac:dyDescent="0.3">
      <c r="B157" s="46" t="s">
        <v>96</v>
      </c>
      <c r="C157" s="10">
        <v>186.6</v>
      </c>
      <c r="D157" s="47">
        <f t="shared" si="8"/>
        <v>3.5399513064277278E-2</v>
      </c>
      <c r="E157" s="8"/>
      <c r="F157" s="46" t="s">
        <v>400</v>
      </c>
      <c r="G157" s="10">
        <v>224.97</v>
      </c>
      <c r="H157" s="47">
        <f t="shared" si="9"/>
        <v>7.1768518177182647E-2</v>
      </c>
    </row>
    <row r="158" spans="2:8" x14ac:dyDescent="0.3">
      <c r="B158" s="46" t="s">
        <v>97</v>
      </c>
      <c r="C158" s="10">
        <v>174.95</v>
      </c>
      <c r="D158" s="47">
        <f t="shared" si="8"/>
        <v>-6.4467069599546442E-2</v>
      </c>
      <c r="E158" s="8"/>
      <c r="F158" s="46" t="s">
        <v>401</v>
      </c>
      <c r="G158" s="10">
        <v>221.3</v>
      </c>
      <c r="H158" s="47">
        <f t="shared" si="9"/>
        <v>-1.6447812924403688E-2</v>
      </c>
    </row>
    <row r="159" spans="2:8" x14ac:dyDescent="0.3">
      <c r="B159" s="46" t="s">
        <v>98</v>
      </c>
      <c r="C159" s="10">
        <v>177.46</v>
      </c>
      <c r="D159" s="47">
        <f t="shared" si="8"/>
        <v>1.4245012593494781E-2</v>
      </c>
      <c r="E159" s="8"/>
      <c r="F159" s="46" t="s">
        <v>402</v>
      </c>
      <c r="G159" s="10">
        <v>236.47</v>
      </c>
      <c r="H159" s="47">
        <f t="shared" si="9"/>
        <v>6.6302102934563664E-2</v>
      </c>
    </row>
    <row r="160" spans="2:8" x14ac:dyDescent="0.3">
      <c r="B160" s="46" t="s">
        <v>99</v>
      </c>
      <c r="C160" s="10">
        <v>174.84</v>
      </c>
      <c r="D160" s="47">
        <f t="shared" si="8"/>
        <v>-1.4873961412077991E-2</v>
      </c>
      <c r="E160" s="8"/>
      <c r="F160" s="46" t="s">
        <v>403</v>
      </c>
      <c r="G160" s="10">
        <v>236.6</v>
      </c>
      <c r="H160" s="47">
        <f t="shared" si="9"/>
        <v>5.496015527188268E-4</v>
      </c>
    </row>
    <row r="161" spans="2:8" x14ac:dyDescent="0.3">
      <c r="B161" s="46" t="s">
        <v>100</v>
      </c>
      <c r="C161" s="10">
        <v>173.99</v>
      </c>
      <c r="D161" s="47">
        <f t="shared" si="8"/>
        <v>-4.8734436964888673E-3</v>
      </c>
      <c r="E161" s="8"/>
      <c r="F161" s="46" t="s">
        <v>404</v>
      </c>
      <c r="G161" s="10">
        <v>253.87</v>
      </c>
      <c r="H161" s="47">
        <f t="shared" si="9"/>
        <v>7.0451373430659298E-2</v>
      </c>
    </row>
    <row r="162" spans="2:8" x14ac:dyDescent="0.3">
      <c r="B162" s="46" t="s">
        <v>101</v>
      </c>
      <c r="C162" s="10">
        <v>177.55</v>
      </c>
      <c r="D162" s="47">
        <f t="shared" si="8"/>
        <v>2.0254433090472122E-2</v>
      </c>
      <c r="E162" s="8"/>
      <c r="F162" s="46" t="s">
        <v>405</v>
      </c>
      <c r="G162" s="10">
        <v>241.46</v>
      </c>
      <c r="H162" s="47">
        <f t="shared" si="9"/>
        <v>-5.0118497070704364E-2</v>
      </c>
    </row>
    <row r="163" spans="2:8" x14ac:dyDescent="0.3">
      <c r="B163" s="46" t="s">
        <v>102</v>
      </c>
      <c r="C163" s="10">
        <v>171.89</v>
      </c>
      <c r="D163" s="47">
        <f t="shared" si="8"/>
        <v>-3.2397522049031423E-2</v>
      </c>
      <c r="E163" s="8"/>
      <c r="F163" s="46" t="s">
        <v>406</v>
      </c>
      <c r="G163" s="10">
        <v>256.52999999999997</v>
      </c>
      <c r="H163" s="47">
        <f t="shared" si="9"/>
        <v>6.0541788931732211E-2</v>
      </c>
    </row>
    <row r="164" spans="2:8" x14ac:dyDescent="0.3">
      <c r="B164" s="46">
        <v>45570</v>
      </c>
      <c r="C164" s="10">
        <v>168.47</v>
      </c>
      <c r="D164" s="47">
        <f t="shared" si="8"/>
        <v>-2.0097044941952788E-2</v>
      </c>
      <c r="E164" s="8"/>
      <c r="F164" s="46">
        <v>44900</v>
      </c>
      <c r="G164" s="10">
        <v>242.67</v>
      </c>
      <c r="H164" s="47">
        <f t="shared" si="9"/>
        <v>-5.5543121138002666E-2</v>
      </c>
    </row>
    <row r="165" spans="2:8" x14ac:dyDescent="0.3">
      <c r="B165" s="46">
        <v>45540</v>
      </c>
      <c r="C165" s="10">
        <v>171.97</v>
      </c>
      <c r="D165" s="47">
        <f t="shared" si="8"/>
        <v>2.0562350597995469E-2</v>
      </c>
      <c r="E165" s="8"/>
      <c r="F165" s="46">
        <v>44870</v>
      </c>
      <c r="G165" s="10">
        <v>244.67</v>
      </c>
      <c r="H165" s="47">
        <f t="shared" si="9"/>
        <v>8.2078681338309516E-3</v>
      </c>
    </row>
    <row r="166" spans="2:8" x14ac:dyDescent="0.3">
      <c r="B166" s="46">
        <v>45509</v>
      </c>
      <c r="C166" s="10">
        <v>174.72</v>
      </c>
      <c r="D166" s="47">
        <f t="shared" si="8"/>
        <v>1.5864649560432126E-2</v>
      </c>
      <c r="E166" s="8"/>
      <c r="F166" s="46">
        <v>44839</v>
      </c>
      <c r="G166" s="10">
        <v>266.68</v>
      </c>
      <c r="H166" s="47">
        <f t="shared" si="9"/>
        <v>8.6139073918057404E-2</v>
      </c>
    </row>
    <row r="167" spans="2:8" x14ac:dyDescent="0.3">
      <c r="B167" s="46">
        <v>45478</v>
      </c>
      <c r="C167" s="10">
        <v>177.81</v>
      </c>
      <c r="D167" s="47">
        <f t="shared" si="8"/>
        <v>1.7530871911316259E-2</v>
      </c>
      <c r="E167" s="8"/>
      <c r="F167" s="46">
        <v>44809</v>
      </c>
      <c r="G167" s="10">
        <v>262.37</v>
      </c>
      <c r="H167" s="47">
        <f t="shared" si="9"/>
        <v>-1.6293716484307011E-2</v>
      </c>
    </row>
    <row r="168" spans="2:8" x14ac:dyDescent="0.3">
      <c r="B168" s="46">
        <v>45448</v>
      </c>
      <c r="C168" s="10">
        <v>184.76</v>
      </c>
      <c r="D168" s="47">
        <f t="shared" si="8"/>
        <v>3.8342121094548078E-2</v>
      </c>
      <c r="E168" s="8"/>
      <c r="F168" s="46">
        <v>44717</v>
      </c>
      <c r="G168" s="10">
        <v>288.55</v>
      </c>
      <c r="H168" s="47">
        <f t="shared" si="9"/>
        <v>9.5112659891423201E-2</v>
      </c>
    </row>
    <row r="169" spans="2:8" x14ac:dyDescent="0.3">
      <c r="B169" s="46">
        <v>45356</v>
      </c>
      <c r="C169" s="10">
        <v>181.19</v>
      </c>
      <c r="D169" s="47">
        <f t="shared" si="8"/>
        <v>-1.9511481114388468E-2</v>
      </c>
      <c r="E169" s="8"/>
      <c r="F169" s="46">
        <v>44686</v>
      </c>
      <c r="G169" s="10">
        <v>291.08999999999997</v>
      </c>
      <c r="H169" s="47">
        <f t="shared" si="9"/>
        <v>8.7641165483421848E-3</v>
      </c>
    </row>
    <row r="170" spans="2:8" x14ac:dyDescent="0.3">
      <c r="B170" s="46">
        <v>45327</v>
      </c>
      <c r="C170" s="10">
        <v>180.01</v>
      </c>
      <c r="D170" s="47">
        <f t="shared" si="8"/>
        <v>-6.5337995454030082E-3</v>
      </c>
      <c r="E170" s="8"/>
      <c r="F170" s="46">
        <v>44656</v>
      </c>
      <c r="G170" s="10">
        <v>317.54000000000002</v>
      </c>
      <c r="H170" s="47">
        <f t="shared" si="9"/>
        <v>8.6971296944047871E-2</v>
      </c>
    </row>
    <row r="171" spans="2:8" x14ac:dyDescent="0.3">
      <c r="B171" s="46">
        <v>45296</v>
      </c>
      <c r="C171" s="10">
        <v>179.99</v>
      </c>
      <c r="D171" s="47">
        <f t="shared" si="8"/>
        <v>-1.1111111122533846E-4</v>
      </c>
      <c r="E171" s="8"/>
      <c r="F171" s="46">
        <v>44625</v>
      </c>
      <c r="G171" s="10">
        <v>303.08</v>
      </c>
      <c r="H171" s="47">
        <f t="shared" si="9"/>
        <v>-4.6606997586192918E-2</v>
      </c>
    </row>
    <row r="172" spans="2:8" x14ac:dyDescent="0.3">
      <c r="B172" s="46" t="s">
        <v>103</v>
      </c>
      <c r="C172" s="10">
        <v>183.28</v>
      </c>
      <c r="D172" s="47">
        <f t="shared" si="8"/>
        <v>1.8113744353852174E-2</v>
      </c>
      <c r="E172" s="8"/>
      <c r="F172" s="46">
        <v>44597</v>
      </c>
      <c r="G172" s="10">
        <v>300.98</v>
      </c>
      <c r="H172" s="47">
        <f t="shared" si="9"/>
        <v>-6.9529797045999701E-3</v>
      </c>
    </row>
    <row r="173" spans="2:8" x14ac:dyDescent="0.3">
      <c r="B173" s="46" t="s">
        <v>104</v>
      </c>
      <c r="C173" s="10">
        <v>194.05</v>
      </c>
      <c r="D173" s="47">
        <f t="shared" si="8"/>
        <v>5.710081966967518E-2</v>
      </c>
      <c r="E173" s="8"/>
      <c r="F173" s="46" t="s">
        <v>407</v>
      </c>
      <c r="G173" s="10">
        <v>290.25</v>
      </c>
      <c r="H173" s="47">
        <f t="shared" si="9"/>
        <v>-3.6301196780571775E-2</v>
      </c>
    </row>
    <row r="174" spans="2:8" x14ac:dyDescent="0.3">
      <c r="B174" s="46" t="s">
        <v>105</v>
      </c>
      <c r="C174" s="10">
        <v>168.29</v>
      </c>
      <c r="D174" s="47">
        <f t="shared" si="8"/>
        <v>-0.14242717608993344</v>
      </c>
      <c r="E174" s="8"/>
      <c r="F174" s="46" t="s">
        <v>408</v>
      </c>
      <c r="G174" s="10">
        <v>292.5</v>
      </c>
      <c r="H174" s="47">
        <f t="shared" si="9"/>
        <v>7.7220460939103185E-3</v>
      </c>
    </row>
    <row r="175" spans="2:8" x14ac:dyDescent="0.3">
      <c r="B175" s="46" t="s">
        <v>106</v>
      </c>
      <c r="C175" s="10">
        <v>170.18</v>
      </c>
      <c r="D175" s="47">
        <f t="shared" si="8"/>
        <v>1.1168018696429366E-2</v>
      </c>
      <c r="E175" s="8"/>
      <c r="F175" s="46" t="s">
        <v>409</v>
      </c>
      <c r="G175" s="10">
        <v>293.83999999999997</v>
      </c>
      <c r="H175" s="47">
        <f t="shared" si="9"/>
        <v>4.5707348395007058E-3</v>
      </c>
    </row>
    <row r="176" spans="2:8" x14ac:dyDescent="0.3">
      <c r="B176" s="46" t="s">
        <v>107</v>
      </c>
      <c r="C176" s="10">
        <v>162.13</v>
      </c>
      <c r="D176" s="47">
        <f t="shared" si="8"/>
        <v>-4.8458217859433515E-2</v>
      </c>
      <c r="E176" s="8"/>
      <c r="F176" s="46" t="s">
        <v>410</v>
      </c>
      <c r="G176" s="10">
        <v>292.14</v>
      </c>
      <c r="H176" s="47">
        <f t="shared" si="9"/>
        <v>-5.8022620887473054E-3</v>
      </c>
    </row>
    <row r="177" spans="2:8" x14ac:dyDescent="0.3">
      <c r="B177" s="46" t="s">
        <v>108</v>
      </c>
      <c r="C177" s="10">
        <v>144.68</v>
      </c>
      <c r="D177" s="47">
        <f t="shared" si="8"/>
        <v>-0.11387407547808048</v>
      </c>
      <c r="E177" s="8"/>
      <c r="F177" s="46" t="s">
        <v>411</v>
      </c>
      <c r="G177" s="10">
        <v>332.67</v>
      </c>
      <c r="H177" s="47">
        <f t="shared" si="9"/>
        <v>0.1299178682105698</v>
      </c>
    </row>
    <row r="178" spans="2:8" x14ac:dyDescent="0.3">
      <c r="B178" s="46" t="s">
        <v>109</v>
      </c>
      <c r="C178" s="10">
        <v>142.05000000000001</v>
      </c>
      <c r="D178" s="47">
        <f t="shared" si="8"/>
        <v>-1.8345298783700226E-2</v>
      </c>
      <c r="E178" s="8"/>
      <c r="F178" s="46" t="s">
        <v>412</v>
      </c>
      <c r="G178" s="10">
        <v>335.02</v>
      </c>
      <c r="H178" s="47">
        <f t="shared" si="9"/>
        <v>7.0392239023062747E-3</v>
      </c>
    </row>
    <row r="179" spans="2:8" x14ac:dyDescent="0.3">
      <c r="B179" s="46" t="s">
        <v>110</v>
      </c>
      <c r="C179" s="10">
        <v>147.05000000000001</v>
      </c>
      <c r="D179" s="47">
        <f t="shared" si="8"/>
        <v>3.4593556699807015E-2</v>
      </c>
      <c r="E179" s="8"/>
      <c r="F179" s="46" t="s">
        <v>413</v>
      </c>
      <c r="G179" s="10">
        <v>336.26</v>
      </c>
      <c r="H179" s="47">
        <f t="shared" si="9"/>
        <v>3.6944387152415318E-3</v>
      </c>
    </row>
    <row r="180" spans="2:8" x14ac:dyDescent="0.3">
      <c r="B180" s="46" t="s">
        <v>111</v>
      </c>
      <c r="C180" s="10">
        <v>149.93</v>
      </c>
      <c r="D180" s="47">
        <f t="shared" si="8"/>
        <v>1.9395853506807632E-2</v>
      </c>
      <c r="E180" s="8"/>
      <c r="F180" s="46" t="s">
        <v>414</v>
      </c>
      <c r="G180" s="10">
        <v>325.73</v>
      </c>
      <c r="H180" s="47">
        <f t="shared" si="9"/>
        <v>-3.1815852907356043E-2</v>
      </c>
    </row>
    <row r="181" spans="2:8" x14ac:dyDescent="0.3">
      <c r="B181" s="46" t="s">
        <v>112</v>
      </c>
      <c r="C181" s="10">
        <v>155.44999999999999</v>
      </c>
      <c r="D181" s="47">
        <f t="shared" si="8"/>
        <v>3.6155617997950952E-2</v>
      </c>
      <c r="E181" s="8"/>
      <c r="F181" s="46" t="s">
        <v>415</v>
      </c>
      <c r="G181" s="10">
        <v>342.72</v>
      </c>
      <c r="H181" s="47">
        <f t="shared" si="9"/>
        <v>5.0844969915957945E-2</v>
      </c>
    </row>
    <row r="182" spans="2:8" x14ac:dyDescent="0.3">
      <c r="B182" s="46" t="s">
        <v>113</v>
      </c>
      <c r="C182" s="10">
        <v>157.11000000000001</v>
      </c>
      <c r="D182" s="47">
        <f t="shared" si="8"/>
        <v>1.0622060454743251E-2</v>
      </c>
      <c r="E182" s="8"/>
      <c r="F182" s="46" t="s">
        <v>416</v>
      </c>
      <c r="G182" s="10">
        <v>334.76</v>
      </c>
      <c r="H182" s="47">
        <f t="shared" si="9"/>
        <v>-2.3499930094710787E-2</v>
      </c>
    </row>
    <row r="183" spans="2:8" x14ac:dyDescent="0.3">
      <c r="B183" s="46" t="s">
        <v>114</v>
      </c>
      <c r="C183" s="10">
        <v>161.47999999999999</v>
      </c>
      <c r="D183" s="47">
        <f t="shared" si="8"/>
        <v>2.7435099025233906E-2</v>
      </c>
      <c r="E183" s="8"/>
      <c r="F183" s="46" t="s">
        <v>417</v>
      </c>
      <c r="G183" s="10">
        <v>328.33</v>
      </c>
      <c r="H183" s="47">
        <f t="shared" si="9"/>
        <v>-1.9394656996492825E-2</v>
      </c>
    </row>
    <row r="184" spans="2:8" x14ac:dyDescent="0.3">
      <c r="B184" s="46">
        <v>45630</v>
      </c>
      <c r="C184" s="10">
        <v>171.05</v>
      </c>
      <c r="D184" s="47">
        <f t="shared" si="8"/>
        <v>5.7574615438873683E-2</v>
      </c>
      <c r="E184" s="8"/>
      <c r="F184" s="46" t="s">
        <v>418</v>
      </c>
      <c r="G184" s="10">
        <v>340.79</v>
      </c>
      <c r="H184" s="47">
        <f t="shared" si="9"/>
        <v>3.7247251633469446E-2</v>
      </c>
    </row>
    <row r="185" spans="2:8" x14ac:dyDescent="0.3">
      <c r="B185" s="46">
        <v>45600</v>
      </c>
      <c r="C185" s="10">
        <v>174.6</v>
      </c>
      <c r="D185" s="47">
        <f t="shared" si="8"/>
        <v>2.0541731981888061E-2</v>
      </c>
      <c r="E185" s="8"/>
      <c r="F185" s="46">
        <v>44899</v>
      </c>
      <c r="G185" s="10">
        <v>328.98</v>
      </c>
      <c r="H185" s="47">
        <f t="shared" si="9"/>
        <v>-3.5269493157637721E-2</v>
      </c>
    </row>
    <row r="186" spans="2:8" x14ac:dyDescent="0.3">
      <c r="B186" s="46">
        <v>45569</v>
      </c>
      <c r="C186" s="10">
        <v>171.76</v>
      </c>
      <c r="D186" s="47">
        <f t="shared" si="8"/>
        <v>-1.6399489834976296E-2</v>
      </c>
      <c r="E186" s="8"/>
      <c r="F186" s="46">
        <v>44869</v>
      </c>
      <c r="G186" s="10">
        <v>325.31</v>
      </c>
      <c r="H186" s="47">
        <f t="shared" si="9"/>
        <v>-1.1218384782601058E-2</v>
      </c>
    </row>
    <row r="187" spans="2:8" x14ac:dyDescent="0.3">
      <c r="B187" s="46">
        <v>45539</v>
      </c>
      <c r="C187" s="10">
        <v>176.88</v>
      </c>
      <c r="D187" s="47">
        <f t="shared" si="8"/>
        <v>2.9373382978665187E-2</v>
      </c>
      <c r="E187" s="8"/>
      <c r="F187" s="46">
        <v>44777</v>
      </c>
      <c r="G187" s="10">
        <v>341.83</v>
      </c>
      <c r="H187" s="47">
        <f t="shared" si="9"/>
        <v>4.9534963594560485E-2</v>
      </c>
    </row>
    <row r="188" spans="2:8" x14ac:dyDescent="0.3">
      <c r="B188" s="46">
        <v>45508</v>
      </c>
      <c r="C188" s="10">
        <v>172.98</v>
      </c>
      <c r="D188" s="47">
        <f t="shared" si="8"/>
        <v>-2.2295555670825078E-2</v>
      </c>
      <c r="E188" s="8"/>
      <c r="F188" s="46">
        <v>44746</v>
      </c>
      <c r="G188" s="10">
        <v>352.42</v>
      </c>
      <c r="H188" s="47">
        <f t="shared" si="9"/>
        <v>3.051010868461309E-2</v>
      </c>
    </row>
    <row r="189" spans="2:8" x14ac:dyDescent="0.3">
      <c r="B189" s="46">
        <v>45416</v>
      </c>
      <c r="C189" s="10">
        <v>164.9</v>
      </c>
      <c r="D189" s="47">
        <f t="shared" si="8"/>
        <v>-4.7836751312812509E-2</v>
      </c>
      <c r="E189" s="8"/>
      <c r="F189" s="46">
        <v>44716</v>
      </c>
      <c r="G189" s="10">
        <v>348.59</v>
      </c>
      <c r="H189" s="47">
        <f t="shared" si="9"/>
        <v>-1.0927199639384697E-2</v>
      </c>
    </row>
    <row r="190" spans="2:8" x14ac:dyDescent="0.3">
      <c r="B190" s="46">
        <v>45386</v>
      </c>
      <c r="C190" s="10">
        <v>171.11</v>
      </c>
      <c r="D190" s="47">
        <f t="shared" si="8"/>
        <v>3.6967394978325914E-2</v>
      </c>
      <c r="E190" s="8"/>
      <c r="F190" s="46">
        <v>44685</v>
      </c>
      <c r="G190" s="10">
        <v>363.75</v>
      </c>
      <c r="H190" s="47">
        <f t="shared" si="9"/>
        <v>4.2570371984502337E-2</v>
      </c>
    </row>
    <row r="191" spans="2:8" x14ac:dyDescent="0.3">
      <c r="B191" s="46">
        <v>45355</v>
      </c>
      <c r="C191" s="10">
        <v>168.38</v>
      </c>
      <c r="D191" s="47">
        <f t="shared" si="8"/>
        <v>-1.6083294634361259E-2</v>
      </c>
      <c r="E191" s="8"/>
      <c r="F191" s="46">
        <v>44655</v>
      </c>
      <c r="G191" s="10">
        <v>381.82</v>
      </c>
      <c r="H191" s="47">
        <f t="shared" si="9"/>
        <v>4.8482474880810832E-2</v>
      </c>
    </row>
    <row r="192" spans="2:8" x14ac:dyDescent="0.3">
      <c r="B192" s="46">
        <v>45326</v>
      </c>
      <c r="C192" s="10">
        <v>166.63</v>
      </c>
      <c r="D192" s="47">
        <f t="shared" si="8"/>
        <v>-1.0447544358985844E-2</v>
      </c>
      <c r="E192" s="8"/>
      <c r="F192" s="46">
        <v>44565</v>
      </c>
      <c r="G192" s="10">
        <v>361.53</v>
      </c>
      <c r="H192" s="47">
        <f t="shared" si="9"/>
        <v>-5.4604267659102985E-2</v>
      </c>
    </row>
    <row r="193" spans="2:8" x14ac:dyDescent="0.3">
      <c r="B193" s="46">
        <v>45295</v>
      </c>
      <c r="C193" s="10">
        <v>175.22</v>
      </c>
      <c r="D193" s="47">
        <f t="shared" si="8"/>
        <v>5.0266541687685691E-2</v>
      </c>
      <c r="E193" s="8"/>
      <c r="F193" s="46" t="s">
        <v>419</v>
      </c>
      <c r="G193" s="10">
        <v>359.2</v>
      </c>
      <c r="H193" s="47">
        <f t="shared" si="9"/>
        <v>-6.4656892793655977E-3</v>
      </c>
    </row>
    <row r="194" spans="2:8" x14ac:dyDescent="0.3">
      <c r="B194" s="46" t="s">
        <v>115</v>
      </c>
      <c r="C194" s="10">
        <v>175.79</v>
      </c>
      <c r="D194" s="47">
        <f t="shared" si="8"/>
        <v>3.2477735735818533E-3</v>
      </c>
      <c r="E194" s="8"/>
      <c r="F194" s="46" t="s">
        <v>420</v>
      </c>
      <c r="G194" s="10">
        <v>364.66</v>
      </c>
      <c r="H194" s="47">
        <f t="shared" si="9"/>
        <v>1.5086076183013979E-2</v>
      </c>
    </row>
    <row r="195" spans="2:8" x14ac:dyDescent="0.3">
      <c r="B195" s="46" t="s">
        <v>116</v>
      </c>
      <c r="C195" s="10">
        <v>179.83</v>
      </c>
      <c r="D195" s="47">
        <f t="shared" si="8"/>
        <v>2.2721859365305949E-2</v>
      </c>
      <c r="E195" s="8"/>
      <c r="F195" s="46" t="s">
        <v>421</v>
      </c>
      <c r="G195" s="10">
        <v>366.52</v>
      </c>
      <c r="H195" s="47">
        <f t="shared" si="9"/>
        <v>5.0876774859538766E-3</v>
      </c>
    </row>
    <row r="196" spans="2:8" x14ac:dyDescent="0.3">
      <c r="B196" s="46" t="s">
        <v>117</v>
      </c>
      <c r="C196" s="10">
        <v>177.67</v>
      </c>
      <c r="D196" s="47">
        <f t="shared" si="8"/>
        <v>-1.2084063129290961E-2</v>
      </c>
      <c r="E196" s="8"/>
      <c r="F196" s="46" t="s">
        <v>422</v>
      </c>
      <c r="G196" s="10">
        <v>363.95</v>
      </c>
      <c r="H196" s="47">
        <f t="shared" si="9"/>
        <v>-7.0365945327455388E-3</v>
      </c>
    </row>
    <row r="197" spans="2:8" x14ac:dyDescent="0.3">
      <c r="B197" s="46" t="s">
        <v>118</v>
      </c>
      <c r="C197" s="10">
        <v>172.63</v>
      </c>
      <c r="D197" s="47">
        <f t="shared" si="8"/>
        <v>-2.8777321219357162E-2</v>
      </c>
      <c r="E197" s="8"/>
      <c r="F197" s="46" t="s">
        <v>423</v>
      </c>
      <c r="G197" s="10">
        <v>336.88</v>
      </c>
      <c r="H197" s="47">
        <f t="shared" si="9"/>
        <v>-7.7289711710594539E-2</v>
      </c>
    </row>
    <row r="198" spans="2:8" x14ac:dyDescent="0.3">
      <c r="B198" s="46" t="s">
        <v>119</v>
      </c>
      <c r="C198" s="10">
        <v>170.83</v>
      </c>
      <c r="D198" s="47">
        <f t="shared" ref="D198:D261" si="10">LN(C198/C197)</f>
        <v>-1.0481665869491178E-2</v>
      </c>
      <c r="E198" s="8"/>
      <c r="F198" s="46" t="s">
        <v>424</v>
      </c>
      <c r="G198" s="10">
        <v>337.97</v>
      </c>
      <c r="H198" s="47">
        <f t="shared" si="9"/>
        <v>3.2303502937261123E-3</v>
      </c>
    </row>
    <row r="199" spans="2:8" x14ac:dyDescent="0.3">
      <c r="B199" s="46" t="s">
        <v>120</v>
      </c>
      <c r="C199" s="10">
        <v>172.82</v>
      </c>
      <c r="D199" s="47">
        <f t="shared" si="10"/>
        <v>1.1581680454286801E-2</v>
      </c>
      <c r="E199" s="8"/>
      <c r="F199" s="46" t="s">
        <v>425</v>
      </c>
      <c r="G199" s="10">
        <v>333.04</v>
      </c>
      <c r="H199" s="47">
        <f t="shared" si="9"/>
        <v>-1.4694531260678269E-2</v>
      </c>
    </row>
    <row r="200" spans="2:8" x14ac:dyDescent="0.3">
      <c r="B200" s="46" t="s">
        <v>121</v>
      </c>
      <c r="C200" s="10">
        <v>175.66</v>
      </c>
      <c r="D200" s="47">
        <f t="shared" si="10"/>
        <v>1.6299718075718166E-2</v>
      </c>
      <c r="E200" s="8"/>
      <c r="F200" s="46" t="s">
        <v>426</v>
      </c>
      <c r="G200" s="10">
        <v>331.33</v>
      </c>
      <c r="H200" s="47">
        <f t="shared" si="9"/>
        <v>-5.1477453110346273E-3</v>
      </c>
    </row>
    <row r="201" spans="2:8" x14ac:dyDescent="0.3">
      <c r="B201" s="46" t="s">
        <v>122</v>
      </c>
      <c r="C201" s="10">
        <v>171.32</v>
      </c>
      <c r="D201" s="47">
        <f t="shared" si="10"/>
        <v>-2.5017155741801082E-2</v>
      </c>
      <c r="E201" s="8"/>
      <c r="F201" s="46" t="s">
        <v>427</v>
      </c>
      <c r="G201" s="10">
        <v>307.05</v>
      </c>
      <c r="H201" s="47">
        <f t="shared" si="9"/>
        <v>-7.6104256800277201E-2</v>
      </c>
    </row>
    <row r="202" spans="2:8" x14ac:dyDescent="0.3">
      <c r="B202" s="46" t="s">
        <v>123</v>
      </c>
      <c r="C202" s="10">
        <v>173.8</v>
      </c>
      <c r="D202" s="47">
        <f t="shared" si="10"/>
        <v>1.4372060084121516E-2</v>
      </c>
      <c r="E202" s="8"/>
      <c r="F202" s="46" t="s">
        <v>428</v>
      </c>
      <c r="G202" s="10">
        <v>301.8</v>
      </c>
      <c r="H202" s="47">
        <f t="shared" si="9"/>
        <v>-1.7246054441659733E-2</v>
      </c>
    </row>
    <row r="203" spans="2:8" x14ac:dyDescent="0.3">
      <c r="B203" s="46" t="s">
        <v>124</v>
      </c>
      <c r="C203" s="10">
        <v>163.57</v>
      </c>
      <c r="D203" s="47">
        <f t="shared" si="10"/>
        <v>-6.0664179560857512E-2</v>
      </c>
      <c r="E203" s="8"/>
      <c r="F203" s="46" t="s">
        <v>429</v>
      </c>
      <c r="G203" s="10">
        <v>290.52999999999997</v>
      </c>
      <c r="H203" s="47">
        <f t="shared" si="9"/>
        <v>-3.8057705150033067E-2</v>
      </c>
    </row>
    <row r="204" spans="2:8" x14ac:dyDescent="0.3">
      <c r="B204" s="46" t="s">
        <v>125</v>
      </c>
      <c r="C204" s="10">
        <v>162.5</v>
      </c>
      <c r="D204" s="47">
        <f t="shared" si="10"/>
        <v>-6.5630315006419979E-3</v>
      </c>
      <c r="E204" s="8"/>
      <c r="F204" s="46" t="s">
        <v>430</v>
      </c>
      <c r="G204" s="10">
        <v>280.08</v>
      </c>
      <c r="H204" s="47">
        <f t="shared" si="9"/>
        <v>-3.6631564537305275E-2</v>
      </c>
    </row>
    <row r="205" spans="2:8" x14ac:dyDescent="0.3">
      <c r="B205" s="46" t="s">
        <v>126</v>
      </c>
      <c r="C205" s="10">
        <v>169.48</v>
      </c>
      <c r="D205" s="47">
        <f t="shared" si="10"/>
        <v>4.205692398856626E-2</v>
      </c>
      <c r="E205" s="8"/>
      <c r="F205" s="46" t="s">
        <v>431</v>
      </c>
      <c r="G205" s="10">
        <v>267.3</v>
      </c>
      <c r="H205" s="47">
        <f t="shared" si="9"/>
        <v>-4.6703653501536838E-2</v>
      </c>
    </row>
    <row r="206" spans="2:8" x14ac:dyDescent="0.3">
      <c r="B206" s="46">
        <v>45629</v>
      </c>
      <c r="C206" s="10">
        <v>177.54</v>
      </c>
      <c r="D206" s="47">
        <f t="shared" si="10"/>
        <v>4.6461009881814751E-2</v>
      </c>
      <c r="E206" s="8"/>
      <c r="F206" s="46" t="s">
        <v>432</v>
      </c>
      <c r="G206" s="10">
        <v>255.46</v>
      </c>
      <c r="H206" s="47">
        <f t="shared" si="9"/>
        <v>-4.5305781530242589E-2</v>
      </c>
    </row>
    <row r="207" spans="2:8" x14ac:dyDescent="0.3">
      <c r="B207" s="46">
        <v>45599</v>
      </c>
      <c r="C207" s="10">
        <v>177.77</v>
      </c>
      <c r="D207" s="47">
        <f t="shared" si="10"/>
        <v>1.2946442944208486E-3</v>
      </c>
      <c r="E207" s="8"/>
      <c r="F207" s="46">
        <v>44868</v>
      </c>
      <c r="G207" s="10">
        <v>265.12</v>
      </c>
      <c r="H207" s="47">
        <f t="shared" si="9"/>
        <v>3.7116712063622027E-2</v>
      </c>
    </row>
    <row r="208" spans="2:8" x14ac:dyDescent="0.3">
      <c r="B208" s="46">
        <v>45507</v>
      </c>
      <c r="C208" s="10">
        <v>175.34</v>
      </c>
      <c r="D208" s="47">
        <f t="shared" si="10"/>
        <v>-1.3763633774154618E-2</v>
      </c>
      <c r="E208" s="8"/>
      <c r="F208" s="46">
        <v>44837</v>
      </c>
      <c r="G208" s="10">
        <v>279.43</v>
      </c>
      <c r="H208" s="47">
        <f t="shared" si="9"/>
        <v>5.2569260322565627E-2</v>
      </c>
    </row>
    <row r="209" spans="2:8" x14ac:dyDescent="0.3">
      <c r="B209" s="46">
        <v>45476</v>
      </c>
      <c r="C209" s="10">
        <v>178.65</v>
      </c>
      <c r="D209" s="47">
        <f t="shared" si="10"/>
        <v>1.8701638308979272E-2</v>
      </c>
      <c r="E209" s="8"/>
      <c r="F209" s="46">
        <v>44807</v>
      </c>
      <c r="G209" s="10">
        <v>286.32</v>
      </c>
      <c r="H209" s="47">
        <f t="shared" ref="H209:H254" si="11">LN(G209/G208)</f>
        <v>2.4358252456951918E-2</v>
      </c>
    </row>
    <row r="210" spans="2:8" x14ac:dyDescent="0.3">
      <c r="B210" s="46">
        <v>45446</v>
      </c>
      <c r="C210" s="10">
        <v>176.54</v>
      </c>
      <c r="D210" s="47">
        <f t="shared" si="10"/>
        <v>-1.1881104877332068E-2</v>
      </c>
      <c r="E210" s="8"/>
      <c r="F210" s="46">
        <v>44776</v>
      </c>
      <c r="G210" s="10">
        <v>274.8</v>
      </c>
      <c r="H210" s="47">
        <f t="shared" si="11"/>
        <v>-4.1066506109576073E-2</v>
      </c>
    </row>
    <row r="211" spans="2:8" x14ac:dyDescent="0.3">
      <c r="B211" s="46">
        <v>45415</v>
      </c>
      <c r="C211" s="10">
        <v>180.74</v>
      </c>
      <c r="D211" s="47">
        <f t="shared" si="10"/>
        <v>2.3512054881723077E-2</v>
      </c>
      <c r="E211" s="8"/>
      <c r="F211" s="46">
        <v>44745</v>
      </c>
      <c r="G211" s="10">
        <v>268.19</v>
      </c>
      <c r="H211" s="47">
        <f t="shared" si="11"/>
        <v>-2.4347875803497183E-2</v>
      </c>
    </row>
    <row r="212" spans="2:8" x14ac:dyDescent="0.3">
      <c r="B212" s="46">
        <v>45385</v>
      </c>
      <c r="C212" s="10">
        <v>188.14</v>
      </c>
      <c r="D212" s="47">
        <f t="shared" si="10"/>
        <v>4.0126832069995427E-2</v>
      </c>
      <c r="E212" s="8"/>
      <c r="F212" s="46">
        <v>44654</v>
      </c>
      <c r="G212" s="10">
        <v>279.43</v>
      </c>
      <c r="H212" s="47">
        <f t="shared" si="11"/>
        <v>4.1056129456121131E-2</v>
      </c>
    </row>
    <row r="213" spans="2:8" x14ac:dyDescent="0.3">
      <c r="B213" s="46">
        <v>45294</v>
      </c>
      <c r="C213" s="10">
        <v>202.64</v>
      </c>
      <c r="D213" s="47">
        <f t="shared" si="10"/>
        <v>7.4244639149614364E-2</v>
      </c>
      <c r="E213" s="8"/>
      <c r="F213" s="46">
        <v>44623</v>
      </c>
      <c r="G213" s="10">
        <v>279.76</v>
      </c>
      <c r="H213" s="47">
        <f t="shared" si="11"/>
        <v>1.1802787543020239E-3</v>
      </c>
    </row>
    <row r="214" spans="2:8" x14ac:dyDescent="0.3">
      <c r="B214" s="46" t="s">
        <v>127</v>
      </c>
      <c r="C214" s="10">
        <v>201.88</v>
      </c>
      <c r="D214" s="47">
        <f t="shared" si="10"/>
        <v>-3.7575442213581473E-3</v>
      </c>
      <c r="E214" s="8"/>
      <c r="F214" s="46">
        <v>44595</v>
      </c>
      <c r="G214" s="10">
        <v>293.3</v>
      </c>
      <c r="H214" s="47">
        <f t="shared" si="11"/>
        <v>4.7263883228284988E-2</v>
      </c>
    </row>
    <row r="215" spans="2:8" x14ac:dyDescent="0.3">
      <c r="B215" s="46" t="s">
        <v>128</v>
      </c>
      <c r="C215" s="10">
        <v>202.04</v>
      </c>
      <c r="D215" s="47">
        <f t="shared" si="10"/>
        <v>7.9223612779013067E-4</v>
      </c>
      <c r="E215" s="8"/>
      <c r="F215" s="46">
        <v>44564</v>
      </c>
      <c r="G215" s="10">
        <v>288.12</v>
      </c>
      <c r="H215" s="47">
        <f t="shared" si="11"/>
        <v>-1.7818915962243179E-2</v>
      </c>
    </row>
    <row r="216" spans="2:8" x14ac:dyDescent="0.3">
      <c r="B216" s="46" t="s">
        <v>129</v>
      </c>
      <c r="C216" s="10">
        <v>199.73</v>
      </c>
      <c r="D216" s="47">
        <f t="shared" si="10"/>
        <v>-1.1499243122771433E-2</v>
      </c>
      <c r="E216" s="8"/>
      <c r="F216" s="46" t="s">
        <v>433</v>
      </c>
      <c r="G216" s="10">
        <v>290.14</v>
      </c>
      <c r="H216" s="47">
        <f t="shared" si="11"/>
        <v>6.9865050895939656E-3</v>
      </c>
    </row>
    <row r="217" spans="2:8" x14ac:dyDescent="0.3">
      <c r="B217" s="46" t="s">
        <v>130</v>
      </c>
      <c r="C217" s="10">
        <v>199.4</v>
      </c>
      <c r="D217" s="47">
        <f t="shared" si="10"/>
        <v>-1.6535969493423521E-3</v>
      </c>
      <c r="E217" s="8"/>
      <c r="F217" s="46" t="s">
        <v>434</v>
      </c>
      <c r="G217" s="10">
        <v>269.95999999999998</v>
      </c>
      <c r="H217" s="47">
        <f t="shared" si="11"/>
        <v>-7.2089765235550454E-2</v>
      </c>
    </row>
    <row r="218" spans="2:8" x14ac:dyDescent="0.3">
      <c r="B218" s="46" t="s">
        <v>131</v>
      </c>
      <c r="C218" s="10">
        <v>191.97</v>
      </c>
      <c r="D218" s="47">
        <f t="shared" si="10"/>
        <v>-3.7973747708259446E-2</v>
      </c>
      <c r="E218" s="8"/>
      <c r="F218" s="46" t="s">
        <v>435</v>
      </c>
      <c r="G218" s="10">
        <v>266.92</v>
      </c>
      <c r="H218" s="47">
        <f t="shared" si="11"/>
        <v>-1.1324811839799819E-2</v>
      </c>
    </row>
    <row r="219" spans="2:8" x14ac:dyDescent="0.3">
      <c r="B219" s="46" t="s">
        <v>132</v>
      </c>
      <c r="C219" s="10">
        <v>197.41</v>
      </c>
      <c r="D219" s="47">
        <f t="shared" si="10"/>
        <v>2.7943674458097863E-2</v>
      </c>
      <c r="E219" s="8"/>
      <c r="F219" s="46" t="s">
        <v>436</v>
      </c>
      <c r="G219" s="10">
        <v>254.68</v>
      </c>
      <c r="H219" s="47">
        <f t="shared" si="11"/>
        <v>-4.6941132886581291E-2</v>
      </c>
    </row>
    <row r="220" spans="2:8" x14ac:dyDescent="0.3">
      <c r="B220" s="46" t="s">
        <v>133</v>
      </c>
      <c r="C220" s="10">
        <v>194.77</v>
      </c>
      <c r="D220" s="47">
        <f t="shared" si="10"/>
        <v>-1.3463409035767973E-2</v>
      </c>
      <c r="E220" s="8"/>
      <c r="F220" s="46" t="s">
        <v>437</v>
      </c>
      <c r="G220" s="10">
        <v>273.83999999999997</v>
      </c>
      <c r="H220" s="47">
        <f t="shared" si="11"/>
        <v>7.2536139073105188E-2</v>
      </c>
    </row>
    <row r="221" spans="2:8" x14ac:dyDescent="0.3">
      <c r="B221" s="46" t="s">
        <v>134</v>
      </c>
      <c r="C221" s="10">
        <v>193.76</v>
      </c>
      <c r="D221" s="47">
        <f t="shared" si="10"/>
        <v>-5.1990954370264271E-3</v>
      </c>
      <c r="E221" s="8"/>
      <c r="F221" s="46" t="s">
        <v>438</v>
      </c>
      <c r="G221" s="10">
        <v>285.66000000000003</v>
      </c>
      <c r="H221" s="47">
        <f t="shared" si="11"/>
        <v>4.2258298212552677E-2</v>
      </c>
    </row>
    <row r="222" spans="2:8" x14ac:dyDescent="0.3">
      <c r="B222" s="46" t="s">
        <v>135</v>
      </c>
      <c r="C222" s="10">
        <v>199.95</v>
      </c>
      <c r="D222" s="47">
        <f t="shared" si="10"/>
        <v>3.1447055488045161E-2</v>
      </c>
      <c r="E222" s="8"/>
      <c r="F222" s="46" t="s">
        <v>439</v>
      </c>
      <c r="G222" s="10">
        <v>292.12</v>
      </c>
      <c r="H222" s="47">
        <f t="shared" si="11"/>
        <v>2.2362384317426553E-2</v>
      </c>
    </row>
    <row r="223" spans="2:8" x14ac:dyDescent="0.3">
      <c r="B223" s="46" t="s">
        <v>136</v>
      </c>
      <c r="C223" s="10">
        <v>200.45</v>
      </c>
      <c r="D223" s="47">
        <f t="shared" si="10"/>
        <v>2.4975037956886494E-3</v>
      </c>
      <c r="E223" s="8"/>
      <c r="F223" s="46" t="s">
        <v>440</v>
      </c>
      <c r="G223" s="10">
        <v>307.8</v>
      </c>
      <c r="H223" s="47">
        <f t="shared" si="11"/>
        <v>5.2285544652869796E-2</v>
      </c>
    </row>
    <row r="224" spans="2:8" x14ac:dyDescent="0.3">
      <c r="B224" s="46" t="s">
        <v>137</v>
      </c>
      <c r="C224" s="10">
        <v>188.71</v>
      </c>
      <c r="D224" s="47">
        <f t="shared" si="10"/>
        <v>-6.0353393947511512E-2</v>
      </c>
      <c r="E224" s="8"/>
      <c r="F224" s="46" t="s">
        <v>441</v>
      </c>
      <c r="G224" s="10">
        <v>307.48</v>
      </c>
      <c r="H224" s="47">
        <f t="shared" si="11"/>
        <v>-1.0401769238475485E-3</v>
      </c>
    </row>
    <row r="225" spans="2:8" x14ac:dyDescent="0.3">
      <c r="B225" s="46" t="s">
        <v>138</v>
      </c>
      <c r="C225" s="10">
        <v>184.02</v>
      </c>
      <c r="D225" s="47">
        <f t="shared" si="10"/>
        <v>-2.5166997786789141E-2</v>
      </c>
      <c r="E225" s="8"/>
      <c r="F225" s="46" t="s">
        <v>442</v>
      </c>
      <c r="G225" s="10">
        <v>291.92</v>
      </c>
      <c r="H225" s="47">
        <f t="shared" si="11"/>
        <v>-5.1930252352739077E-2</v>
      </c>
    </row>
    <row r="226" spans="2:8" x14ac:dyDescent="0.3">
      <c r="B226" s="46">
        <v>45628</v>
      </c>
      <c r="C226" s="10">
        <v>188.13</v>
      </c>
      <c r="D226" s="47">
        <f t="shared" si="10"/>
        <v>2.2088765868824002E-2</v>
      </c>
      <c r="E226" s="8"/>
      <c r="F226" s="46">
        <v>44867</v>
      </c>
      <c r="G226" s="10">
        <v>286.67</v>
      </c>
      <c r="H226" s="47">
        <f t="shared" si="11"/>
        <v>-1.8148063709375283E-2</v>
      </c>
    </row>
    <row r="227" spans="2:8" x14ac:dyDescent="0.3">
      <c r="B227" s="46">
        <v>45537</v>
      </c>
      <c r="C227" s="10">
        <v>193.57</v>
      </c>
      <c r="D227" s="47">
        <f t="shared" si="10"/>
        <v>2.8505990934415106E-2</v>
      </c>
      <c r="E227" s="8"/>
      <c r="F227" s="46">
        <v>44836</v>
      </c>
      <c r="G227" s="10">
        <v>301.52</v>
      </c>
      <c r="H227" s="47">
        <f t="shared" si="11"/>
        <v>5.0504620540062932E-2</v>
      </c>
    </row>
    <row r="228" spans="2:8" x14ac:dyDescent="0.3">
      <c r="B228" s="46">
        <v>45506</v>
      </c>
      <c r="C228" s="10">
        <v>189.56</v>
      </c>
      <c r="D228" s="47">
        <f t="shared" si="10"/>
        <v>-2.0933607058066725E-2</v>
      </c>
      <c r="E228" s="8"/>
      <c r="F228" s="46">
        <v>44806</v>
      </c>
      <c r="G228" s="10">
        <v>310.67</v>
      </c>
      <c r="H228" s="47">
        <f t="shared" si="11"/>
        <v>2.989490661477371E-2</v>
      </c>
    </row>
    <row r="229" spans="2:8" x14ac:dyDescent="0.3">
      <c r="B229" s="46">
        <v>45475</v>
      </c>
      <c r="C229" s="10">
        <v>187.58</v>
      </c>
      <c r="D229" s="47">
        <f t="shared" si="10"/>
        <v>-1.0500176018595085E-2</v>
      </c>
      <c r="E229" s="8"/>
      <c r="F229" s="46">
        <v>44775</v>
      </c>
      <c r="G229" s="10">
        <v>307.33</v>
      </c>
      <c r="H229" s="47">
        <f t="shared" si="11"/>
        <v>-1.080916673097247E-2</v>
      </c>
    </row>
    <row r="230" spans="2:8" x14ac:dyDescent="0.3">
      <c r="B230" s="46">
        <v>45445</v>
      </c>
      <c r="C230" s="10">
        <v>185.1</v>
      </c>
      <c r="D230" s="47">
        <f t="shared" si="10"/>
        <v>-1.3309201501340717E-2</v>
      </c>
      <c r="E230" s="8"/>
      <c r="F230" s="46">
        <v>44744</v>
      </c>
      <c r="G230" s="10">
        <v>302.45</v>
      </c>
      <c r="H230" s="47">
        <f t="shared" si="11"/>
        <v>-1.6006114289757904E-2</v>
      </c>
    </row>
    <row r="231" spans="2:8" x14ac:dyDescent="0.3">
      <c r="B231" s="46">
        <v>45414</v>
      </c>
      <c r="C231" s="10">
        <v>181.06</v>
      </c>
      <c r="D231" s="47">
        <f t="shared" si="10"/>
        <v>-2.2067751532157519E-2</v>
      </c>
      <c r="E231" s="8"/>
      <c r="F231" s="46">
        <v>44653</v>
      </c>
      <c r="G231" s="10">
        <v>307.77</v>
      </c>
      <c r="H231" s="47">
        <f t="shared" si="11"/>
        <v>1.7436776214807822E-2</v>
      </c>
    </row>
    <row r="232" spans="2:8" x14ac:dyDescent="0.3">
      <c r="B232" s="46">
        <v>45324</v>
      </c>
      <c r="C232" s="10">
        <v>187.91</v>
      </c>
      <c r="D232" s="47">
        <f t="shared" si="10"/>
        <v>3.7134656753766794E-2</v>
      </c>
      <c r="E232" s="8"/>
      <c r="F232" s="46">
        <v>44622</v>
      </c>
      <c r="G232" s="10">
        <v>297.05</v>
      </c>
      <c r="H232" s="47">
        <f t="shared" si="11"/>
        <v>-3.5452275965980523E-2</v>
      </c>
    </row>
    <row r="233" spans="2:8" x14ac:dyDescent="0.3">
      <c r="B233" s="46">
        <v>45293</v>
      </c>
      <c r="C233" s="10">
        <v>188.86</v>
      </c>
      <c r="D233" s="47">
        <f t="shared" si="10"/>
        <v>5.0428750338619597E-3</v>
      </c>
      <c r="E233" s="8"/>
      <c r="F233" s="46">
        <v>44594</v>
      </c>
      <c r="G233" s="10">
        <v>301.89</v>
      </c>
      <c r="H233" s="47">
        <f t="shared" si="11"/>
        <v>1.6162237811600991E-2</v>
      </c>
    </row>
    <row r="234" spans="2:8" x14ac:dyDescent="0.3">
      <c r="B234" s="46" t="s">
        <v>139</v>
      </c>
      <c r="C234" s="10">
        <v>187.29</v>
      </c>
      <c r="D234" s="47">
        <f t="shared" si="10"/>
        <v>-8.3477820931608521E-3</v>
      </c>
      <c r="E234" s="8"/>
      <c r="F234" s="46">
        <v>44563</v>
      </c>
      <c r="G234" s="10">
        <v>310.42</v>
      </c>
      <c r="H234" s="47">
        <f t="shared" si="11"/>
        <v>2.7863506609686995E-2</v>
      </c>
    </row>
    <row r="235" spans="2:8" x14ac:dyDescent="0.3">
      <c r="B235" s="46" t="s">
        <v>140</v>
      </c>
      <c r="C235" s="10">
        <v>191.59</v>
      </c>
      <c r="D235" s="47">
        <f t="shared" si="10"/>
        <v>2.2699454366138561E-2</v>
      </c>
      <c r="E235" s="8"/>
      <c r="F235" s="46" t="s">
        <v>443</v>
      </c>
      <c r="G235" s="10">
        <v>312.24</v>
      </c>
      <c r="H235" s="47">
        <f t="shared" si="11"/>
        <v>5.8459036493209836E-3</v>
      </c>
    </row>
    <row r="236" spans="2:8" x14ac:dyDescent="0.3">
      <c r="B236" s="46" t="s">
        <v>141</v>
      </c>
      <c r="C236" s="10">
        <v>190.93</v>
      </c>
      <c r="D236" s="47">
        <f t="shared" si="10"/>
        <v>-3.4508033825278979E-3</v>
      </c>
      <c r="E236" s="8"/>
      <c r="F236" s="46" t="s">
        <v>444</v>
      </c>
      <c r="G236" s="10">
        <v>282.12</v>
      </c>
      <c r="H236" s="47">
        <f t="shared" si="11"/>
        <v>-0.10143961053238111</v>
      </c>
    </row>
    <row r="237" spans="2:8" x14ac:dyDescent="0.3">
      <c r="B237" s="46" t="s">
        <v>142</v>
      </c>
      <c r="C237" s="10">
        <v>183.25</v>
      </c>
      <c r="D237" s="47">
        <f t="shared" si="10"/>
        <v>-4.105552795861226E-2</v>
      </c>
      <c r="E237" s="8"/>
      <c r="F237" s="46" t="s">
        <v>445</v>
      </c>
      <c r="G237" s="10">
        <v>276.37</v>
      </c>
      <c r="H237" s="47">
        <f t="shared" si="11"/>
        <v>-2.0591964687393723E-2</v>
      </c>
    </row>
    <row r="238" spans="2:8" x14ac:dyDescent="0.3">
      <c r="B238" s="46" t="s">
        <v>143</v>
      </c>
      <c r="C238" s="10">
        <v>182.63</v>
      </c>
      <c r="D238" s="47">
        <f t="shared" si="10"/>
        <v>-3.3890925628104799E-3</v>
      </c>
      <c r="E238" s="8"/>
      <c r="F238" s="46" t="s">
        <v>446</v>
      </c>
      <c r="G238" s="10">
        <v>312.47000000000003</v>
      </c>
      <c r="H238" s="47">
        <f t="shared" si="11"/>
        <v>0.12276791691557654</v>
      </c>
    </row>
    <row r="239" spans="2:8" x14ac:dyDescent="0.3">
      <c r="B239" s="46" t="s">
        <v>144</v>
      </c>
      <c r="C239" s="10">
        <v>207.83</v>
      </c>
      <c r="D239" s="47">
        <f t="shared" si="10"/>
        <v>0.12925818962703151</v>
      </c>
      <c r="E239" s="8"/>
      <c r="F239" s="46" t="s">
        <v>447</v>
      </c>
      <c r="G239" s="10">
        <v>306.13</v>
      </c>
      <c r="H239" s="47">
        <f t="shared" si="11"/>
        <v>-2.0498616231991416E-2</v>
      </c>
    </row>
    <row r="240" spans="2:8" x14ac:dyDescent="0.3">
      <c r="B240" s="46" t="s">
        <v>145</v>
      </c>
      <c r="C240" s="10">
        <v>209.14</v>
      </c>
      <c r="D240" s="47">
        <f t="shared" si="10"/>
        <v>6.2834463394608334E-3</v>
      </c>
      <c r="E240" s="8"/>
      <c r="F240" s="46" t="s">
        <v>448</v>
      </c>
      <c r="G240" s="10">
        <v>310</v>
      </c>
      <c r="H240" s="47">
        <f t="shared" si="11"/>
        <v>1.2562449143021966E-2</v>
      </c>
    </row>
    <row r="241" spans="2:8" x14ac:dyDescent="0.3">
      <c r="B241" s="46" t="s">
        <v>146</v>
      </c>
      <c r="C241" s="10">
        <v>208.8</v>
      </c>
      <c r="D241" s="47">
        <f t="shared" si="10"/>
        <v>-1.6270281619589636E-3</v>
      </c>
      <c r="E241" s="8"/>
      <c r="F241" s="46" t="s">
        <v>449</v>
      </c>
      <c r="G241" s="10">
        <v>314.63</v>
      </c>
      <c r="H241" s="47">
        <f t="shared" si="11"/>
        <v>1.4825047784855537E-2</v>
      </c>
    </row>
    <row r="242" spans="2:8" x14ac:dyDescent="0.3">
      <c r="B242" s="46" t="s">
        <v>147</v>
      </c>
      <c r="C242" s="10">
        <v>212.19</v>
      </c>
      <c r="D242" s="47">
        <f t="shared" si="10"/>
        <v>1.6105243707524447E-2</v>
      </c>
      <c r="E242" s="8"/>
      <c r="F242" s="46" t="s">
        <v>450</v>
      </c>
      <c r="G242" s="10">
        <v>332.09</v>
      </c>
      <c r="H242" s="47">
        <f t="shared" si="11"/>
        <v>5.4008671253070302E-2</v>
      </c>
    </row>
    <row r="243" spans="2:8" x14ac:dyDescent="0.3">
      <c r="B243" s="46" t="s">
        <v>148</v>
      </c>
      <c r="C243" s="10">
        <v>211.88</v>
      </c>
      <c r="D243" s="47">
        <f t="shared" si="10"/>
        <v>-1.4620230396823653E-3</v>
      </c>
      <c r="E243" s="8"/>
      <c r="F243" s="46" t="s">
        <v>451</v>
      </c>
      <c r="G243" s="10">
        <v>331.88</v>
      </c>
      <c r="H243" s="47">
        <f t="shared" si="11"/>
        <v>-6.3255872103341838E-4</v>
      </c>
    </row>
    <row r="244" spans="2:8" x14ac:dyDescent="0.3">
      <c r="B244" s="46" t="s">
        <v>149</v>
      </c>
      <c r="C244" s="10">
        <v>215.55</v>
      </c>
      <c r="D244" s="47">
        <f t="shared" si="10"/>
        <v>1.7172824516817762E-2</v>
      </c>
      <c r="E244" s="8"/>
      <c r="F244" s="46" t="s">
        <v>452</v>
      </c>
      <c r="G244" s="10">
        <v>343.5</v>
      </c>
      <c r="H244" s="47">
        <f t="shared" si="11"/>
        <v>3.4413653866319567E-2</v>
      </c>
    </row>
    <row r="245" spans="2:8" x14ac:dyDescent="0.3">
      <c r="B245" s="46" t="s">
        <v>150</v>
      </c>
      <c r="C245" s="10">
        <v>219.91</v>
      </c>
      <c r="D245" s="47">
        <f t="shared" si="10"/>
        <v>2.0025470549612897E-2</v>
      </c>
      <c r="E245" s="8"/>
      <c r="F245" s="46" t="s">
        <v>453</v>
      </c>
      <c r="G245" s="10">
        <v>349.87</v>
      </c>
      <c r="H245" s="47">
        <f t="shared" si="11"/>
        <v>1.8374545252949483E-2</v>
      </c>
    </row>
    <row r="246" spans="2:8" x14ac:dyDescent="0.3">
      <c r="B246" s="46">
        <v>45627</v>
      </c>
      <c r="C246" s="10">
        <v>218.89</v>
      </c>
      <c r="D246" s="47">
        <f t="shared" si="10"/>
        <v>-4.6490512176932614E-3</v>
      </c>
      <c r="E246" s="8"/>
      <c r="F246" s="46" t="s">
        <v>454</v>
      </c>
      <c r="G246" s="10">
        <v>343.85</v>
      </c>
      <c r="H246" s="47">
        <f t="shared" si="11"/>
        <v>-1.7356141149508338E-2</v>
      </c>
    </row>
    <row r="247" spans="2:8" x14ac:dyDescent="0.3">
      <c r="B247" s="46">
        <v>45597</v>
      </c>
      <c r="C247" s="10">
        <v>227.22</v>
      </c>
      <c r="D247" s="47">
        <f t="shared" si="10"/>
        <v>3.7349390616695198E-2</v>
      </c>
      <c r="E247" s="8"/>
      <c r="F247" s="46">
        <v>44896</v>
      </c>
      <c r="G247" s="10">
        <v>368.74</v>
      </c>
      <c r="H247" s="47">
        <f t="shared" si="11"/>
        <v>6.9886272876399577E-2</v>
      </c>
    </row>
    <row r="248" spans="2:8" x14ac:dyDescent="0.3">
      <c r="B248" s="46">
        <v>45566</v>
      </c>
      <c r="C248" s="10">
        <v>233.94</v>
      </c>
      <c r="D248" s="47">
        <f t="shared" si="10"/>
        <v>2.9145961080802432E-2</v>
      </c>
      <c r="E248" s="8"/>
      <c r="F248" s="46">
        <v>44866</v>
      </c>
      <c r="G248" s="10">
        <v>354.8</v>
      </c>
      <c r="H248" s="47">
        <f t="shared" si="11"/>
        <v>-3.8537538206820279E-2</v>
      </c>
    </row>
    <row r="249" spans="2:8" x14ac:dyDescent="0.3">
      <c r="B249" s="46">
        <v>45536</v>
      </c>
      <c r="C249" s="10">
        <v>234.96</v>
      </c>
      <c r="D249" s="47">
        <f t="shared" si="10"/>
        <v>4.3506146678037949E-3</v>
      </c>
      <c r="E249" s="8"/>
      <c r="F249" s="46">
        <v>44835</v>
      </c>
      <c r="G249" s="10">
        <v>352.71</v>
      </c>
      <c r="H249" s="47">
        <f t="shared" si="11"/>
        <v>-5.9080608876650523E-3</v>
      </c>
    </row>
    <row r="250" spans="2:8" x14ac:dyDescent="0.3">
      <c r="B250" s="46">
        <v>45505</v>
      </c>
      <c r="C250" s="10">
        <v>240.45</v>
      </c>
      <c r="D250" s="47">
        <f t="shared" si="10"/>
        <v>2.3096880833306924E-2</v>
      </c>
      <c r="E250" s="8"/>
      <c r="F250" s="46">
        <v>44743</v>
      </c>
      <c r="G250" s="10">
        <v>342.32</v>
      </c>
      <c r="H250" s="47">
        <f t="shared" si="11"/>
        <v>-2.9900217439198039E-2</v>
      </c>
    </row>
    <row r="251" spans="2:8" x14ac:dyDescent="0.3">
      <c r="B251" s="46">
        <v>45413</v>
      </c>
      <c r="C251" s="10">
        <v>237.49</v>
      </c>
      <c r="D251" s="47">
        <f t="shared" si="10"/>
        <v>-1.2386650398584984E-2</v>
      </c>
      <c r="E251" s="8"/>
      <c r="F251" s="46">
        <v>44713</v>
      </c>
      <c r="G251" s="10">
        <v>354.9</v>
      </c>
      <c r="H251" s="47">
        <f t="shared" si="11"/>
        <v>3.6090087543889364E-2</v>
      </c>
    </row>
    <row r="252" spans="2:8" x14ac:dyDescent="0.3">
      <c r="B252" s="46">
        <v>45383</v>
      </c>
      <c r="C252" s="10">
        <v>237.93</v>
      </c>
      <c r="D252" s="47">
        <f t="shared" si="10"/>
        <v>1.8509954382513586E-3</v>
      </c>
      <c r="E252" s="8"/>
      <c r="F252" s="46">
        <v>44682</v>
      </c>
      <c r="G252" s="10">
        <v>362.71</v>
      </c>
      <c r="H252" s="47">
        <f t="shared" si="11"/>
        <v>2.1767557251645978E-2</v>
      </c>
    </row>
    <row r="253" spans="2:8" x14ac:dyDescent="0.3">
      <c r="B253" s="46">
        <v>45352</v>
      </c>
      <c r="C253" s="10">
        <v>238.45</v>
      </c>
      <c r="D253" s="47">
        <f t="shared" si="10"/>
        <v>2.1831319808954153E-3</v>
      </c>
      <c r="E253" s="8"/>
      <c r="F253" s="46">
        <v>44652</v>
      </c>
      <c r="G253" s="10">
        <v>383.2</v>
      </c>
      <c r="H253" s="47">
        <f t="shared" si="11"/>
        <v>5.4953429192608733E-2</v>
      </c>
    </row>
    <row r="254" spans="2:8" ht="15" thickBot="1" x14ac:dyDescent="0.35">
      <c r="B254" s="46">
        <v>45323</v>
      </c>
      <c r="C254" s="10">
        <v>248.42</v>
      </c>
      <c r="D254" s="47">
        <f t="shared" si="10"/>
        <v>4.0961217371814358E-2</v>
      </c>
      <c r="E254" s="8"/>
      <c r="F254" s="48">
        <v>44621</v>
      </c>
      <c r="G254" s="49">
        <v>399.93</v>
      </c>
      <c r="H254" s="50">
        <f t="shared" si="11"/>
        <v>4.2732485696989855E-2</v>
      </c>
    </row>
    <row r="255" spans="2:8" x14ac:dyDescent="0.3">
      <c r="B255" s="46" t="s">
        <v>151</v>
      </c>
      <c r="C255" s="10">
        <v>248.48</v>
      </c>
      <c r="D255" s="47">
        <f t="shared" si="10"/>
        <v>2.4149728432933202E-4</v>
      </c>
      <c r="E255" s="8"/>
      <c r="F255" s="8"/>
      <c r="G255" s="17"/>
      <c r="H255" s="17"/>
    </row>
    <row r="256" spans="2:8" x14ac:dyDescent="0.3">
      <c r="B256" s="46" t="s">
        <v>152</v>
      </c>
      <c r="C256" s="10">
        <v>253.18</v>
      </c>
      <c r="D256" s="47">
        <f t="shared" si="10"/>
        <v>1.8738338808305319E-2</v>
      </c>
      <c r="E256" s="8"/>
      <c r="F256" s="8"/>
      <c r="G256" s="12"/>
      <c r="H256" s="13"/>
    </row>
    <row r="257" spans="2:8" x14ac:dyDescent="0.3">
      <c r="B257" s="46" t="s">
        <v>153</v>
      </c>
      <c r="C257" s="10">
        <v>261.44</v>
      </c>
      <c r="D257" s="47">
        <f t="shared" si="10"/>
        <v>3.2104113462955844E-2</v>
      </c>
      <c r="E257" s="8"/>
      <c r="F257" s="8"/>
      <c r="G257" s="12"/>
      <c r="H257" s="14"/>
    </row>
    <row r="258" spans="2:8" x14ac:dyDescent="0.3">
      <c r="B258" s="46" t="s">
        <v>154</v>
      </c>
      <c r="C258" s="10">
        <v>256.61</v>
      </c>
      <c r="D258" s="47">
        <f t="shared" si="10"/>
        <v>-1.8647389088117316E-2</v>
      </c>
      <c r="E258" s="8"/>
      <c r="F258" s="8"/>
      <c r="G258" s="12"/>
      <c r="H258" s="12"/>
    </row>
    <row r="259" spans="2:8" x14ac:dyDescent="0.3">
      <c r="B259" s="46" t="s">
        <v>155</v>
      </c>
      <c r="C259" s="10">
        <v>252.54</v>
      </c>
      <c r="D259" s="47">
        <f t="shared" si="10"/>
        <v>-1.5987770572986507E-2</v>
      </c>
      <c r="E259" s="8"/>
      <c r="F259" s="8"/>
      <c r="G259" s="12"/>
      <c r="H259" s="15"/>
    </row>
    <row r="260" spans="2:8" x14ac:dyDescent="0.3">
      <c r="B260" s="46" t="s">
        <v>156</v>
      </c>
      <c r="C260" s="10">
        <v>254.5</v>
      </c>
      <c r="D260" s="47">
        <f t="shared" si="10"/>
        <v>7.7311839800432583E-3</v>
      </c>
      <c r="E260" s="8"/>
      <c r="F260" s="8"/>
      <c r="G260" s="12"/>
      <c r="H260" s="15"/>
    </row>
    <row r="261" spans="2:8" x14ac:dyDescent="0.3">
      <c r="B261" s="46" t="s">
        <v>157</v>
      </c>
      <c r="C261" s="10">
        <v>247.14</v>
      </c>
      <c r="D261" s="47">
        <f t="shared" si="10"/>
        <v>-2.934585831453309E-2</v>
      </c>
      <c r="E261" s="8"/>
      <c r="F261" s="8"/>
      <c r="G261" s="12"/>
      <c r="H261" s="12"/>
    </row>
    <row r="262" spans="2:8" x14ac:dyDescent="0.3">
      <c r="B262" s="46" t="s">
        <v>158</v>
      </c>
      <c r="C262" s="10">
        <v>257.22000000000003</v>
      </c>
      <c r="D262" s="47">
        <f t="shared" ref="D262:D325" si="12">LN(C262/C261)</f>
        <v>3.9976772161896525E-2</v>
      </c>
      <c r="E262" s="8"/>
      <c r="F262" s="8"/>
      <c r="G262" s="12"/>
      <c r="H262" s="12"/>
    </row>
    <row r="263" spans="2:8" x14ac:dyDescent="0.3">
      <c r="B263" s="46" t="s">
        <v>159</v>
      </c>
      <c r="C263" s="10">
        <v>252.08</v>
      </c>
      <c r="D263" s="47">
        <f t="shared" si="12"/>
        <v>-2.0185252388921642E-2</v>
      </c>
      <c r="E263" s="8"/>
      <c r="F263" s="8"/>
      <c r="G263" s="16"/>
      <c r="H263" s="16"/>
    </row>
    <row r="264" spans="2:8" x14ac:dyDescent="0.3">
      <c r="B264" s="46" t="s">
        <v>160</v>
      </c>
      <c r="C264" s="10">
        <v>253.5</v>
      </c>
      <c r="D264" s="47">
        <f t="shared" si="12"/>
        <v>5.6173255822186963E-3</v>
      </c>
      <c r="E264" s="8"/>
      <c r="F264" s="8"/>
      <c r="G264" s="12"/>
      <c r="H264" s="12"/>
    </row>
    <row r="265" spans="2:8" x14ac:dyDescent="0.3">
      <c r="B265" s="46" t="s">
        <v>161</v>
      </c>
      <c r="C265" s="10">
        <v>251.05</v>
      </c>
      <c r="D265" s="47">
        <f t="shared" si="12"/>
        <v>-9.711700550523332E-3</v>
      </c>
      <c r="E265" s="8"/>
      <c r="F265" s="8"/>
      <c r="G265" s="8"/>
      <c r="H265" s="9"/>
    </row>
    <row r="266" spans="2:8" x14ac:dyDescent="0.3">
      <c r="B266" s="46" t="s">
        <v>162</v>
      </c>
      <c r="C266" s="10">
        <v>239.29</v>
      </c>
      <c r="D266" s="47">
        <f t="shared" si="12"/>
        <v>-4.7975916989490025E-2</v>
      </c>
      <c r="E266" s="8"/>
      <c r="F266" s="8"/>
      <c r="G266" s="8"/>
      <c r="H266" s="9"/>
    </row>
    <row r="267" spans="2:8" x14ac:dyDescent="0.3">
      <c r="B267" s="46">
        <v>45272</v>
      </c>
      <c r="C267" s="10">
        <v>237.01</v>
      </c>
      <c r="D267" s="47">
        <f t="shared" si="12"/>
        <v>-9.5738711534120273E-3</v>
      </c>
      <c r="E267" s="8"/>
      <c r="F267" s="8"/>
      <c r="G267" s="8"/>
      <c r="H267" s="9"/>
    </row>
    <row r="268" spans="2:8" x14ac:dyDescent="0.3">
      <c r="B268" s="46">
        <v>45242</v>
      </c>
      <c r="C268" s="10">
        <v>239.74</v>
      </c>
      <c r="D268" s="47">
        <f t="shared" si="12"/>
        <v>1.1452668441141383E-2</v>
      </c>
      <c r="E268" s="8"/>
      <c r="F268" s="8"/>
      <c r="G268" s="8"/>
      <c r="H268" s="9"/>
    </row>
    <row r="269" spans="2:8" x14ac:dyDescent="0.3">
      <c r="B269" s="46">
        <v>45150</v>
      </c>
      <c r="C269" s="10">
        <v>243.84</v>
      </c>
      <c r="D269" s="47">
        <f t="shared" si="12"/>
        <v>1.6957269719327563E-2</v>
      </c>
      <c r="E269" s="8"/>
      <c r="F269" s="8"/>
      <c r="G269" s="8"/>
      <c r="H269" s="9"/>
    </row>
    <row r="270" spans="2:8" x14ac:dyDescent="0.3">
      <c r="B270" s="46">
        <v>45119</v>
      </c>
      <c r="C270" s="10">
        <v>242.64</v>
      </c>
      <c r="D270" s="47">
        <f t="shared" si="12"/>
        <v>-4.9334091179558878E-3</v>
      </c>
      <c r="E270" s="8"/>
      <c r="F270" s="8"/>
      <c r="G270" s="8"/>
      <c r="H270" s="9"/>
    </row>
    <row r="271" spans="2:8" x14ac:dyDescent="0.3">
      <c r="B271" s="46">
        <v>45089</v>
      </c>
      <c r="C271" s="10">
        <v>239.37</v>
      </c>
      <c r="D271" s="47">
        <f t="shared" si="12"/>
        <v>-1.3568391392026332E-2</v>
      </c>
      <c r="E271" s="8"/>
      <c r="F271" s="8"/>
      <c r="G271" s="8"/>
      <c r="H271" s="9"/>
    </row>
    <row r="272" spans="2:8" x14ac:dyDescent="0.3">
      <c r="B272" s="46">
        <v>45058</v>
      </c>
      <c r="C272" s="10">
        <v>238.72</v>
      </c>
      <c r="D272" s="47">
        <f t="shared" si="12"/>
        <v>-2.7191549729032559E-3</v>
      </c>
      <c r="E272" s="8"/>
      <c r="F272" s="8"/>
      <c r="G272" s="8"/>
      <c r="H272" s="9"/>
    </row>
    <row r="273" spans="2:8" x14ac:dyDescent="0.3">
      <c r="B273" s="46">
        <v>45028</v>
      </c>
      <c r="C273" s="10">
        <v>235.58</v>
      </c>
      <c r="D273" s="47">
        <f t="shared" si="12"/>
        <v>-1.3240758484757528E-2</v>
      </c>
      <c r="E273" s="8"/>
      <c r="F273" s="8"/>
      <c r="G273" s="8"/>
      <c r="H273" s="9"/>
    </row>
    <row r="274" spans="2:8" x14ac:dyDescent="0.3">
      <c r="B274" s="46">
        <v>44938</v>
      </c>
      <c r="C274" s="10">
        <v>238.83</v>
      </c>
      <c r="D274" s="47">
        <f t="shared" si="12"/>
        <v>1.3701443237958015E-2</v>
      </c>
      <c r="E274" s="8"/>
      <c r="F274" s="8"/>
      <c r="G274" s="8"/>
      <c r="H274" s="9"/>
    </row>
    <row r="275" spans="2:8" x14ac:dyDescent="0.3">
      <c r="B275" s="46" t="s">
        <v>163</v>
      </c>
      <c r="C275" s="10">
        <v>240.08</v>
      </c>
      <c r="D275" s="47">
        <f t="shared" si="12"/>
        <v>5.2201993635151928E-3</v>
      </c>
      <c r="E275" s="8"/>
      <c r="F275" s="8"/>
      <c r="G275" s="8"/>
      <c r="H275" s="9"/>
    </row>
    <row r="276" spans="2:8" x14ac:dyDescent="0.3">
      <c r="B276" s="46" t="s">
        <v>164</v>
      </c>
      <c r="C276" s="10">
        <v>244.14</v>
      </c>
      <c r="D276" s="47">
        <f t="shared" si="12"/>
        <v>1.6769630109541769E-2</v>
      </c>
      <c r="E276" s="8"/>
      <c r="F276" s="8"/>
      <c r="G276" s="8"/>
      <c r="H276" s="9"/>
    </row>
    <row r="277" spans="2:8" x14ac:dyDescent="0.3">
      <c r="B277" s="46" t="s">
        <v>165</v>
      </c>
      <c r="C277" s="10">
        <v>246.72</v>
      </c>
      <c r="D277" s="47">
        <f t="shared" si="12"/>
        <v>1.0512259133311126E-2</v>
      </c>
      <c r="E277" s="8"/>
      <c r="F277" s="8"/>
      <c r="G277" s="8"/>
      <c r="H277" s="9"/>
    </row>
    <row r="278" spans="2:8" x14ac:dyDescent="0.3">
      <c r="B278" s="46" t="s">
        <v>166</v>
      </c>
      <c r="C278" s="10">
        <v>236.08</v>
      </c>
      <c r="D278" s="47">
        <f t="shared" si="12"/>
        <v>-4.4083359740280652E-2</v>
      </c>
      <c r="E278" s="8"/>
      <c r="F278" s="8"/>
      <c r="G278" s="8"/>
      <c r="H278" s="9"/>
    </row>
    <row r="279" spans="2:8" x14ac:dyDescent="0.3">
      <c r="B279" s="46" t="s">
        <v>167</v>
      </c>
      <c r="C279" s="10">
        <v>235.45</v>
      </c>
      <c r="D279" s="47">
        <f t="shared" si="12"/>
        <v>-2.6721539451204416E-3</v>
      </c>
      <c r="E279" s="8"/>
      <c r="F279" s="8"/>
      <c r="G279" s="8"/>
      <c r="H279" s="9"/>
    </row>
    <row r="280" spans="2:8" x14ac:dyDescent="0.3">
      <c r="B280" s="46" t="s">
        <v>168</v>
      </c>
      <c r="C280" s="10">
        <v>234.21</v>
      </c>
      <c r="D280" s="47">
        <f t="shared" si="12"/>
        <v>-5.2804278892541884E-3</v>
      </c>
      <c r="E280" s="8"/>
      <c r="F280" s="8"/>
      <c r="G280" s="8"/>
      <c r="H280" s="9"/>
    </row>
    <row r="281" spans="2:8" x14ac:dyDescent="0.3">
      <c r="B281" s="46" t="s">
        <v>169</v>
      </c>
      <c r="C281" s="10">
        <v>241.2</v>
      </c>
      <c r="D281" s="47">
        <f t="shared" si="12"/>
        <v>2.9408316052721088E-2</v>
      </c>
      <c r="E281" s="8"/>
      <c r="F281" s="8"/>
      <c r="G281" s="8"/>
      <c r="H281" s="9"/>
    </row>
    <row r="282" spans="2:8" x14ac:dyDescent="0.3">
      <c r="B282" s="46" t="s">
        <v>170</v>
      </c>
      <c r="C282" s="10">
        <v>235.6</v>
      </c>
      <c r="D282" s="47">
        <f t="shared" si="12"/>
        <v>-2.3491013075598741E-2</v>
      </c>
      <c r="E282" s="8"/>
      <c r="F282" s="8"/>
      <c r="G282" s="8"/>
      <c r="H282" s="9"/>
    </row>
    <row r="283" spans="2:8" x14ac:dyDescent="0.3">
      <c r="B283" s="46" t="s">
        <v>171</v>
      </c>
      <c r="C283" s="10">
        <v>234.3</v>
      </c>
      <c r="D283" s="47">
        <f t="shared" si="12"/>
        <v>-5.5331062636815812E-3</v>
      </c>
      <c r="E283" s="8"/>
      <c r="F283" s="8"/>
      <c r="G283" s="8"/>
      <c r="H283" s="9"/>
    </row>
    <row r="284" spans="2:8" x14ac:dyDescent="0.3">
      <c r="B284" s="46" t="s">
        <v>172</v>
      </c>
      <c r="C284" s="10">
        <v>233.59</v>
      </c>
      <c r="D284" s="47">
        <f t="shared" si="12"/>
        <v>-3.034903695154047E-3</v>
      </c>
      <c r="E284" s="8"/>
      <c r="F284" s="8"/>
      <c r="G284" s="8"/>
      <c r="H284" s="9"/>
    </row>
    <row r="285" spans="2:8" x14ac:dyDescent="0.3">
      <c r="B285" s="46" t="s">
        <v>173</v>
      </c>
      <c r="C285" s="10">
        <v>242.84</v>
      </c>
      <c r="D285" s="47">
        <f t="shared" si="12"/>
        <v>3.8835348443637362E-2</v>
      </c>
      <c r="E285" s="8"/>
      <c r="F285" s="8"/>
      <c r="G285" s="8"/>
      <c r="H285" s="9"/>
    </row>
    <row r="286" spans="2:8" x14ac:dyDescent="0.3">
      <c r="B286" s="46" t="s">
        <v>174</v>
      </c>
      <c r="C286" s="10">
        <v>237.41</v>
      </c>
      <c r="D286" s="47">
        <f t="shared" si="12"/>
        <v>-2.2614185974656684E-2</v>
      </c>
      <c r="E286" s="8"/>
      <c r="F286" s="8"/>
      <c r="G286" s="8"/>
      <c r="H286" s="9"/>
    </row>
    <row r="287" spans="2:8" x14ac:dyDescent="0.3">
      <c r="B287" s="46" t="s">
        <v>175</v>
      </c>
      <c r="C287" s="10">
        <v>223.71</v>
      </c>
      <c r="D287" s="47">
        <f t="shared" si="12"/>
        <v>-5.9438034063763356E-2</v>
      </c>
      <c r="E287" s="8"/>
      <c r="F287" s="8"/>
      <c r="G287" s="8"/>
      <c r="H287" s="9"/>
    </row>
    <row r="288" spans="2:8" x14ac:dyDescent="0.3">
      <c r="B288" s="46">
        <v>45210</v>
      </c>
      <c r="C288" s="10">
        <v>214.65</v>
      </c>
      <c r="D288" s="47">
        <f t="shared" si="12"/>
        <v>-4.1341775553243518E-2</v>
      </c>
      <c r="E288" s="8"/>
      <c r="F288" s="8"/>
      <c r="G288" s="8"/>
      <c r="H288" s="9"/>
    </row>
    <row r="289" spans="2:8" x14ac:dyDescent="0.3">
      <c r="B289" s="46">
        <v>45180</v>
      </c>
      <c r="C289" s="10">
        <v>209.98</v>
      </c>
      <c r="D289" s="47">
        <f t="shared" si="12"/>
        <v>-2.1996506583774417E-2</v>
      </c>
      <c r="E289" s="8"/>
      <c r="F289" s="8"/>
      <c r="G289" s="8"/>
      <c r="H289" s="9"/>
    </row>
    <row r="290" spans="2:8" x14ac:dyDescent="0.3">
      <c r="B290" s="46">
        <v>45149</v>
      </c>
      <c r="C290" s="10">
        <v>222.11</v>
      </c>
      <c r="D290" s="47">
        <f t="shared" si="12"/>
        <v>5.6160466563622419E-2</v>
      </c>
      <c r="E290" s="8"/>
      <c r="F290" s="8"/>
      <c r="G290" s="8"/>
      <c r="H290" s="9"/>
    </row>
    <row r="291" spans="2:8" x14ac:dyDescent="0.3">
      <c r="B291" s="46">
        <v>45118</v>
      </c>
      <c r="C291" s="10">
        <v>222.18</v>
      </c>
      <c r="D291" s="47">
        <f t="shared" si="12"/>
        <v>3.1510950315874172E-4</v>
      </c>
      <c r="E291" s="8"/>
      <c r="F291" s="8"/>
      <c r="G291" s="8"/>
      <c r="H291" s="9"/>
    </row>
    <row r="292" spans="2:8" x14ac:dyDescent="0.3">
      <c r="B292" s="46">
        <v>45088</v>
      </c>
      <c r="C292" s="10">
        <v>219.27</v>
      </c>
      <c r="D292" s="47">
        <f t="shared" si="12"/>
        <v>-1.3184016993166285E-2</v>
      </c>
      <c r="E292" s="8"/>
      <c r="F292" s="8"/>
      <c r="G292" s="8"/>
      <c r="H292" s="9"/>
    </row>
    <row r="293" spans="2:8" x14ac:dyDescent="0.3">
      <c r="B293" s="46">
        <v>44996</v>
      </c>
      <c r="C293" s="10">
        <v>219.96</v>
      </c>
      <c r="D293" s="47">
        <f t="shared" si="12"/>
        <v>3.1418644792039238E-3</v>
      </c>
      <c r="E293" s="8"/>
      <c r="F293" s="8"/>
      <c r="G293" s="8"/>
      <c r="H293" s="9"/>
    </row>
    <row r="294" spans="2:8" x14ac:dyDescent="0.3">
      <c r="B294" s="46">
        <v>44968</v>
      </c>
      <c r="C294" s="10">
        <v>218.51</v>
      </c>
      <c r="D294" s="47">
        <f t="shared" si="12"/>
        <v>-6.613931560838642E-3</v>
      </c>
      <c r="E294" s="8"/>
      <c r="F294" s="8"/>
      <c r="G294" s="8"/>
      <c r="H294" s="9"/>
    </row>
    <row r="295" spans="2:8" x14ac:dyDescent="0.3">
      <c r="B295" s="46">
        <v>44937</v>
      </c>
      <c r="C295" s="10">
        <v>205.66</v>
      </c>
      <c r="D295" s="47">
        <f t="shared" si="12"/>
        <v>-6.0607460277730799E-2</v>
      </c>
      <c r="E295" s="8"/>
      <c r="F295" s="8"/>
      <c r="G295" s="8"/>
      <c r="H295" s="9"/>
    </row>
    <row r="296" spans="2:8" x14ac:dyDescent="0.3">
      <c r="B296" s="46" t="s">
        <v>176</v>
      </c>
      <c r="C296" s="10">
        <v>200.84</v>
      </c>
      <c r="D296" s="47">
        <f t="shared" si="12"/>
        <v>-2.3715748634539738E-2</v>
      </c>
      <c r="E296" s="8"/>
      <c r="F296" s="8"/>
      <c r="G296" s="8"/>
      <c r="H296" s="9"/>
    </row>
    <row r="297" spans="2:8" x14ac:dyDescent="0.3">
      <c r="B297" s="46" t="s">
        <v>177</v>
      </c>
      <c r="C297" s="10">
        <v>197.36</v>
      </c>
      <c r="D297" s="47">
        <f t="shared" si="12"/>
        <v>-1.7479098945403396E-2</v>
      </c>
      <c r="E297" s="8"/>
      <c r="F297" s="8"/>
      <c r="G297" s="8"/>
      <c r="H297" s="9"/>
    </row>
    <row r="298" spans="2:8" x14ac:dyDescent="0.3">
      <c r="B298" s="46" t="s">
        <v>178</v>
      </c>
      <c r="C298" s="10">
        <v>207.3</v>
      </c>
      <c r="D298" s="47">
        <f t="shared" si="12"/>
        <v>4.9137547220632648E-2</v>
      </c>
      <c r="E298" s="8"/>
      <c r="F298" s="8"/>
      <c r="G298" s="8"/>
      <c r="H298" s="9"/>
    </row>
    <row r="299" spans="2:8" x14ac:dyDescent="0.3">
      <c r="B299" s="46" t="s">
        <v>179</v>
      </c>
      <c r="C299" s="10">
        <v>205.76</v>
      </c>
      <c r="D299" s="47">
        <f t="shared" si="12"/>
        <v>-7.4565783924794475E-3</v>
      </c>
      <c r="E299" s="8"/>
      <c r="F299" s="8"/>
      <c r="G299" s="8"/>
      <c r="H299" s="9"/>
    </row>
    <row r="300" spans="2:8" x14ac:dyDescent="0.3">
      <c r="B300" s="46" t="s">
        <v>180</v>
      </c>
      <c r="C300" s="10">
        <v>212.42</v>
      </c>
      <c r="D300" s="47">
        <f t="shared" si="12"/>
        <v>3.185500584413891E-2</v>
      </c>
      <c r="E300" s="8"/>
      <c r="F300" s="8"/>
      <c r="G300" s="8"/>
      <c r="H300" s="9"/>
    </row>
    <row r="301" spans="2:8" x14ac:dyDescent="0.3">
      <c r="B301" s="46" t="s">
        <v>181</v>
      </c>
      <c r="C301" s="10">
        <v>216.52</v>
      </c>
      <c r="D301" s="47">
        <f t="shared" si="12"/>
        <v>1.9117475035383632E-2</v>
      </c>
      <c r="E301" s="8"/>
      <c r="F301" s="8"/>
      <c r="G301" s="8"/>
      <c r="H301" s="9"/>
    </row>
    <row r="302" spans="2:8" x14ac:dyDescent="0.3">
      <c r="B302" s="46" t="s">
        <v>182</v>
      </c>
      <c r="C302" s="10">
        <v>212.08</v>
      </c>
      <c r="D302" s="47">
        <f t="shared" si="12"/>
        <v>-2.0719359948007009E-2</v>
      </c>
      <c r="E302" s="8"/>
      <c r="F302" s="8"/>
      <c r="G302" s="8"/>
      <c r="H302" s="9"/>
    </row>
    <row r="303" spans="2:8" x14ac:dyDescent="0.3">
      <c r="B303" s="46" t="s">
        <v>183</v>
      </c>
      <c r="C303" s="10">
        <v>211.99</v>
      </c>
      <c r="D303" s="47">
        <f t="shared" si="12"/>
        <v>-4.2445823260899593E-4</v>
      </c>
      <c r="E303" s="8"/>
      <c r="F303" s="8"/>
      <c r="G303" s="8"/>
      <c r="H303" s="9"/>
    </row>
    <row r="304" spans="2:8" x14ac:dyDescent="0.3">
      <c r="B304" s="46" t="s">
        <v>184</v>
      </c>
      <c r="C304" s="10">
        <v>220.11</v>
      </c>
      <c r="D304" s="47">
        <f t="shared" si="12"/>
        <v>3.7588317645851473E-2</v>
      </c>
      <c r="E304" s="8"/>
      <c r="F304" s="8"/>
      <c r="G304" s="8"/>
      <c r="H304" s="9"/>
    </row>
    <row r="305" spans="2:8" x14ac:dyDescent="0.3">
      <c r="B305" s="46" t="s">
        <v>185</v>
      </c>
      <c r="C305" s="10">
        <v>242.68</v>
      </c>
      <c r="D305" s="47">
        <f t="shared" si="12"/>
        <v>9.761628168008446E-2</v>
      </c>
      <c r="E305" s="8"/>
      <c r="F305" s="8"/>
      <c r="G305" s="8"/>
      <c r="H305" s="9"/>
    </row>
    <row r="306" spans="2:8" x14ac:dyDescent="0.3">
      <c r="B306" s="46" t="s">
        <v>186</v>
      </c>
      <c r="C306" s="10">
        <v>254.85</v>
      </c>
      <c r="D306" s="47">
        <f t="shared" si="12"/>
        <v>4.8931433711953604E-2</v>
      </c>
      <c r="E306" s="8"/>
      <c r="F306" s="8"/>
      <c r="G306" s="8"/>
      <c r="H306" s="9"/>
    </row>
    <row r="307" spans="2:8" x14ac:dyDescent="0.3">
      <c r="B307" s="46" t="s">
        <v>187</v>
      </c>
      <c r="C307" s="10">
        <v>253.92</v>
      </c>
      <c r="D307" s="47">
        <f t="shared" si="12"/>
        <v>-3.6558800079517602E-3</v>
      </c>
      <c r="E307" s="8"/>
      <c r="F307" s="8"/>
      <c r="G307" s="8"/>
      <c r="H307" s="9"/>
    </row>
    <row r="308" spans="2:8" x14ac:dyDescent="0.3">
      <c r="B308" s="46" t="s">
        <v>188</v>
      </c>
      <c r="C308" s="10">
        <v>251.12</v>
      </c>
      <c r="D308" s="47">
        <f t="shared" si="12"/>
        <v>-1.1088344244400786E-2</v>
      </c>
      <c r="E308" s="8"/>
      <c r="F308" s="8"/>
      <c r="G308" s="8"/>
      <c r="H308" s="9"/>
    </row>
    <row r="309" spans="2:8" x14ac:dyDescent="0.3">
      <c r="B309" s="46">
        <v>45270</v>
      </c>
      <c r="C309" s="10">
        <v>258.87</v>
      </c>
      <c r="D309" s="47">
        <f t="shared" si="12"/>
        <v>3.0395092654627739E-2</v>
      </c>
      <c r="E309" s="8"/>
      <c r="F309" s="8"/>
      <c r="G309" s="8"/>
      <c r="H309" s="9"/>
    </row>
    <row r="310" spans="2:8" x14ac:dyDescent="0.3">
      <c r="B310" s="46">
        <v>45240</v>
      </c>
      <c r="C310" s="10">
        <v>262.99</v>
      </c>
      <c r="D310" s="47">
        <f t="shared" si="12"/>
        <v>1.579000345286509E-2</v>
      </c>
      <c r="E310" s="8"/>
      <c r="F310" s="8"/>
      <c r="G310" s="8"/>
      <c r="H310" s="9"/>
    </row>
    <row r="311" spans="2:8" x14ac:dyDescent="0.3">
      <c r="B311" s="46">
        <v>45209</v>
      </c>
      <c r="C311" s="10">
        <v>263.62</v>
      </c>
      <c r="D311" s="47">
        <f t="shared" si="12"/>
        <v>2.3926636431287245E-3</v>
      </c>
      <c r="E311" s="8"/>
      <c r="F311" s="8"/>
      <c r="G311" s="8"/>
      <c r="H311" s="9"/>
    </row>
    <row r="312" spans="2:8" x14ac:dyDescent="0.3">
      <c r="B312" s="46">
        <v>45179</v>
      </c>
      <c r="C312" s="10">
        <v>259.67</v>
      </c>
      <c r="D312" s="47">
        <f t="shared" si="12"/>
        <v>-1.5097078193599329E-2</v>
      </c>
      <c r="E312" s="8"/>
      <c r="F312" s="8"/>
      <c r="G312" s="8"/>
      <c r="H312" s="9"/>
    </row>
    <row r="313" spans="2:8" x14ac:dyDescent="0.3">
      <c r="B313" s="46">
        <v>45087</v>
      </c>
      <c r="C313" s="10">
        <v>260.52999999999997</v>
      </c>
      <c r="D313" s="47">
        <f t="shared" si="12"/>
        <v>3.3064236197274796E-3</v>
      </c>
      <c r="E313" s="8"/>
      <c r="F313" s="8"/>
      <c r="G313" s="8"/>
      <c r="H313" s="9"/>
    </row>
    <row r="314" spans="2:8" x14ac:dyDescent="0.3">
      <c r="B314" s="46">
        <v>45056</v>
      </c>
      <c r="C314" s="10">
        <v>260.05</v>
      </c>
      <c r="D314" s="47">
        <f t="shared" si="12"/>
        <v>-1.8440974913664966E-3</v>
      </c>
      <c r="E314" s="8"/>
      <c r="F314" s="8"/>
      <c r="G314" s="8"/>
      <c r="H314" s="9"/>
    </row>
    <row r="315" spans="2:8" x14ac:dyDescent="0.3">
      <c r="B315" s="46">
        <v>45026</v>
      </c>
      <c r="C315" s="10">
        <v>261.16000000000003</v>
      </c>
      <c r="D315" s="47">
        <f t="shared" si="12"/>
        <v>4.2593260993511956E-3</v>
      </c>
      <c r="E315" s="8"/>
      <c r="F315" s="8"/>
      <c r="G315" s="8"/>
      <c r="H315" s="9"/>
    </row>
    <row r="316" spans="2:8" x14ac:dyDescent="0.3">
      <c r="B316" s="46">
        <v>44995</v>
      </c>
      <c r="C316" s="10">
        <v>246.53</v>
      </c>
      <c r="D316" s="47">
        <f t="shared" si="12"/>
        <v>-5.7649556387045907E-2</v>
      </c>
      <c r="E316" s="8"/>
      <c r="F316" s="8"/>
      <c r="G316" s="8"/>
      <c r="H316" s="9"/>
    </row>
    <row r="317" spans="2:8" x14ac:dyDescent="0.3">
      <c r="B317" s="46">
        <v>44967</v>
      </c>
      <c r="C317" s="10">
        <v>251.6</v>
      </c>
      <c r="D317" s="47">
        <f t="shared" si="12"/>
        <v>2.0356834894898493E-2</v>
      </c>
      <c r="E317" s="8"/>
      <c r="F317" s="8"/>
      <c r="G317" s="8"/>
      <c r="H317" s="9"/>
    </row>
    <row r="318" spans="2:8" x14ac:dyDescent="0.3">
      <c r="B318" s="46" t="s">
        <v>189</v>
      </c>
      <c r="C318" s="10">
        <v>250.22</v>
      </c>
      <c r="D318" s="47">
        <f t="shared" si="12"/>
        <v>-5.4999939370314619E-3</v>
      </c>
      <c r="E318" s="8"/>
      <c r="F318" s="8"/>
      <c r="G318" s="8"/>
      <c r="H318" s="9"/>
    </row>
    <row r="319" spans="2:8" x14ac:dyDescent="0.3">
      <c r="B319" s="46" t="s">
        <v>190</v>
      </c>
      <c r="C319" s="10">
        <v>246.38</v>
      </c>
      <c r="D319" s="47">
        <f t="shared" si="12"/>
        <v>-1.5465471355425959E-2</v>
      </c>
      <c r="E319" s="8"/>
      <c r="F319" s="8"/>
      <c r="G319" s="8"/>
      <c r="H319" s="9"/>
    </row>
    <row r="320" spans="2:8" x14ac:dyDescent="0.3">
      <c r="B320" s="46" t="s">
        <v>191</v>
      </c>
      <c r="C320" s="10">
        <v>240.5</v>
      </c>
      <c r="D320" s="47">
        <f t="shared" si="12"/>
        <v>-2.4154969988012098E-2</v>
      </c>
      <c r="E320" s="8"/>
      <c r="F320" s="8"/>
      <c r="G320" s="8"/>
      <c r="H320" s="9"/>
    </row>
    <row r="321" spans="2:8" x14ac:dyDescent="0.3">
      <c r="B321" s="46" t="s">
        <v>192</v>
      </c>
      <c r="C321" s="10">
        <v>244.12</v>
      </c>
      <c r="D321" s="47">
        <f t="shared" si="12"/>
        <v>1.4939818130478367E-2</v>
      </c>
      <c r="E321" s="8"/>
      <c r="F321" s="8"/>
      <c r="G321" s="8"/>
      <c r="H321" s="9"/>
    </row>
    <row r="322" spans="2:8" x14ac:dyDescent="0.3">
      <c r="B322" s="46" t="s">
        <v>193</v>
      </c>
      <c r="C322" s="10">
        <v>246.99</v>
      </c>
      <c r="D322" s="47">
        <f t="shared" si="12"/>
        <v>1.1687942302150239E-2</v>
      </c>
      <c r="E322" s="8"/>
      <c r="F322" s="8"/>
      <c r="G322" s="8"/>
      <c r="H322" s="9"/>
    </row>
    <row r="323" spans="2:8" x14ac:dyDescent="0.3">
      <c r="B323" s="46" t="s">
        <v>194</v>
      </c>
      <c r="C323" s="10">
        <v>244.88</v>
      </c>
      <c r="D323" s="47">
        <f t="shared" si="12"/>
        <v>-8.5795553412873777E-3</v>
      </c>
      <c r="E323" s="8"/>
      <c r="F323" s="8"/>
      <c r="G323" s="8"/>
      <c r="H323" s="9"/>
    </row>
    <row r="324" spans="2:8" x14ac:dyDescent="0.3">
      <c r="B324" s="46" t="s">
        <v>195</v>
      </c>
      <c r="C324" s="10">
        <v>255.7</v>
      </c>
      <c r="D324" s="47">
        <f t="shared" si="12"/>
        <v>4.3236587659983824E-2</v>
      </c>
      <c r="E324" s="8"/>
      <c r="F324" s="8"/>
      <c r="G324" s="8"/>
      <c r="H324" s="9"/>
    </row>
    <row r="325" spans="2:8" x14ac:dyDescent="0.3">
      <c r="B325" s="46" t="s">
        <v>196</v>
      </c>
      <c r="C325" s="10">
        <v>262.58999999999997</v>
      </c>
      <c r="D325" s="47">
        <f t="shared" si="12"/>
        <v>2.6588998115315329E-2</v>
      </c>
      <c r="E325" s="8"/>
      <c r="F325" s="8"/>
      <c r="G325" s="8"/>
      <c r="H325" s="9"/>
    </row>
    <row r="326" spans="2:8" x14ac:dyDescent="0.3">
      <c r="B326" s="46" t="s">
        <v>197</v>
      </c>
      <c r="C326" s="10">
        <v>266.5</v>
      </c>
      <c r="D326" s="47">
        <f t="shared" ref="D326:D389" si="13">LN(C326/C325)</f>
        <v>1.4780363193442963E-2</v>
      </c>
      <c r="E326" s="8"/>
      <c r="F326" s="8"/>
      <c r="G326" s="8"/>
      <c r="H326" s="9"/>
    </row>
    <row r="327" spans="2:8" x14ac:dyDescent="0.3">
      <c r="B327" s="46" t="s">
        <v>198</v>
      </c>
      <c r="C327" s="10">
        <v>265.27999999999997</v>
      </c>
      <c r="D327" s="47">
        <f t="shared" si="13"/>
        <v>-4.5883716589691752E-3</v>
      </c>
      <c r="E327" s="8"/>
      <c r="F327" s="8"/>
      <c r="G327" s="8"/>
      <c r="H327" s="9"/>
    </row>
    <row r="328" spans="2:8" x14ac:dyDescent="0.3">
      <c r="B328" s="46" t="s">
        <v>199</v>
      </c>
      <c r="C328" s="10">
        <v>274.39</v>
      </c>
      <c r="D328" s="47">
        <f t="shared" si="13"/>
        <v>3.3764580092044326E-2</v>
      </c>
      <c r="E328" s="8"/>
      <c r="F328" s="8"/>
      <c r="G328" s="8"/>
      <c r="H328" s="9"/>
    </row>
    <row r="329" spans="2:8" x14ac:dyDescent="0.3">
      <c r="B329" s="46" t="s">
        <v>200</v>
      </c>
      <c r="C329" s="10">
        <v>276.04000000000002</v>
      </c>
      <c r="D329" s="47">
        <f t="shared" si="13"/>
        <v>5.9953307134268689E-3</v>
      </c>
      <c r="E329" s="8"/>
      <c r="F329" s="8"/>
      <c r="G329" s="8"/>
      <c r="H329" s="9"/>
    </row>
    <row r="330" spans="2:8" x14ac:dyDescent="0.3">
      <c r="B330" s="46" t="s">
        <v>201</v>
      </c>
      <c r="C330" s="10">
        <v>271.3</v>
      </c>
      <c r="D330" s="47">
        <f t="shared" si="13"/>
        <v>-1.7320563087515038E-2</v>
      </c>
      <c r="E330" s="8"/>
      <c r="F330" s="8"/>
      <c r="G330" s="8"/>
      <c r="H330" s="9"/>
    </row>
    <row r="331" spans="2:8" x14ac:dyDescent="0.3">
      <c r="B331" s="46">
        <v>45269</v>
      </c>
      <c r="C331" s="10">
        <v>267.48</v>
      </c>
      <c r="D331" s="47">
        <f t="shared" si="13"/>
        <v>-1.4180422479108203E-2</v>
      </c>
      <c r="E331" s="8"/>
      <c r="F331" s="8"/>
      <c r="G331" s="8"/>
      <c r="H331" s="9"/>
    </row>
    <row r="332" spans="2:8" x14ac:dyDescent="0.3">
      <c r="B332" s="46">
        <v>45239</v>
      </c>
      <c r="C332" s="10">
        <v>273.58</v>
      </c>
      <c r="D332" s="47">
        <f t="shared" si="13"/>
        <v>2.2549286475520271E-2</v>
      </c>
      <c r="E332" s="8"/>
      <c r="F332" s="8"/>
      <c r="G332" s="8"/>
      <c r="H332" s="9"/>
    </row>
    <row r="333" spans="2:8" x14ac:dyDescent="0.3">
      <c r="B333" s="46">
        <v>45147</v>
      </c>
      <c r="C333" s="10">
        <v>248.5</v>
      </c>
      <c r="D333" s="47">
        <f t="shared" si="13"/>
        <v>-9.6151238124614763E-2</v>
      </c>
      <c r="E333" s="8"/>
      <c r="F333" s="8"/>
      <c r="G333" s="8"/>
      <c r="H333" s="9"/>
    </row>
    <row r="334" spans="2:8" x14ac:dyDescent="0.3">
      <c r="B334" s="46">
        <v>45116</v>
      </c>
      <c r="C334" s="10">
        <v>251.49</v>
      </c>
      <c r="D334" s="47">
        <f t="shared" si="13"/>
        <v>1.1960381781192322E-2</v>
      </c>
      <c r="E334" s="8"/>
      <c r="F334" s="8"/>
      <c r="G334" s="8"/>
      <c r="H334" s="9"/>
    </row>
    <row r="335" spans="2:8" x14ac:dyDescent="0.3">
      <c r="B335" s="46">
        <v>45086</v>
      </c>
      <c r="C335" s="10">
        <v>251.92</v>
      </c>
      <c r="D335" s="47">
        <f t="shared" si="13"/>
        <v>1.7083494748933172E-3</v>
      </c>
      <c r="E335" s="8"/>
      <c r="F335" s="8"/>
      <c r="G335" s="8"/>
      <c r="H335" s="9"/>
    </row>
    <row r="336" spans="2:8" x14ac:dyDescent="0.3">
      <c r="B336" s="46">
        <v>45055</v>
      </c>
      <c r="C336" s="10">
        <v>256.49</v>
      </c>
      <c r="D336" s="47">
        <f t="shared" si="13"/>
        <v>1.7978100703291637E-2</v>
      </c>
      <c r="E336" s="8"/>
      <c r="F336" s="8"/>
      <c r="G336" s="8"/>
      <c r="H336" s="9"/>
    </row>
    <row r="337" spans="2:8" x14ac:dyDescent="0.3">
      <c r="B337" s="46">
        <v>44935</v>
      </c>
      <c r="C337" s="10">
        <v>245.01</v>
      </c>
      <c r="D337" s="47">
        <f t="shared" si="13"/>
        <v>-4.5790651457766736E-2</v>
      </c>
      <c r="E337" s="8"/>
      <c r="F337" s="8"/>
      <c r="G337" s="8"/>
      <c r="H337" s="9"/>
    </row>
    <row r="338" spans="2:8" x14ac:dyDescent="0.3">
      <c r="B338" s="46" t="s">
        <v>202</v>
      </c>
      <c r="C338" s="10">
        <v>258.08</v>
      </c>
      <c r="D338" s="47">
        <f t="shared" si="13"/>
        <v>5.1970588338604767E-2</v>
      </c>
      <c r="E338" s="8"/>
      <c r="F338" s="8"/>
      <c r="G338" s="8"/>
      <c r="H338" s="9"/>
    </row>
    <row r="339" spans="2:8" x14ac:dyDescent="0.3">
      <c r="B339" s="46" t="s">
        <v>203</v>
      </c>
      <c r="C339" s="10">
        <v>256.89999999999998</v>
      </c>
      <c r="D339" s="47">
        <f t="shared" si="13"/>
        <v>-4.5827102610608095E-3</v>
      </c>
      <c r="E339" s="8"/>
      <c r="F339" s="8"/>
      <c r="G339" s="8"/>
      <c r="H339" s="9"/>
    </row>
    <row r="340" spans="2:8" x14ac:dyDescent="0.3">
      <c r="B340" s="46" t="s">
        <v>204</v>
      </c>
      <c r="C340" s="10">
        <v>257.18</v>
      </c>
      <c r="D340" s="47">
        <f t="shared" si="13"/>
        <v>1.0893247264550212E-3</v>
      </c>
      <c r="E340" s="8"/>
      <c r="F340" s="8"/>
      <c r="G340" s="8"/>
      <c r="H340" s="9"/>
    </row>
    <row r="341" spans="2:8" x14ac:dyDescent="0.3">
      <c r="B341" s="46" t="s">
        <v>205</v>
      </c>
      <c r="C341" s="10">
        <v>238.82</v>
      </c>
      <c r="D341" s="47">
        <f t="shared" si="13"/>
        <v>-7.4066098737054428E-2</v>
      </c>
      <c r="E341" s="8"/>
      <c r="F341" s="8"/>
      <c r="G341" s="8"/>
      <c r="H341" s="9"/>
    </row>
    <row r="342" spans="2:8" x14ac:dyDescent="0.3">
      <c r="B342" s="46" t="s">
        <v>206</v>
      </c>
      <c r="C342" s="10">
        <v>238.59</v>
      </c>
      <c r="D342" s="47">
        <f t="shared" si="13"/>
        <v>-9.6353246808493693E-4</v>
      </c>
      <c r="E342" s="8"/>
      <c r="F342" s="8"/>
      <c r="G342" s="8"/>
      <c r="H342" s="9"/>
    </row>
    <row r="343" spans="2:8" x14ac:dyDescent="0.3">
      <c r="B343" s="46" t="s">
        <v>207</v>
      </c>
      <c r="C343" s="10">
        <v>230.04</v>
      </c>
      <c r="D343" s="47">
        <f t="shared" si="13"/>
        <v>-3.6493390791600182E-2</v>
      </c>
      <c r="E343" s="8"/>
      <c r="F343" s="8"/>
      <c r="G343" s="8"/>
      <c r="H343" s="9"/>
    </row>
    <row r="344" spans="2:8" x14ac:dyDescent="0.3">
      <c r="B344" s="46" t="s">
        <v>208</v>
      </c>
      <c r="C344" s="10">
        <v>236.86</v>
      </c>
      <c r="D344" s="47">
        <f t="shared" si="13"/>
        <v>2.9216042447795701E-2</v>
      </c>
      <c r="E344" s="8"/>
      <c r="F344" s="8"/>
      <c r="G344" s="8"/>
      <c r="H344" s="9"/>
    </row>
    <row r="345" spans="2:8" x14ac:dyDescent="0.3">
      <c r="B345" s="46" t="s">
        <v>209</v>
      </c>
      <c r="C345" s="10">
        <v>233.19</v>
      </c>
      <c r="D345" s="47">
        <f t="shared" si="13"/>
        <v>-1.5615677383111122E-2</v>
      </c>
      <c r="E345" s="8"/>
      <c r="F345" s="8"/>
      <c r="G345" s="8"/>
      <c r="H345" s="9"/>
    </row>
    <row r="346" spans="2:8" x14ac:dyDescent="0.3">
      <c r="B346" s="46" t="s">
        <v>210</v>
      </c>
      <c r="C346" s="10">
        <v>231.28</v>
      </c>
      <c r="D346" s="47">
        <f t="shared" si="13"/>
        <v>-8.2244742021473742E-3</v>
      </c>
      <c r="E346" s="8"/>
      <c r="F346" s="8"/>
      <c r="G346" s="8"/>
      <c r="H346" s="9"/>
    </row>
    <row r="347" spans="2:8" x14ac:dyDescent="0.3">
      <c r="B347" s="46" t="s">
        <v>211</v>
      </c>
      <c r="C347" s="10">
        <v>215.49</v>
      </c>
      <c r="D347" s="47">
        <f t="shared" si="13"/>
        <v>-7.0714592953270622E-2</v>
      </c>
      <c r="E347" s="8"/>
      <c r="F347" s="8"/>
      <c r="G347" s="8"/>
      <c r="H347" s="9"/>
    </row>
    <row r="348" spans="2:8" x14ac:dyDescent="0.3">
      <c r="B348" s="46" t="s">
        <v>212</v>
      </c>
      <c r="C348" s="10">
        <v>219.22</v>
      </c>
      <c r="D348" s="47">
        <f t="shared" si="13"/>
        <v>1.7161287032757287E-2</v>
      </c>
      <c r="E348" s="8"/>
      <c r="F348" s="8"/>
      <c r="G348" s="8"/>
      <c r="H348" s="9"/>
    </row>
    <row r="349" spans="2:8" x14ac:dyDescent="0.3">
      <c r="B349" s="46" t="s">
        <v>213</v>
      </c>
      <c r="C349" s="10">
        <v>225.6</v>
      </c>
      <c r="D349" s="47">
        <f t="shared" si="13"/>
        <v>2.8687727836326508E-2</v>
      </c>
      <c r="E349" s="8"/>
      <c r="F349" s="8"/>
      <c r="G349" s="8"/>
      <c r="H349" s="9"/>
    </row>
    <row r="350" spans="2:8" x14ac:dyDescent="0.3">
      <c r="B350" s="46" t="s">
        <v>214</v>
      </c>
      <c r="C350" s="10">
        <v>232.96</v>
      </c>
      <c r="D350" s="47">
        <f t="shared" si="13"/>
        <v>3.2103245384417473E-2</v>
      </c>
      <c r="E350" s="8"/>
      <c r="F350" s="8"/>
      <c r="G350" s="8"/>
      <c r="H350" s="9"/>
    </row>
    <row r="351" spans="2:8" x14ac:dyDescent="0.3">
      <c r="B351" s="46" t="s">
        <v>215</v>
      </c>
      <c r="C351" s="10">
        <v>239.76</v>
      </c>
      <c r="D351" s="47">
        <f t="shared" si="13"/>
        <v>2.8771658000086627E-2</v>
      </c>
      <c r="E351" s="8"/>
      <c r="F351" s="8"/>
      <c r="G351" s="8"/>
      <c r="H351" s="9"/>
    </row>
    <row r="352" spans="2:8" x14ac:dyDescent="0.3">
      <c r="B352" s="46">
        <v>45238</v>
      </c>
      <c r="C352" s="10">
        <v>242.65</v>
      </c>
      <c r="D352" s="47">
        <f t="shared" si="13"/>
        <v>1.198165284281758E-2</v>
      </c>
      <c r="E352" s="8"/>
      <c r="F352" s="8"/>
      <c r="G352" s="8"/>
      <c r="H352" s="9"/>
    </row>
    <row r="353" spans="2:8" x14ac:dyDescent="0.3">
      <c r="B353" s="46">
        <v>45207</v>
      </c>
      <c r="C353" s="10">
        <v>245.34</v>
      </c>
      <c r="D353" s="47">
        <f t="shared" si="13"/>
        <v>1.1024927753380634E-2</v>
      </c>
      <c r="E353" s="8"/>
      <c r="F353" s="8"/>
      <c r="G353" s="8"/>
      <c r="H353" s="9"/>
    </row>
    <row r="354" spans="2:8" x14ac:dyDescent="0.3">
      <c r="B354" s="46">
        <v>45177</v>
      </c>
      <c r="C354" s="10">
        <v>242.19</v>
      </c>
      <c r="D354" s="47">
        <f t="shared" si="13"/>
        <v>-1.2922461529572174E-2</v>
      </c>
      <c r="E354" s="8"/>
      <c r="F354" s="8"/>
      <c r="G354" s="8"/>
      <c r="H354" s="9"/>
    </row>
    <row r="355" spans="2:8" x14ac:dyDescent="0.3">
      <c r="B355" s="46">
        <v>45146</v>
      </c>
      <c r="C355" s="10">
        <v>249.7</v>
      </c>
      <c r="D355" s="47">
        <f t="shared" si="13"/>
        <v>3.0537655210693647E-2</v>
      </c>
      <c r="E355" s="8"/>
      <c r="F355" s="8"/>
      <c r="G355" s="8"/>
      <c r="H355" s="9"/>
    </row>
    <row r="356" spans="2:8" x14ac:dyDescent="0.3">
      <c r="B356" s="46">
        <v>45115</v>
      </c>
      <c r="C356" s="10">
        <v>251.45</v>
      </c>
      <c r="D356" s="47">
        <f t="shared" si="13"/>
        <v>6.9839653322463155E-3</v>
      </c>
      <c r="E356" s="8"/>
      <c r="F356" s="8"/>
      <c r="G356" s="8"/>
      <c r="H356" s="9"/>
    </row>
    <row r="357" spans="2:8" x14ac:dyDescent="0.3">
      <c r="B357" s="46">
        <v>45024</v>
      </c>
      <c r="C357" s="10">
        <v>253.86</v>
      </c>
      <c r="D357" s="47">
        <f t="shared" si="13"/>
        <v>9.5387713420574186E-3</v>
      </c>
      <c r="E357" s="8"/>
      <c r="F357" s="8"/>
      <c r="G357" s="8"/>
      <c r="H357" s="9"/>
    </row>
    <row r="358" spans="2:8" x14ac:dyDescent="0.3">
      <c r="B358" s="46">
        <v>44993</v>
      </c>
      <c r="C358" s="10">
        <v>259.32</v>
      </c>
      <c r="D358" s="47">
        <f t="shared" si="13"/>
        <v>2.1279886346763772E-2</v>
      </c>
      <c r="E358" s="8"/>
      <c r="F358" s="8"/>
      <c r="G358" s="8"/>
      <c r="H358" s="9"/>
    </row>
    <row r="359" spans="2:8" x14ac:dyDescent="0.3">
      <c r="B359" s="46">
        <v>44965</v>
      </c>
      <c r="C359" s="10">
        <v>254.11</v>
      </c>
      <c r="D359" s="47">
        <f t="shared" si="13"/>
        <v>-2.0295576170238687E-2</v>
      </c>
      <c r="E359" s="8"/>
      <c r="F359" s="8"/>
      <c r="G359" s="8"/>
      <c r="H359" s="9"/>
    </row>
    <row r="360" spans="2:8" x14ac:dyDescent="0.3">
      <c r="B360" s="46">
        <v>44934</v>
      </c>
      <c r="C360" s="10">
        <v>261.07</v>
      </c>
      <c r="D360" s="47">
        <f t="shared" si="13"/>
        <v>2.7021326460868557E-2</v>
      </c>
      <c r="E360" s="8"/>
      <c r="F360" s="8"/>
      <c r="G360" s="8"/>
      <c r="H360" s="9"/>
    </row>
    <row r="361" spans="2:8" x14ac:dyDescent="0.3">
      <c r="B361" s="46" t="s">
        <v>216</v>
      </c>
      <c r="C361" s="10">
        <v>267.43</v>
      </c>
      <c r="D361" s="47">
        <f t="shared" si="13"/>
        <v>2.406927925087354E-2</v>
      </c>
      <c r="E361" s="8"/>
      <c r="F361" s="8"/>
      <c r="G361" s="8"/>
      <c r="H361" s="9"/>
    </row>
    <row r="362" spans="2:8" x14ac:dyDescent="0.3">
      <c r="B362" s="46" t="s">
        <v>217</v>
      </c>
      <c r="C362" s="10">
        <v>266.44</v>
      </c>
      <c r="D362" s="47">
        <f t="shared" si="13"/>
        <v>-3.7087723033195053E-3</v>
      </c>
      <c r="E362" s="8"/>
      <c r="F362" s="8"/>
      <c r="G362" s="8"/>
      <c r="H362" s="9"/>
    </row>
    <row r="363" spans="2:8" x14ac:dyDescent="0.3">
      <c r="B363" s="46" t="s">
        <v>218</v>
      </c>
      <c r="C363" s="10">
        <v>255.71</v>
      </c>
      <c r="D363" s="47">
        <f t="shared" si="13"/>
        <v>-4.1105087682474256E-2</v>
      </c>
      <c r="E363" s="8"/>
      <c r="F363" s="8"/>
      <c r="G363" s="8"/>
      <c r="H363" s="9"/>
    </row>
    <row r="364" spans="2:8" x14ac:dyDescent="0.3">
      <c r="B364" s="46" t="s">
        <v>219</v>
      </c>
      <c r="C364" s="10">
        <v>264.35000000000002</v>
      </c>
      <c r="D364" s="47">
        <f t="shared" si="13"/>
        <v>3.3229992818954938E-2</v>
      </c>
      <c r="E364" s="8"/>
      <c r="F364" s="8"/>
      <c r="G364" s="8"/>
      <c r="H364" s="9"/>
    </row>
    <row r="365" spans="2:8" x14ac:dyDescent="0.3">
      <c r="B365" s="46" t="s">
        <v>220</v>
      </c>
      <c r="C365" s="10">
        <v>265.27999999999997</v>
      </c>
      <c r="D365" s="47">
        <f t="shared" si="13"/>
        <v>3.5118892654706557E-3</v>
      </c>
      <c r="E365" s="8"/>
      <c r="F365" s="8"/>
      <c r="G365" s="8"/>
      <c r="H365" s="9"/>
    </row>
    <row r="366" spans="2:8" x14ac:dyDescent="0.3">
      <c r="B366" s="46" t="s">
        <v>221</v>
      </c>
      <c r="C366" s="10">
        <v>269.06</v>
      </c>
      <c r="D366" s="47">
        <f t="shared" si="13"/>
        <v>1.4148531110466867E-2</v>
      </c>
      <c r="E366" s="8"/>
      <c r="F366" s="8"/>
      <c r="G366" s="8"/>
      <c r="H366" s="9"/>
    </row>
    <row r="367" spans="2:8" x14ac:dyDescent="0.3">
      <c r="B367" s="46" t="s">
        <v>222</v>
      </c>
      <c r="C367" s="10">
        <v>260.02</v>
      </c>
      <c r="D367" s="47">
        <f t="shared" si="13"/>
        <v>-3.4175851923374301E-2</v>
      </c>
      <c r="E367" s="8"/>
      <c r="F367" s="8"/>
      <c r="G367" s="8"/>
      <c r="H367" s="9"/>
    </row>
    <row r="368" spans="2:8" x14ac:dyDescent="0.3">
      <c r="B368" s="46" t="s">
        <v>223</v>
      </c>
      <c r="C368" s="10">
        <v>262.89999999999998</v>
      </c>
      <c r="D368" s="47">
        <f t="shared" si="13"/>
        <v>1.1015180601812766E-2</v>
      </c>
      <c r="E368" s="8"/>
      <c r="F368" s="8"/>
      <c r="G368" s="8"/>
      <c r="H368" s="9"/>
    </row>
    <row r="369" spans="2:8" x14ac:dyDescent="0.3">
      <c r="B369" s="46" t="s">
        <v>224</v>
      </c>
      <c r="C369" s="10">
        <v>291.26</v>
      </c>
      <c r="D369" s="47">
        <f t="shared" si="13"/>
        <v>0.1024426073185989</v>
      </c>
      <c r="E369" s="8"/>
      <c r="F369" s="8"/>
      <c r="G369" s="8"/>
      <c r="H369" s="9"/>
    </row>
    <row r="370" spans="2:8" x14ac:dyDescent="0.3">
      <c r="B370" s="46" t="s">
        <v>225</v>
      </c>
      <c r="C370" s="10">
        <v>293.33999999999997</v>
      </c>
      <c r="D370" s="47">
        <f t="shared" si="13"/>
        <v>7.1160067641749319E-3</v>
      </c>
      <c r="E370" s="8"/>
      <c r="F370" s="8"/>
      <c r="G370" s="8"/>
      <c r="H370" s="9"/>
    </row>
    <row r="371" spans="2:8" x14ac:dyDescent="0.3">
      <c r="B371" s="46" t="s">
        <v>226</v>
      </c>
      <c r="C371" s="10">
        <v>290.38</v>
      </c>
      <c r="D371" s="47">
        <f t="shared" si="13"/>
        <v>-1.0141935763067465E-2</v>
      </c>
      <c r="E371" s="8"/>
      <c r="F371" s="8"/>
      <c r="G371" s="8"/>
      <c r="H371" s="9"/>
    </row>
    <row r="372" spans="2:8" x14ac:dyDescent="0.3">
      <c r="B372" s="46" t="s">
        <v>227</v>
      </c>
      <c r="C372" s="10">
        <v>281.38</v>
      </c>
      <c r="D372" s="47">
        <f t="shared" si="13"/>
        <v>-3.1484341106474495E-2</v>
      </c>
      <c r="E372" s="8"/>
      <c r="F372" s="8"/>
      <c r="G372" s="8"/>
      <c r="H372" s="9"/>
    </row>
    <row r="373" spans="2:8" x14ac:dyDescent="0.3">
      <c r="B373" s="46" t="s">
        <v>228</v>
      </c>
      <c r="C373" s="10">
        <v>277.89999999999998</v>
      </c>
      <c r="D373" s="47">
        <f t="shared" si="13"/>
        <v>-1.2444732200609236E-2</v>
      </c>
      <c r="E373" s="8"/>
      <c r="F373" s="8"/>
      <c r="G373" s="8"/>
      <c r="H373" s="9"/>
    </row>
    <row r="374" spans="2:8" x14ac:dyDescent="0.3">
      <c r="B374" s="46">
        <v>45267</v>
      </c>
      <c r="C374" s="10">
        <v>271.99</v>
      </c>
      <c r="D374" s="47">
        <f t="shared" si="13"/>
        <v>-2.1496035834181301E-2</v>
      </c>
      <c r="E374" s="8"/>
      <c r="F374" s="8"/>
      <c r="G374" s="8"/>
      <c r="H374" s="9"/>
    </row>
    <row r="375" spans="2:8" x14ac:dyDescent="0.3">
      <c r="B375" s="46">
        <v>45237</v>
      </c>
      <c r="C375" s="10">
        <v>269.79000000000002</v>
      </c>
      <c r="D375" s="47">
        <f t="shared" si="13"/>
        <v>-8.1214223197427719E-3</v>
      </c>
      <c r="E375" s="8"/>
      <c r="F375" s="8"/>
      <c r="G375" s="8"/>
      <c r="H375" s="9"/>
    </row>
    <row r="376" spans="2:8" x14ac:dyDescent="0.3">
      <c r="B376" s="46">
        <v>45206</v>
      </c>
      <c r="C376" s="10">
        <v>269.61</v>
      </c>
      <c r="D376" s="47">
        <f t="shared" si="13"/>
        <v>-6.6740825614206034E-4</v>
      </c>
      <c r="E376" s="8"/>
      <c r="F376" s="8"/>
      <c r="G376" s="8"/>
      <c r="H376" s="9"/>
    </row>
    <row r="377" spans="2:8" x14ac:dyDescent="0.3">
      <c r="B377" s="46">
        <v>45114</v>
      </c>
      <c r="C377" s="10">
        <v>274.43</v>
      </c>
      <c r="D377" s="47">
        <f t="shared" si="13"/>
        <v>1.7719748983374157E-2</v>
      </c>
      <c r="E377" s="8"/>
      <c r="F377" s="8"/>
      <c r="G377" s="8"/>
      <c r="H377" s="9"/>
    </row>
    <row r="378" spans="2:8" x14ac:dyDescent="0.3">
      <c r="B378" s="46">
        <v>45084</v>
      </c>
      <c r="C378" s="10">
        <v>276.54000000000002</v>
      </c>
      <c r="D378" s="47">
        <f t="shared" si="13"/>
        <v>7.6592566387058934E-3</v>
      </c>
      <c r="E378" s="8"/>
      <c r="F378" s="8"/>
      <c r="G378" s="8"/>
      <c r="H378" s="9"/>
    </row>
    <row r="379" spans="2:8" x14ac:dyDescent="0.3">
      <c r="B379" s="46">
        <v>45053</v>
      </c>
      <c r="C379" s="10">
        <v>282.48</v>
      </c>
      <c r="D379" s="47">
        <f t="shared" si="13"/>
        <v>2.1252275659658953E-2</v>
      </c>
      <c r="E379" s="8"/>
      <c r="F379" s="8"/>
      <c r="G379" s="8"/>
      <c r="H379" s="9"/>
    </row>
    <row r="380" spans="2:8" x14ac:dyDescent="0.3">
      <c r="B380" s="46">
        <v>44992</v>
      </c>
      <c r="C380" s="10">
        <v>279.82</v>
      </c>
      <c r="D380" s="47">
        <f t="shared" si="13"/>
        <v>-9.4612123149911947E-3</v>
      </c>
      <c r="E380" s="8"/>
      <c r="F380" s="8"/>
      <c r="G380" s="8"/>
      <c r="H380" s="9"/>
    </row>
    <row r="381" spans="2:8" x14ac:dyDescent="0.3">
      <c r="B381" s="46" t="s">
        <v>229</v>
      </c>
      <c r="C381" s="10">
        <v>261.77</v>
      </c>
      <c r="D381" s="47">
        <f t="shared" si="13"/>
        <v>-6.6680283686485792E-2</v>
      </c>
      <c r="E381" s="8"/>
      <c r="F381" s="8"/>
      <c r="G381" s="8"/>
      <c r="H381" s="9"/>
    </row>
    <row r="382" spans="2:8" x14ac:dyDescent="0.3">
      <c r="B382" s="46" t="s">
        <v>230</v>
      </c>
      <c r="C382" s="10">
        <v>257.5</v>
      </c>
      <c r="D382" s="47">
        <f t="shared" si="13"/>
        <v>-1.6446535514863154E-2</v>
      </c>
      <c r="E382" s="8"/>
      <c r="F382" s="8"/>
      <c r="G382" s="8"/>
      <c r="H382" s="9"/>
    </row>
    <row r="383" spans="2:8" x14ac:dyDescent="0.3">
      <c r="B383" s="46" t="s">
        <v>231</v>
      </c>
      <c r="C383" s="10">
        <v>256.24</v>
      </c>
      <c r="D383" s="47">
        <f t="shared" si="13"/>
        <v>-4.9052148028881091E-3</v>
      </c>
      <c r="E383" s="8"/>
      <c r="F383" s="8"/>
      <c r="G383" s="8"/>
      <c r="H383" s="9"/>
    </row>
    <row r="384" spans="2:8" x14ac:dyDescent="0.3">
      <c r="B384" s="46" t="s">
        <v>232</v>
      </c>
      <c r="C384" s="10">
        <v>250.21</v>
      </c>
      <c r="D384" s="47">
        <f t="shared" si="13"/>
        <v>-2.3813940041212629E-2</v>
      </c>
      <c r="E384" s="8"/>
      <c r="F384" s="8"/>
      <c r="G384" s="8"/>
      <c r="H384" s="9"/>
    </row>
    <row r="385" spans="2:8" x14ac:dyDescent="0.3">
      <c r="B385" s="46" t="s">
        <v>233</v>
      </c>
      <c r="C385" s="10">
        <v>241.05</v>
      </c>
      <c r="D385" s="47">
        <f t="shared" si="13"/>
        <v>-3.7296184408058805E-2</v>
      </c>
      <c r="E385" s="8"/>
      <c r="F385" s="8"/>
      <c r="G385" s="8"/>
      <c r="H385" s="9"/>
    </row>
    <row r="386" spans="2:8" x14ac:dyDescent="0.3">
      <c r="B386" s="46" t="s">
        <v>234</v>
      </c>
      <c r="C386" s="10">
        <v>256.60000000000002</v>
      </c>
      <c r="D386" s="47">
        <f t="shared" si="13"/>
        <v>6.2514071329904844E-2</v>
      </c>
      <c r="E386" s="8"/>
      <c r="F386" s="8"/>
      <c r="G386" s="8"/>
      <c r="H386" s="9"/>
    </row>
    <row r="387" spans="2:8" x14ac:dyDescent="0.3">
      <c r="B387" s="46" t="s">
        <v>235</v>
      </c>
      <c r="C387" s="10">
        <v>264.61</v>
      </c>
      <c r="D387" s="47">
        <f t="shared" si="13"/>
        <v>3.0738591680121611E-2</v>
      </c>
      <c r="E387" s="8"/>
      <c r="F387" s="8"/>
      <c r="G387" s="8"/>
      <c r="H387" s="9"/>
    </row>
    <row r="388" spans="2:8" x14ac:dyDescent="0.3">
      <c r="B388" s="46" t="s">
        <v>236</v>
      </c>
      <c r="C388" s="10">
        <v>259.45999999999998</v>
      </c>
      <c r="D388" s="47">
        <f t="shared" si="13"/>
        <v>-1.9654495718791323E-2</v>
      </c>
      <c r="E388" s="8"/>
      <c r="F388" s="8"/>
      <c r="G388" s="8"/>
      <c r="H388" s="9"/>
    </row>
    <row r="389" spans="2:8" x14ac:dyDescent="0.3">
      <c r="B389" s="46" t="s">
        <v>237</v>
      </c>
      <c r="C389" s="10">
        <v>274.45</v>
      </c>
      <c r="D389" s="47">
        <f t="shared" si="13"/>
        <v>5.6166546853031928E-2</v>
      </c>
      <c r="E389" s="8"/>
      <c r="F389" s="8"/>
      <c r="G389" s="8"/>
      <c r="H389" s="9"/>
    </row>
    <row r="390" spans="2:8" x14ac:dyDescent="0.3">
      <c r="B390" s="46" t="s">
        <v>238</v>
      </c>
      <c r="C390" s="10">
        <v>260.54000000000002</v>
      </c>
      <c r="D390" s="47">
        <f t="shared" ref="D390:D453" si="14">LN(C390/C389)</f>
        <v>-5.2012694726480097E-2</v>
      </c>
      <c r="E390" s="8"/>
      <c r="F390" s="8"/>
      <c r="G390" s="8"/>
      <c r="H390" s="9"/>
    </row>
    <row r="391" spans="2:8" x14ac:dyDescent="0.3">
      <c r="B391" s="46" t="s">
        <v>239</v>
      </c>
      <c r="C391" s="10">
        <v>255.9</v>
      </c>
      <c r="D391" s="47">
        <f t="shared" si="14"/>
        <v>-1.7969657103674954E-2</v>
      </c>
      <c r="E391" s="8"/>
      <c r="F391" s="8"/>
      <c r="G391" s="8"/>
      <c r="H391" s="9"/>
    </row>
    <row r="392" spans="2:8" x14ac:dyDescent="0.3">
      <c r="B392" s="46" t="s">
        <v>240</v>
      </c>
      <c r="C392" s="10">
        <v>256.79000000000002</v>
      </c>
      <c r="D392" s="47">
        <f t="shared" si="14"/>
        <v>3.4718870818811341E-3</v>
      </c>
      <c r="E392" s="8"/>
      <c r="F392" s="8"/>
      <c r="G392" s="8"/>
      <c r="H392" s="9"/>
    </row>
    <row r="393" spans="2:8" x14ac:dyDescent="0.3">
      <c r="B393" s="46" t="s">
        <v>241</v>
      </c>
      <c r="C393" s="10">
        <v>258.70999999999998</v>
      </c>
      <c r="D393" s="47">
        <f t="shared" si="14"/>
        <v>7.4491130098052662E-3</v>
      </c>
      <c r="E393" s="8"/>
      <c r="F393" s="8"/>
      <c r="G393" s="8"/>
      <c r="H393" s="9"/>
    </row>
    <row r="394" spans="2:8" x14ac:dyDescent="0.3">
      <c r="B394" s="46">
        <v>45266</v>
      </c>
      <c r="C394" s="10">
        <v>249.83</v>
      </c>
      <c r="D394" s="47">
        <f t="shared" si="14"/>
        <v>-3.4927056700047143E-2</v>
      </c>
      <c r="E394" s="8"/>
      <c r="F394" s="8"/>
      <c r="G394" s="8"/>
      <c r="H394" s="9"/>
    </row>
    <row r="395" spans="2:8" x14ac:dyDescent="0.3">
      <c r="B395" s="46">
        <v>45175</v>
      </c>
      <c r="C395" s="10">
        <v>244.4</v>
      </c>
      <c r="D395" s="47">
        <f t="shared" si="14"/>
        <v>-2.1974459259942045E-2</v>
      </c>
      <c r="E395" s="8"/>
      <c r="F395" s="8"/>
      <c r="G395" s="8"/>
      <c r="H395" s="9"/>
    </row>
    <row r="396" spans="2:8" x14ac:dyDescent="0.3">
      <c r="B396" s="46">
        <v>45144</v>
      </c>
      <c r="C396" s="10">
        <v>234.86</v>
      </c>
      <c r="D396" s="47">
        <f t="shared" si="14"/>
        <v>-3.981663536050508E-2</v>
      </c>
      <c r="E396" s="8"/>
      <c r="F396" s="8"/>
      <c r="G396" s="8"/>
      <c r="H396" s="9"/>
    </row>
    <row r="397" spans="2:8" x14ac:dyDescent="0.3">
      <c r="B397" s="46">
        <v>45113</v>
      </c>
      <c r="C397" s="10">
        <v>224.57</v>
      </c>
      <c r="D397" s="47">
        <f t="shared" si="14"/>
        <v>-4.4802129346485087E-2</v>
      </c>
      <c r="E397" s="8"/>
      <c r="F397" s="8"/>
      <c r="G397" s="8"/>
      <c r="H397" s="9"/>
    </row>
    <row r="398" spans="2:8" x14ac:dyDescent="0.3">
      <c r="B398" s="46">
        <v>45083</v>
      </c>
      <c r="C398" s="10">
        <v>221.31</v>
      </c>
      <c r="D398" s="47">
        <f t="shared" si="14"/>
        <v>-1.4623029026129448E-2</v>
      </c>
      <c r="E398" s="8"/>
      <c r="F398" s="8"/>
      <c r="G398" s="8"/>
      <c r="H398" s="9"/>
    </row>
    <row r="399" spans="2:8" x14ac:dyDescent="0.3">
      <c r="B399" s="46">
        <v>45052</v>
      </c>
      <c r="C399" s="10">
        <v>217.61</v>
      </c>
      <c r="D399" s="47">
        <f t="shared" si="14"/>
        <v>-1.6859963756119263E-2</v>
      </c>
      <c r="E399" s="8"/>
      <c r="F399" s="8"/>
      <c r="G399" s="8"/>
      <c r="H399" s="9"/>
    </row>
    <row r="400" spans="2:8" x14ac:dyDescent="0.3">
      <c r="B400" s="46">
        <v>44963</v>
      </c>
      <c r="C400" s="10">
        <v>213.97</v>
      </c>
      <c r="D400" s="47">
        <f t="shared" si="14"/>
        <v>-1.6868651529341801E-2</v>
      </c>
      <c r="E400" s="8"/>
      <c r="F400" s="8"/>
      <c r="G400" s="8"/>
      <c r="H400" s="9"/>
    </row>
    <row r="401" spans="2:8" x14ac:dyDescent="0.3">
      <c r="B401" s="46">
        <v>44932</v>
      </c>
      <c r="C401" s="10">
        <v>207.52</v>
      </c>
      <c r="D401" s="47">
        <f t="shared" si="14"/>
        <v>-3.0608097710725746E-2</v>
      </c>
      <c r="E401" s="8"/>
      <c r="F401" s="8"/>
      <c r="G401" s="8"/>
      <c r="H401" s="9"/>
    </row>
    <row r="402" spans="2:8" x14ac:dyDescent="0.3">
      <c r="B402" s="46" t="s">
        <v>242</v>
      </c>
      <c r="C402" s="10">
        <v>203.93</v>
      </c>
      <c r="D402" s="47">
        <f t="shared" si="14"/>
        <v>-1.7450922863878029E-2</v>
      </c>
      <c r="E402" s="8"/>
      <c r="F402" s="8"/>
      <c r="G402" s="8"/>
      <c r="H402" s="9"/>
    </row>
    <row r="403" spans="2:8" x14ac:dyDescent="0.3">
      <c r="B403" s="46" t="s">
        <v>243</v>
      </c>
      <c r="C403" s="10">
        <v>201.16</v>
      </c>
      <c r="D403" s="47">
        <f t="shared" si="14"/>
        <v>-1.367618640049177E-2</v>
      </c>
      <c r="E403" s="8"/>
      <c r="F403" s="8"/>
      <c r="G403" s="8"/>
      <c r="H403" s="9"/>
    </row>
    <row r="404" spans="2:8" x14ac:dyDescent="0.3">
      <c r="B404" s="46" t="s">
        <v>244</v>
      </c>
      <c r="C404" s="10">
        <v>193.17</v>
      </c>
      <c r="D404" s="47">
        <f t="shared" si="14"/>
        <v>-4.0529981085562217E-2</v>
      </c>
      <c r="E404" s="8"/>
      <c r="F404" s="8"/>
      <c r="G404" s="8"/>
      <c r="H404" s="9"/>
    </row>
    <row r="405" spans="2:8" x14ac:dyDescent="0.3">
      <c r="B405" s="46" t="s">
        <v>245</v>
      </c>
      <c r="C405" s="10">
        <v>184.47</v>
      </c>
      <c r="D405" s="47">
        <f t="shared" si="14"/>
        <v>-4.608378158471374E-2</v>
      </c>
      <c r="E405" s="8"/>
      <c r="F405" s="8"/>
      <c r="G405" s="8"/>
      <c r="H405" s="9"/>
    </row>
    <row r="406" spans="2:8" x14ac:dyDescent="0.3">
      <c r="B406" s="46" t="s">
        <v>246</v>
      </c>
      <c r="C406" s="10">
        <v>182.9</v>
      </c>
      <c r="D406" s="47">
        <f t="shared" si="14"/>
        <v>-8.5472932366679449E-3</v>
      </c>
      <c r="E406" s="8"/>
      <c r="F406" s="8"/>
      <c r="G406" s="8"/>
      <c r="H406" s="9"/>
    </row>
    <row r="407" spans="2:8" x14ac:dyDescent="0.3">
      <c r="B407" s="46" t="s">
        <v>247</v>
      </c>
      <c r="C407" s="10">
        <v>185.77</v>
      </c>
      <c r="D407" s="47">
        <f t="shared" si="14"/>
        <v>1.5569794006492691E-2</v>
      </c>
      <c r="E407" s="8"/>
      <c r="F407" s="8"/>
      <c r="G407" s="8"/>
      <c r="H407" s="9"/>
    </row>
    <row r="408" spans="2:8" x14ac:dyDescent="0.3">
      <c r="B408" s="46" t="s">
        <v>248</v>
      </c>
      <c r="C408" s="10">
        <v>188.87</v>
      </c>
      <c r="D408" s="47">
        <f t="shared" si="14"/>
        <v>1.6549598304441953E-2</v>
      </c>
      <c r="E408" s="8"/>
      <c r="F408" s="8"/>
      <c r="G408" s="8"/>
      <c r="H408" s="9"/>
    </row>
    <row r="409" spans="2:8" x14ac:dyDescent="0.3">
      <c r="B409" s="46" t="s">
        <v>249</v>
      </c>
      <c r="C409" s="10">
        <v>180.14</v>
      </c>
      <c r="D409" s="47">
        <f t="shared" si="14"/>
        <v>-4.7324621352158078E-2</v>
      </c>
      <c r="E409" s="8"/>
      <c r="F409" s="8"/>
      <c r="G409" s="8"/>
      <c r="H409" s="9"/>
    </row>
    <row r="410" spans="2:8" x14ac:dyDescent="0.3">
      <c r="B410" s="46" t="s">
        <v>250</v>
      </c>
      <c r="C410" s="10">
        <v>176.89</v>
      </c>
      <c r="D410" s="47">
        <f t="shared" si="14"/>
        <v>-1.8206255900180584E-2</v>
      </c>
      <c r="E410" s="8"/>
      <c r="F410" s="8"/>
      <c r="G410" s="8"/>
      <c r="H410" s="9"/>
    </row>
    <row r="411" spans="2:8" x14ac:dyDescent="0.3">
      <c r="B411" s="46" t="s">
        <v>251</v>
      </c>
      <c r="C411" s="10">
        <v>173.86</v>
      </c>
      <c r="D411" s="47">
        <f t="shared" si="14"/>
        <v>-1.7277692804497719E-2</v>
      </c>
      <c r="E411" s="8"/>
      <c r="F411" s="8"/>
      <c r="G411" s="8"/>
      <c r="H411" s="9"/>
    </row>
    <row r="412" spans="2:8" x14ac:dyDescent="0.3">
      <c r="B412" s="46" t="s">
        <v>252</v>
      </c>
      <c r="C412" s="10">
        <v>166.52</v>
      </c>
      <c r="D412" s="47">
        <f t="shared" si="14"/>
        <v>-4.3134955324143638E-2</v>
      </c>
      <c r="E412" s="8"/>
      <c r="F412" s="8"/>
      <c r="G412" s="8"/>
      <c r="H412" s="9"/>
    </row>
    <row r="413" spans="2:8" x14ac:dyDescent="0.3">
      <c r="B413" s="46" t="s">
        <v>253</v>
      </c>
      <c r="C413" s="10">
        <v>166.35</v>
      </c>
      <c r="D413" s="47">
        <f t="shared" si="14"/>
        <v>-1.0214198622890774E-3</v>
      </c>
      <c r="E413" s="8"/>
      <c r="F413" s="8"/>
      <c r="G413" s="8"/>
      <c r="H413" s="9"/>
    </row>
    <row r="414" spans="2:8" x14ac:dyDescent="0.3">
      <c r="B414" s="46">
        <v>45265</v>
      </c>
      <c r="C414" s="10">
        <v>167.98</v>
      </c>
      <c r="D414" s="47">
        <f t="shared" si="14"/>
        <v>9.7509222329953005E-3</v>
      </c>
      <c r="E414" s="8"/>
      <c r="F414" s="8"/>
      <c r="G414" s="8"/>
      <c r="H414" s="9"/>
    </row>
    <row r="415" spans="2:8" x14ac:dyDescent="0.3">
      <c r="B415" s="46">
        <v>45235</v>
      </c>
      <c r="C415" s="10">
        <v>172.08</v>
      </c>
      <c r="D415" s="47">
        <f t="shared" si="14"/>
        <v>2.4114560261993788E-2</v>
      </c>
      <c r="E415" s="8"/>
      <c r="F415" s="8"/>
      <c r="G415" s="8"/>
      <c r="H415" s="9"/>
    </row>
    <row r="416" spans="2:8" x14ac:dyDescent="0.3">
      <c r="B416" s="46">
        <v>45204</v>
      </c>
      <c r="C416" s="10">
        <v>168.54</v>
      </c>
      <c r="D416" s="47">
        <f t="shared" si="14"/>
        <v>-2.0786374615267462E-2</v>
      </c>
      <c r="E416" s="8"/>
      <c r="F416" s="8"/>
      <c r="G416" s="8"/>
      <c r="H416" s="9"/>
    </row>
    <row r="417" spans="2:8" x14ac:dyDescent="0.3">
      <c r="B417" s="46">
        <v>45174</v>
      </c>
      <c r="C417" s="10">
        <v>169.15</v>
      </c>
      <c r="D417" s="47">
        <f t="shared" si="14"/>
        <v>3.6127848825103118E-3</v>
      </c>
      <c r="E417" s="8"/>
      <c r="F417" s="8"/>
      <c r="G417" s="8"/>
      <c r="H417" s="9"/>
    </row>
    <row r="418" spans="2:8" x14ac:dyDescent="0.3">
      <c r="B418" s="46">
        <v>45143</v>
      </c>
      <c r="C418" s="10">
        <v>171.79</v>
      </c>
      <c r="D418" s="47">
        <f t="shared" si="14"/>
        <v>1.5486905411636666E-2</v>
      </c>
      <c r="E418" s="8"/>
      <c r="F418" s="8"/>
      <c r="G418" s="8"/>
      <c r="H418" s="9"/>
    </row>
    <row r="419" spans="2:8" x14ac:dyDescent="0.3">
      <c r="B419" s="46">
        <v>45051</v>
      </c>
      <c r="C419" s="10">
        <v>170.06</v>
      </c>
      <c r="D419" s="47">
        <f t="shared" si="14"/>
        <v>-1.0121484680707666E-2</v>
      </c>
      <c r="E419" s="8"/>
      <c r="F419" s="8"/>
      <c r="G419" s="8"/>
      <c r="H419" s="9"/>
    </row>
    <row r="420" spans="2:8" x14ac:dyDescent="0.3">
      <c r="B420" s="46">
        <v>45021</v>
      </c>
      <c r="C420" s="10">
        <v>161.19999999999999</v>
      </c>
      <c r="D420" s="47">
        <f t="shared" si="14"/>
        <v>-5.3505485885118602E-2</v>
      </c>
      <c r="E420" s="8"/>
      <c r="F420" s="8"/>
      <c r="G420" s="8"/>
      <c r="H420" s="9"/>
    </row>
    <row r="421" spans="2:8" x14ac:dyDescent="0.3">
      <c r="B421" s="46">
        <v>44990</v>
      </c>
      <c r="C421" s="10">
        <v>160.61000000000001</v>
      </c>
      <c r="D421" s="47">
        <f t="shared" si="14"/>
        <v>-3.6667639977219003E-3</v>
      </c>
      <c r="E421" s="8"/>
      <c r="F421" s="8"/>
      <c r="G421" s="8"/>
      <c r="H421" s="9"/>
    </row>
    <row r="422" spans="2:8" x14ac:dyDescent="0.3">
      <c r="B422" s="46">
        <v>44962</v>
      </c>
      <c r="C422" s="10">
        <v>160.31</v>
      </c>
      <c r="D422" s="47">
        <f t="shared" si="14"/>
        <v>-1.869625373223744E-3</v>
      </c>
      <c r="E422" s="8"/>
      <c r="F422" s="8"/>
      <c r="G422" s="8"/>
      <c r="H422" s="9"/>
    </row>
    <row r="423" spans="2:8" x14ac:dyDescent="0.3">
      <c r="B423" s="46">
        <v>44931</v>
      </c>
      <c r="C423" s="10">
        <v>161.83000000000001</v>
      </c>
      <c r="D423" s="47">
        <f t="shared" si="14"/>
        <v>9.4369608272118696E-3</v>
      </c>
      <c r="E423" s="8"/>
      <c r="F423" s="8"/>
      <c r="G423" s="8"/>
      <c r="H423" s="9"/>
    </row>
    <row r="424" spans="2:8" x14ac:dyDescent="0.3">
      <c r="B424" s="46" t="s">
        <v>254</v>
      </c>
      <c r="C424" s="10">
        <v>164.31</v>
      </c>
      <c r="D424" s="47">
        <f t="shared" si="14"/>
        <v>1.5208485934945603E-2</v>
      </c>
      <c r="E424" s="8"/>
      <c r="F424" s="8"/>
      <c r="G424" s="8"/>
      <c r="H424" s="9"/>
    </row>
    <row r="425" spans="2:8" x14ac:dyDescent="0.3">
      <c r="B425" s="46" t="s">
        <v>255</v>
      </c>
      <c r="C425" s="10">
        <v>160.19</v>
      </c>
      <c r="D425" s="47">
        <f t="shared" si="14"/>
        <v>-2.5394276750347541E-2</v>
      </c>
      <c r="E425" s="8"/>
      <c r="F425" s="8"/>
      <c r="G425" s="8"/>
      <c r="H425" s="9"/>
    </row>
    <row r="426" spans="2:8" x14ac:dyDescent="0.3">
      <c r="B426" s="46" t="s">
        <v>256</v>
      </c>
      <c r="C426" s="10">
        <v>153.75</v>
      </c>
      <c r="D426" s="47">
        <f t="shared" si="14"/>
        <v>-4.1032704026764878E-2</v>
      </c>
      <c r="E426" s="8"/>
      <c r="F426" s="8"/>
      <c r="G426" s="8"/>
      <c r="H426" s="9"/>
    </row>
    <row r="427" spans="2:8" x14ac:dyDescent="0.3">
      <c r="B427" s="46" t="s">
        <v>257</v>
      </c>
      <c r="C427" s="10">
        <v>160.66999999999999</v>
      </c>
      <c r="D427" s="47">
        <f t="shared" si="14"/>
        <v>4.4024665368616434E-2</v>
      </c>
      <c r="E427" s="8"/>
      <c r="F427" s="8"/>
      <c r="G427" s="8"/>
      <c r="H427" s="9"/>
    </row>
    <row r="428" spans="2:8" x14ac:dyDescent="0.3">
      <c r="B428" s="46" t="s">
        <v>258</v>
      </c>
      <c r="C428" s="10">
        <v>162.55000000000001</v>
      </c>
      <c r="D428" s="47">
        <f t="shared" si="14"/>
        <v>1.163307469467079E-2</v>
      </c>
      <c r="E428" s="8"/>
      <c r="F428" s="8"/>
      <c r="G428" s="8"/>
      <c r="H428" s="9"/>
    </row>
    <row r="429" spans="2:8" x14ac:dyDescent="0.3">
      <c r="B429" s="46" t="s">
        <v>259</v>
      </c>
      <c r="C429" s="10">
        <v>165.08</v>
      </c>
      <c r="D429" s="47">
        <f t="shared" si="14"/>
        <v>1.5444558134466678E-2</v>
      </c>
      <c r="E429" s="8"/>
      <c r="F429" s="8"/>
      <c r="G429" s="8"/>
      <c r="H429" s="9"/>
    </row>
    <row r="430" spans="2:8" x14ac:dyDescent="0.3">
      <c r="B430" s="46" t="s">
        <v>260</v>
      </c>
      <c r="C430" s="10">
        <v>162.99</v>
      </c>
      <c r="D430" s="47">
        <f t="shared" si="14"/>
        <v>-1.2741355652839735E-2</v>
      </c>
      <c r="E430" s="8"/>
      <c r="F430" s="8"/>
      <c r="G430" s="8"/>
      <c r="H430" s="9"/>
    </row>
    <row r="431" spans="2:8" x14ac:dyDescent="0.3">
      <c r="B431" s="46" t="s">
        <v>261</v>
      </c>
      <c r="C431" s="10">
        <v>180.59</v>
      </c>
      <c r="D431" s="47">
        <f t="shared" si="14"/>
        <v>0.10254041923271054</v>
      </c>
      <c r="E431" s="8"/>
      <c r="F431" s="8"/>
      <c r="G431" s="8"/>
      <c r="H431" s="9"/>
    </row>
    <row r="432" spans="2:8" x14ac:dyDescent="0.3">
      <c r="B432" s="46" t="s">
        <v>262</v>
      </c>
      <c r="C432" s="10">
        <v>184.31</v>
      </c>
      <c r="D432" s="47">
        <f t="shared" si="14"/>
        <v>2.0389854099279365E-2</v>
      </c>
      <c r="E432" s="8"/>
      <c r="F432" s="8"/>
      <c r="G432" s="8"/>
      <c r="H432" s="9"/>
    </row>
    <row r="433" spans="2:8" x14ac:dyDescent="0.3">
      <c r="B433" s="46" t="s">
        <v>263</v>
      </c>
      <c r="C433" s="10">
        <v>187.04</v>
      </c>
      <c r="D433" s="47">
        <f t="shared" si="14"/>
        <v>1.4703375160226798E-2</v>
      </c>
      <c r="E433" s="8"/>
      <c r="F433" s="8"/>
      <c r="G433" s="8"/>
      <c r="H433" s="9"/>
    </row>
    <row r="434" spans="2:8" x14ac:dyDescent="0.3">
      <c r="B434" s="46" t="s">
        <v>264</v>
      </c>
      <c r="C434" s="10">
        <v>185</v>
      </c>
      <c r="D434" s="47">
        <f t="shared" si="14"/>
        <v>-1.0966672645433394E-2</v>
      </c>
      <c r="E434" s="8"/>
      <c r="F434" s="8"/>
      <c r="G434" s="8"/>
      <c r="H434" s="9"/>
    </row>
    <row r="435" spans="2:8" x14ac:dyDescent="0.3">
      <c r="B435" s="46" t="s">
        <v>265</v>
      </c>
      <c r="C435" s="10">
        <v>185.9</v>
      </c>
      <c r="D435" s="47">
        <f t="shared" si="14"/>
        <v>4.853069649073464E-3</v>
      </c>
      <c r="E435" s="8"/>
      <c r="F435" s="8"/>
      <c r="G435" s="8"/>
      <c r="H435" s="9"/>
    </row>
    <row r="436" spans="2:8" x14ac:dyDescent="0.3">
      <c r="B436" s="46">
        <v>45264</v>
      </c>
      <c r="C436" s="10">
        <v>180.54</v>
      </c>
      <c r="D436" s="47">
        <f t="shared" si="14"/>
        <v>-2.9256534857389584E-2</v>
      </c>
      <c r="E436" s="8"/>
      <c r="F436" s="8"/>
      <c r="G436" s="8"/>
      <c r="H436" s="9"/>
    </row>
    <row r="437" spans="2:8" x14ac:dyDescent="0.3">
      <c r="B437" s="46">
        <v>45234</v>
      </c>
      <c r="C437" s="10">
        <v>186.79</v>
      </c>
      <c r="D437" s="47">
        <f t="shared" si="14"/>
        <v>3.4032631301202945E-2</v>
      </c>
      <c r="E437" s="8"/>
      <c r="F437" s="8"/>
      <c r="G437" s="8"/>
      <c r="H437" s="9"/>
    </row>
    <row r="438" spans="2:8" x14ac:dyDescent="0.3">
      <c r="B438" s="46">
        <v>45203</v>
      </c>
      <c r="C438" s="10">
        <v>184.51</v>
      </c>
      <c r="D438" s="47">
        <f t="shared" si="14"/>
        <v>-1.2281328617420753E-2</v>
      </c>
      <c r="E438" s="8"/>
      <c r="F438" s="8"/>
      <c r="G438" s="8"/>
      <c r="H438" s="9"/>
    </row>
    <row r="439" spans="2:8" x14ac:dyDescent="0.3">
      <c r="B439" s="46">
        <v>45081</v>
      </c>
      <c r="C439" s="10">
        <v>185.06</v>
      </c>
      <c r="D439" s="47">
        <f t="shared" si="14"/>
        <v>2.9764342670932577E-3</v>
      </c>
      <c r="E439" s="8"/>
      <c r="F439" s="8"/>
      <c r="G439" s="8"/>
      <c r="H439" s="9"/>
    </row>
    <row r="440" spans="2:8" x14ac:dyDescent="0.3">
      <c r="B440" s="46">
        <v>45050</v>
      </c>
      <c r="C440" s="10">
        <v>185.52</v>
      </c>
      <c r="D440" s="47">
        <f t="shared" si="14"/>
        <v>2.4825961263920376E-3</v>
      </c>
      <c r="E440" s="8"/>
      <c r="F440" s="8"/>
      <c r="G440" s="8"/>
      <c r="H440" s="9"/>
    </row>
    <row r="441" spans="2:8" x14ac:dyDescent="0.3">
      <c r="B441" s="46">
        <v>45020</v>
      </c>
      <c r="C441" s="10">
        <v>192.58</v>
      </c>
      <c r="D441" s="47">
        <f t="shared" si="14"/>
        <v>3.7348958864861663E-2</v>
      </c>
      <c r="E441" s="8"/>
      <c r="F441" s="8"/>
      <c r="G441" s="8"/>
      <c r="H441" s="9"/>
    </row>
    <row r="442" spans="2:8" x14ac:dyDescent="0.3">
      <c r="B442" s="46">
        <v>44989</v>
      </c>
      <c r="C442" s="10">
        <v>194.77</v>
      </c>
      <c r="D442" s="47">
        <f t="shared" si="14"/>
        <v>1.1307723429670477E-2</v>
      </c>
      <c r="E442" s="8"/>
      <c r="F442" s="8"/>
      <c r="G442" s="8"/>
      <c r="H442" s="9"/>
    </row>
    <row r="443" spans="2:8" x14ac:dyDescent="0.3">
      <c r="B443" s="46" t="s">
        <v>266</v>
      </c>
      <c r="C443" s="10">
        <v>207.46</v>
      </c>
      <c r="D443" s="47">
        <f t="shared" si="14"/>
        <v>6.3119174761873439E-2</v>
      </c>
      <c r="E443" s="8"/>
      <c r="F443" s="8"/>
      <c r="G443" s="8"/>
      <c r="H443" s="9"/>
    </row>
    <row r="444" spans="2:8" x14ac:dyDescent="0.3">
      <c r="B444" s="46" t="s">
        <v>267</v>
      </c>
      <c r="C444" s="10">
        <v>195.28</v>
      </c>
      <c r="D444" s="47">
        <f t="shared" si="14"/>
        <v>-6.050412391897738E-2</v>
      </c>
      <c r="E444" s="8"/>
      <c r="F444" s="8"/>
      <c r="G444" s="8"/>
      <c r="H444" s="9"/>
    </row>
    <row r="445" spans="2:8" x14ac:dyDescent="0.3">
      <c r="B445" s="46" t="s">
        <v>268</v>
      </c>
      <c r="C445" s="10">
        <v>193.88</v>
      </c>
      <c r="D445" s="47">
        <f t="shared" si="14"/>
        <v>-7.1950151075294419E-3</v>
      </c>
      <c r="E445" s="8"/>
      <c r="F445" s="8"/>
      <c r="G445" s="8"/>
      <c r="H445" s="9"/>
    </row>
    <row r="446" spans="2:8" x14ac:dyDescent="0.3">
      <c r="B446" s="46" t="s">
        <v>269</v>
      </c>
      <c r="C446" s="10">
        <v>189.19</v>
      </c>
      <c r="D446" s="47">
        <f t="shared" si="14"/>
        <v>-2.4487609878847249E-2</v>
      </c>
      <c r="E446" s="8"/>
      <c r="F446" s="8"/>
      <c r="G446" s="8"/>
      <c r="H446" s="9"/>
    </row>
    <row r="447" spans="2:8" x14ac:dyDescent="0.3">
      <c r="B447" s="46" t="s">
        <v>270</v>
      </c>
      <c r="C447" s="10">
        <v>191.81</v>
      </c>
      <c r="D447" s="47">
        <f t="shared" si="14"/>
        <v>1.3753497635268669E-2</v>
      </c>
      <c r="E447" s="8"/>
      <c r="F447" s="8"/>
      <c r="G447" s="8"/>
      <c r="H447" s="9"/>
    </row>
    <row r="448" spans="2:8" x14ac:dyDescent="0.3">
      <c r="B448" s="46" t="s">
        <v>271</v>
      </c>
      <c r="C448" s="10">
        <v>190.41</v>
      </c>
      <c r="D448" s="47">
        <f t="shared" si="14"/>
        <v>-7.3256567471083073E-3</v>
      </c>
      <c r="E448" s="8"/>
      <c r="F448" s="8"/>
      <c r="G448" s="8"/>
      <c r="H448" s="9"/>
    </row>
    <row r="449" spans="2:8" x14ac:dyDescent="0.3">
      <c r="B449" s="46" t="s">
        <v>272</v>
      </c>
      <c r="C449" s="10">
        <v>192.22</v>
      </c>
      <c r="D449" s="47">
        <f t="shared" si="14"/>
        <v>9.4609074086497939E-3</v>
      </c>
      <c r="E449" s="8"/>
      <c r="F449" s="8"/>
      <c r="G449" s="8"/>
      <c r="H449" s="9"/>
    </row>
    <row r="450" spans="2:8" x14ac:dyDescent="0.3">
      <c r="B450" s="46" t="s">
        <v>273</v>
      </c>
      <c r="C450" s="10">
        <v>191.15</v>
      </c>
      <c r="D450" s="47">
        <f t="shared" si="14"/>
        <v>-5.5820892527164642E-3</v>
      </c>
      <c r="E450" s="8"/>
      <c r="F450" s="8"/>
      <c r="G450" s="8"/>
      <c r="H450" s="9"/>
    </row>
    <row r="451" spans="2:8" x14ac:dyDescent="0.3">
      <c r="B451" s="46" t="s">
        <v>274</v>
      </c>
      <c r="C451" s="10">
        <v>197.58</v>
      </c>
      <c r="D451" s="47">
        <f t="shared" si="14"/>
        <v>3.3085105473906105E-2</v>
      </c>
      <c r="E451" s="8"/>
      <c r="F451" s="8"/>
      <c r="G451" s="8"/>
      <c r="H451" s="9"/>
    </row>
    <row r="452" spans="2:8" x14ac:dyDescent="0.3">
      <c r="B452" s="46" t="s">
        <v>275</v>
      </c>
      <c r="C452" s="10">
        <v>183.25</v>
      </c>
      <c r="D452" s="47">
        <f t="shared" si="14"/>
        <v>-7.5292224849567074E-2</v>
      </c>
      <c r="E452" s="8"/>
      <c r="F452" s="8"/>
      <c r="G452" s="8"/>
      <c r="H452" s="9"/>
    </row>
    <row r="453" spans="2:8" x14ac:dyDescent="0.3">
      <c r="B453" s="46" t="s">
        <v>276</v>
      </c>
      <c r="C453" s="10">
        <v>180.13</v>
      </c>
      <c r="D453" s="47">
        <f t="shared" si="14"/>
        <v>-1.7172528331293839E-2</v>
      </c>
      <c r="E453" s="8"/>
      <c r="F453" s="8"/>
      <c r="G453" s="8"/>
      <c r="H453" s="9"/>
    </row>
    <row r="454" spans="2:8" x14ac:dyDescent="0.3">
      <c r="B454" s="46" t="s">
        <v>277</v>
      </c>
      <c r="C454" s="10">
        <v>184.13</v>
      </c>
      <c r="D454" s="47">
        <f t="shared" ref="D454:D504" si="15">LN(C454/C453)</f>
        <v>2.1963217443661597E-2</v>
      </c>
      <c r="E454" s="8"/>
      <c r="F454" s="8"/>
      <c r="G454" s="8"/>
      <c r="H454" s="9"/>
    </row>
    <row r="455" spans="2:8" x14ac:dyDescent="0.3">
      <c r="B455" s="46" t="s">
        <v>278</v>
      </c>
      <c r="C455" s="10">
        <v>180.45</v>
      </c>
      <c r="D455" s="47">
        <f t="shared" si="15"/>
        <v>-2.0188298790331169E-2</v>
      </c>
      <c r="E455" s="8"/>
      <c r="F455" s="8"/>
      <c r="G455" s="8"/>
      <c r="H455" s="9"/>
    </row>
    <row r="456" spans="2:8" x14ac:dyDescent="0.3">
      <c r="B456" s="46" t="s">
        <v>279</v>
      </c>
      <c r="C456" s="10">
        <v>183.26</v>
      </c>
      <c r="D456" s="47">
        <f t="shared" si="15"/>
        <v>1.5452178448269566E-2</v>
      </c>
      <c r="E456" s="8"/>
      <c r="F456" s="8"/>
      <c r="G456" s="8"/>
      <c r="H456" s="9"/>
    </row>
    <row r="457" spans="2:8" x14ac:dyDescent="0.3">
      <c r="B457" s="46" t="s">
        <v>280</v>
      </c>
      <c r="C457" s="10">
        <v>174.48</v>
      </c>
      <c r="D457" s="47">
        <f t="shared" si="15"/>
        <v>-4.9095787643693566E-2</v>
      </c>
      <c r="E457" s="8"/>
      <c r="F457" s="8"/>
      <c r="G457" s="8"/>
      <c r="H457" s="9"/>
    </row>
    <row r="458" spans="2:8" x14ac:dyDescent="0.3">
      <c r="B458" s="46">
        <v>45202</v>
      </c>
      <c r="C458" s="10">
        <v>173.44</v>
      </c>
      <c r="D458" s="47">
        <f t="shared" si="15"/>
        <v>-5.9784036420922025E-3</v>
      </c>
      <c r="E458" s="8"/>
      <c r="F458" s="8"/>
      <c r="G458" s="8"/>
      <c r="H458" s="9"/>
    </row>
    <row r="459" spans="2:8" x14ac:dyDescent="0.3">
      <c r="B459" s="46">
        <v>45172</v>
      </c>
      <c r="C459" s="10">
        <v>172.92</v>
      </c>
      <c r="D459" s="47">
        <f t="shared" si="15"/>
        <v>-3.0026584518504148E-3</v>
      </c>
      <c r="E459" s="8"/>
      <c r="F459" s="8"/>
      <c r="G459" s="8"/>
      <c r="H459" s="9"/>
    </row>
    <row r="460" spans="2:8" x14ac:dyDescent="0.3">
      <c r="B460" s="46">
        <v>45141</v>
      </c>
      <c r="C460" s="10">
        <v>182</v>
      </c>
      <c r="D460" s="47">
        <f t="shared" si="15"/>
        <v>5.1177627277364426E-2</v>
      </c>
      <c r="E460" s="8"/>
      <c r="F460" s="8"/>
      <c r="G460" s="8"/>
      <c r="H460" s="9"/>
    </row>
    <row r="461" spans="2:8" x14ac:dyDescent="0.3">
      <c r="B461" s="46">
        <v>45110</v>
      </c>
      <c r="C461" s="10">
        <v>187.71</v>
      </c>
      <c r="D461" s="47">
        <f t="shared" si="15"/>
        <v>3.0891531601586482E-2</v>
      </c>
      <c r="E461" s="8"/>
      <c r="F461" s="8"/>
      <c r="G461" s="8"/>
      <c r="H461" s="9"/>
    </row>
    <row r="462" spans="2:8" x14ac:dyDescent="0.3">
      <c r="B462" s="46">
        <v>45080</v>
      </c>
      <c r="C462" s="10">
        <v>193.81</v>
      </c>
      <c r="D462" s="47">
        <f t="shared" si="15"/>
        <v>3.1980079034274404E-2</v>
      </c>
      <c r="E462" s="8"/>
      <c r="F462" s="8"/>
      <c r="G462" s="8"/>
      <c r="H462" s="9"/>
    </row>
    <row r="463" spans="2:8" x14ac:dyDescent="0.3">
      <c r="B463" s="46">
        <v>44988</v>
      </c>
      <c r="C463" s="10">
        <v>197.79</v>
      </c>
      <c r="D463" s="47">
        <f t="shared" si="15"/>
        <v>2.0327564080661571E-2</v>
      </c>
      <c r="E463" s="8"/>
      <c r="F463" s="8"/>
      <c r="G463" s="8"/>
      <c r="H463" s="9"/>
    </row>
    <row r="464" spans="2:8" x14ac:dyDescent="0.3">
      <c r="B464" s="46">
        <v>44960</v>
      </c>
      <c r="C464" s="10">
        <v>190.9</v>
      </c>
      <c r="D464" s="47">
        <f t="shared" si="15"/>
        <v>-3.5456131061615957E-2</v>
      </c>
      <c r="E464" s="8"/>
      <c r="F464" s="8"/>
      <c r="G464" s="8"/>
      <c r="H464" s="9"/>
    </row>
    <row r="465" spans="2:8" x14ac:dyDescent="0.3">
      <c r="B465" s="46">
        <v>44929</v>
      </c>
      <c r="C465" s="10">
        <v>202.77</v>
      </c>
      <c r="D465" s="47">
        <f t="shared" si="15"/>
        <v>6.0322601048670502E-2</v>
      </c>
      <c r="E465" s="8"/>
      <c r="F465" s="8"/>
      <c r="G465" s="8"/>
      <c r="H465" s="9"/>
    </row>
    <row r="466" spans="2:8" x14ac:dyDescent="0.3">
      <c r="B466" s="46" t="s">
        <v>281</v>
      </c>
      <c r="C466" s="10">
        <v>205.71</v>
      </c>
      <c r="D466" s="47">
        <f t="shared" si="15"/>
        <v>1.4395078184010233E-2</v>
      </c>
      <c r="E466" s="8"/>
      <c r="F466" s="8"/>
      <c r="G466" s="8"/>
      <c r="H466" s="9"/>
    </row>
    <row r="467" spans="2:8" x14ac:dyDescent="0.3">
      <c r="B467" s="46" t="s">
        <v>282</v>
      </c>
      <c r="C467" s="10">
        <v>207.63</v>
      </c>
      <c r="D467" s="47">
        <f t="shared" si="15"/>
        <v>9.2902395574988514E-3</v>
      </c>
      <c r="E467" s="8"/>
      <c r="F467" s="8"/>
      <c r="G467" s="8"/>
      <c r="H467" s="9"/>
    </row>
    <row r="468" spans="2:8" x14ac:dyDescent="0.3">
      <c r="B468" s="46" t="s">
        <v>283</v>
      </c>
      <c r="C468" s="10">
        <v>196.88</v>
      </c>
      <c r="D468" s="47">
        <f t="shared" si="15"/>
        <v>-5.3163243439081208E-2</v>
      </c>
      <c r="E468" s="8"/>
      <c r="F468" s="8"/>
      <c r="G468" s="8"/>
      <c r="H468" s="9"/>
    </row>
    <row r="469" spans="2:8" x14ac:dyDescent="0.3">
      <c r="B469" s="46" t="s">
        <v>284</v>
      </c>
      <c r="C469" s="10">
        <v>202.07</v>
      </c>
      <c r="D469" s="47">
        <f t="shared" si="15"/>
        <v>2.6019765942604432E-2</v>
      </c>
      <c r="E469" s="8"/>
      <c r="F469" s="8"/>
      <c r="G469" s="8"/>
      <c r="H469" s="9"/>
    </row>
    <row r="470" spans="2:8" x14ac:dyDescent="0.3">
      <c r="B470" s="46" t="s">
        <v>285</v>
      </c>
      <c r="C470" s="10">
        <v>200.86</v>
      </c>
      <c r="D470" s="47">
        <f t="shared" si="15"/>
        <v>-6.0060240602118099E-3</v>
      </c>
      <c r="E470" s="8"/>
      <c r="F470" s="8"/>
      <c r="G470" s="8"/>
      <c r="H470" s="9"/>
    </row>
    <row r="471" spans="2:8" x14ac:dyDescent="0.3">
      <c r="B471" s="46" t="s">
        <v>286</v>
      </c>
      <c r="C471" s="10">
        <v>197.37</v>
      </c>
      <c r="D471" s="47">
        <f t="shared" si="15"/>
        <v>-1.7528008199176794E-2</v>
      </c>
      <c r="E471" s="8"/>
      <c r="F471" s="8"/>
      <c r="G471" s="8"/>
      <c r="H471" s="9"/>
    </row>
    <row r="472" spans="2:8" x14ac:dyDescent="0.3">
      <c r="B472" s="46" t="s">
        <v>287</v>
      </c>
      <c r="C472" s="10">
        <v>208.31</v>
      </c>
      <c r="D472" s="47">
        <f t="shared" si="15"/>
        <v>5.3947215029807302E-2</v>
      </c>
      <c r="E472" s="8"/>
      <c r="F472" s="8"/>
      <c r="G472" s="8"/>
      <c r="H472" s="9"/>
    </row>
    <row r="473" spans="2:8" x14ac:dyDescent="0.3">
      <c r="B473" s="46" t="s">
        <v>288</v>
      </c>
      <c r="C473" s="10">
        <v>202.04</v>
      </c>
      <c r="D473" s="47">
        <f t="shared" si="15"/>
        <v>-3.056165719597163E-2</v>
      </c>
      <c r="E473" s="8"/>
      <c r="F473" s="8"/>
      <c r="G473" s="8"/>
      <c r="H473" s="9"/>
    </row>
    <row r="474" spans="2:8" x14ac:dyDescent="0.3">
      <c r="B474" s="46" t="s">
        <v>289</v>
      </c>
      <c r="C474" s="10">
        <v>214.24</v>
      </c>
      <c r="D474" s="47">
        <f t="shared" si="15"/>
        <v>5.8631184343010685E-2</v>
      </c>
      <c r="E474" s="8"/>
      <c r="F474" s="8"/>
      <c r="G474" s="8"/>
      <c r="H474" s="9"/>
    </row>
    <row r="475" spans="2:8" x14ac:dyDescent="0.3">
      <c r="B475" s="46" t="s">
        <v>290</v>
      </c>
      <c r="C475" s="10">
        <v>209.25</v>
      </c>
      <c r="D475" s="47">
        <f t="shared" si="15"/>
        <v>-2.3567172573277683E-2</v>
      </c>
      <c r="E475" s="8"/>
      <c r="F475" s="8"/>
      <c r="G475" s="8"/>
      <c r="H475" s="9"/>
    </row>
    <row r="476" spans="2:8" x14ac:dyDescent="0.3">
      <c r="B476" s="46" t="s">
        <v>291</v>
      </c>
      <c r="C476" s="10">
        <v>194.64</v>
      </c>
      <c r="D476" s="47">
        <f t="shared" si="15"/>
        <v>-7.2378010894317613E-2</v>
      </c>
      <c r="E476" s="8"/>
      <c r="F476" s="8"/>
      <c r="G476" s="8"/>
      <c r="H476" s="9"/>
    </row>
    <row r="477" spans="2:8" x14ac:dyDescent="0.3">
      <c r="B477" s="46">
        <v>45201</v>
      </c>
      <c r="C477" s="10">
        <v>196.89</v>
      </c>
      <c r="D477" s="47">
        <f t="shared" si="15"/>
        <v>1.1493498678473938E-2</v>
      </c>
      <c r="E477" s="8"/>
      <c r="F477" s="8"/>
      <c r="G477" s="8"/>
      <c r="H477" s="9"/>
    </row>
    <row r="478" spans="2:8" x14ac:dyDescent="0.3">
      <c r="B478" s="46">
        <v>45171</v>
      </c>
      <c r="C478" s="10">
        <v>207.32</v>
      </c>
      <c r="D478" s="47">
        <f t="shared" si="15"/>
        <v>5.1618296167764859E-2</v>
      </c>
      <c r="E478" s="8"/>
      <c r="F478" s="8"/>
      <c r="G478" s="8"/>
      <c r="H478" s="9"/>
    </row>
    <row r="479" spans="2:8" x14ac:dyDescent="0.3">
      <c r="B479" s="46">
        <v>45140</v>
      </c>
      <c r="C479" s="10">
        <v>201.29</v>
      </c>
      <c r="D479" s="47">
        <f t="shared" si="15"/>
        <v>-2.9516839008565381E-2</v>
      </c>
      <c r="E479" s="8"/>
      <c r="F479" s="8"/>
      <c r="G479" s="8"/>
      <c r="H479" s="9"/>
    </row>
    <row r="480" spans="2:8" x14ac:dyDescent="0.3">
      <c r="B480" s="46">
        <v>45109</v>
      </c>
      <c r="C480" s="10">
        <v>196.81</v>
      </c>
      <c r="D480" s="47">
        <f t="shared" si="15"/>
        <v>-2.2507857977594425E-2</v>
      </c>
      <c r="E480" s="8"/>
      <c r="F480" s="8"/>
      <c r="G480" s="8"/>
      <c r="H480" s="9"/>
    </row>
    <row r="481" spans="2:8" x14ac:dyDescent="0.3">
      <c r="B481" s="46">
        <v>45079</v>
      </c>
      <c r="C481" s="10">
        <v>194.76</v>
      </c>
      <c r="D481" s="47">
        <f t="shared" si="15"/>
        <v>-1.0470765020845894E-2</v>
      </c>
      <c r="E481" s="8"/>
      <c r="F481" s="8"/>
      <c r="G481" s="8"/>
      <c r="H481" s="9"/>
    </row>
    <row r="482" spans="2:8" x14ac:dyDescent="0.3">
      <c r="B482" s="46">
        <v>44987</v>
      </c>
      <c r="C482" s="10">
        <v>189.98</v>
      </c>
      <c r="D482" s="47">
        <f t="shared" si="15"/>
        <v>-2.4849227852463796E-2</v>
      </c>
      <c r="E482" s="8"/>
      <c r="F482" s="8"/>
      <c r="G482" s="8"/>
      <c r="H482" s="9"/>
    </row>
    <row r="483" spans="2:8" x14ac:dyDescent="0.3">
      <c r="B483" s="46">
        <v>44959</v>
      </c>
      <c r="C483" s="10">
        <v>188.27</v>
      </c>
      <c r="D483" s="47">
        <f t="shared" si="15"/>
        <v>-9.0417007254157723E-3</v>
      </c>
      <c r="E483" s="8"/>
      <c r="F483" s="8"/>
      <c r="G483" s="8"/>
      <c r="H483" s="9"/>
    </row>
    <row r="484" spans="2:8" x14ac:dyDescent="0.3">
      <c r="B484" s="46">
        <v>44928</v>
      </c>
      <c r="C484" s="10">
        <v>181.41</v>
      </c>
      <c r="D484" s="47">
        <f t="shared" si="15"/>
        <v>-3.7117439783389362E-2</v>
      </c>
      <c r="E484" s="8"/>
      <c r="F484" s="8"/>
      <c r="G484" s="8"/>
      <c r="H484" s="9"/>
    </row>
    <row r="485" spans="2:8" x14ac:dyDescent="0.3">
      <c r="B485" s="46" t="s">
        <v>292</v>
      </c>
      <c r="C485" s="10">
        <v>173.22</v>
      </c>
      <c r="D485" s="47">
        <f t="shared" si="15"/>
        <v>-4.6197200050332503E-2</v>
      </c>
      <c r="E485" s="8"/>
      <c r="F485" s="8"/>
      <c r="G485" s="8"/>
      <c r="H485" s="9"/>
    </row>
    <row r="486" spans="2:8" x14ac:dyDescent="0.3">
      <c r="B486" s="46" t="s">
        <v>293</v>
      </c>
      <c r="C486" s="10">
        <v>166.66</v>
      </c>
      <c r="D486" s="47">
        <f t="shared" si="15"/>
        <v>-3.8606653948837971E-2</v>
      </c>
      <c r="E486" s="8"/>
      <c r="F486" s="8"/>
      <c r="G486" s="8"/>
      <c r="H486" s="9"/>
    </row>
    <row r="487" spans="2:8" x14ac:dyDescent="0.3">
      <c r="B487" s="46" t="s">
        <v>294</v>
      </c>
      <c r="C487" s="10">
        <v>177.9</v>
      </c>
      <c r="D487" s="47">
        <f t="shared" si="15"/>
        <v>6.5265785717728758E-2</v>
      </c>
      <c r="E487" s="8"/>
      <c r="F487" s="8"/>
      <c r="G487" s="8"/>
      <c r="H487" s="9"/>
    </row>
    <row r="488" spans="2:8" x14ac:dyDescent="0.3">
      <c r="B488" s="46" t="s">
        <v>295</v>
      </c>
      <c r="C488" s="10">
        <v>160.27000000000001</v>
      </c>
      <c r="D488" s="47">
        <f t="shared" si="15"/>
        <v>-0.1043617016663054</v>
      </c>
      <c r="E488" s="8"/>
      <c r="F488" s="8"/>
      <c r="G488" s="8"/>
      <c r="H488" s="9"/>
    </row>
    <row r="489" spans="2:8" x14ac:dyDescent="0.3">
      <c r="B489" s="46" t="s">
        <v>296</v>
      </c>
      <c r="C489" s="10">
        <v>144.43</v>
      </c>
      <c r="D489" s="47">
        <f t="shared" si="15"/>
        <v>-0.10406493189240867</v>
      </c>
      <c r="E489" s="8"/>
      <c r="F489" s="8"/>
      <c r="G489" s="8"/>
      <c r="H489" s="9"/>
    </row>
    <row r="490" spans="2:8" x14ac:dyDescent="0.3">
      <c r="B490" s="46" t="s">
        <v>297</v>
      </c>
      <c r="C490" s="10">
        <v>143.88999999999999</v>
      </c>
      <c r="D490" s="47">
        <f t="shared" si="15"/>
        <v>-3.7458423377493516E-3</v>
      </c>
      <c r="E490" s="8"/>
      <c r="F490" s="8"/>
      <c r="G490" s="8"/>
      <c r="H490" s="9"/>
    </row>
    <row r="491" spans="2:8" x14ac:dyDescent="0.3">
      <c r="B491" s="46" t="s">
        <v>298</v>
      </c>
      <c r="C491" s="10">
        <v>143.75</v>
      </c>
      <c r="D491" s="47">
        <f t="shared" si="15"/>
        <v>-9.7343909786633829E-4</v>
      </c>
      <c r="E491" s="8"/>
      <c r="F491" s="8"/>
      <c r="G491" s="8"/>
      <c r="H491" s="9"/>
    </row>
    <row r="492" spans="2:8" x14ac:dyDescent="0.3">
      <c r="B492" s="46" t="s">
        <v>299</v>
      </c>
      <c r="C492" s="10">
        <v>133.41999999999999</v>
      </c>
      <c r="D492" s="47">
        <f t="shared" si="15"/>
        <v>-7.4573632396090619E-2</v>
      </c>
      <c r="E492" s="8"/>
      <c r="F492" s="8"/>
      <c r="G492" s="8"/>
      <c r="H492" s="9"/>
    </row>
    <row r="493" spans="2:8" x14ac:dyDescent="0.3">
      <c r="B493" s="46" t="s">
        <v>300</v>
      </c>
      <c r="C493" s="10">
        <v>127.17</v>
      </c>
      <c r="D493" s="47">
        <f t="shared" si="15"/>
        <v>-4.7977273248713807E-2</v>
      </c>
      <c r="E493" s="8"/>
      <c r="F493" s="8"/>
      <c r="G493" s="8"/>
      <c r="H493" s="9"/>
    </row>
    <row r="494" spans="2:8" x14ac:dyDescent="0.3">
      <c r="B494" s="46" t="s">
        <v>301</v>
      </c>
      <c r="C494" s="10">
        <v>128.78</v>
      </c>
      <c r="D494" s="47">
        <f t="shared" si="15"/>
        <v>1.2580748077381953E-2</v>
      </c>
      <c r="E494" s="8"/>
      <c r="F494" s="8"/>
      <c r="G494" s="8"/>
      <c r="H494" s="9"/>
    </row>
    <row r="495" spans="2:8" x14ac:dyDescent="0.3">
      <c r="B495" s="46" t="s">
        <v>302</v>
      </c>
      <c r="C495" s="10">
        <v>131.49</v>
      </c>
      <c r="D495" s="47">
        <f t="shared" si="15"/>
        <v>2.0825280988790159E-2</v>
      </c>
      <c r="E495" s="8"/>
      <c r="F495" s="8"/>
      <c r="G495" s="8"/>
      <c r="H495" s="9"/>
    </row>
    <row r="496" spans="2:8" x14ac:dyDescent="0.3">
      <c r="B496" s="46" t="s">
        <v>303</v>
      </c>
      <c r="C496" s="10">
        <v>122.4</v>
      </c>
      <c r="D496" s="47">
        <f t="shared" si="15"/>
        <v>-7.1636433020601839E-2</v>
      </c>
      <c r="E496" s="8"/>
      <c r="F496" s="8"/>
      <c r="G496" s="8"/>
      <c r="H496" s="9"/>
    </row>
    <row r="497" spans="2:8" x14ac:dyDescent="0.3">
      <c r="B497" s="46">
        <v>45261</v>
      </c>
      <c r="C497" s="10">
        <v>123.56</v>
      </c>
      <c r="D497" s="47">
        <f t="shared" si="15"/>
        <v>9.4324979721552155E-3</v>
      </c>
      <c r="E497" s="8"/>
      <c r="F497" s="8"/>
      <c r="G497" s="8"/>
      <c r="H497" s="9"/>
    </row>
    <row r="498" spans="2:8" x14ac:dyDescent="0.3">
      <c r="B498" s="46">
        <v>45231</v>
      </c>
      <c r="C498" s="10">
        <v>123.22</v>
      </c>
      <c r="D498" s="47">
        <f t="shared" si="15"/>
        <v>-2.7554924639563764E-3</v>
      </c>
      <c r="E498" s="8"/>
      <c r="F498" s="8"/>
      <c r="G498" s="8"/>
      <c r="H498" s="9"/>
    </row>
    <row r="499" spans="2:8" x14ac:dyDescent="0.3">
      <c r="B499" s="46">
        <v>45200</v>
      </c>
      <c r="C499" s="10">
        <v>118.85</v>
      </c>
      <c r="D499" s="47">
        <f t="shared" si="15"/>
        <v>-3.6109181780221718E-2</v>
      </c>
      <c r="E499" s="8"/>
      <c r="F499" s="8"/>
      <c r="G499" s="8"/>
      <c r="H499" s="9"/>
    </row>
    <row r="500" spans="2:8" x14ac:dyDescent="0.3">
      <c r="B500" s="46">
        <v>45170</v>
      </c>
      <c r="C500" s="10">
        <v>119.77</v>
      </c>
      <c r="D500" s="47">
        <f t="shared" si="15"/>
        <v>7.7110431532124261E-3</v>
      </c>
      <c r="E500" s="8"/>
      <c r="F500" s="8"/>
      <c r="G500" s="8"/>
      <c r="H500" s="9"/>
    </row>
    <row r="501" spans="2:8" x14ac:dyDescent="0.3">
      <c r="B501" s="46">
        <v>45078</v>
      </c>
      <c r="C501" s="10">
        <v>113.06</v>
      </c>
      <c r="D501" s="47">
        <f t="shared" si="15"/>
        <v>-5.7654585712270577E-2</v>
      </c>
      <c r="E501" s="8"/>
      <c r="F501" s="8"/>
      <c r="G501" s="8"/>
      <c r="H501" s="9"/>
    </row>
    <row r="502" spans="2:8" x14ac:dyDescent="0.3">
      <c r="B502" s="46">
        <v>45047</v>
      </c>
      <c r="C502" s="10">
        <v>110.34</v>
      </c>
      <c r="D502" s="47">
        <f t="shared" si="15"/>
        <v>-2.4352143402860033E-2</v>
      </c>
      <c r="E502" s="8"/>
      <c r="F502" s="8"/>
      <c r="G502" s="8"/>
      <c r="H502" s="9"/>
    </row>
    <row r="503" spans="2:8" x14ac:dyDescent="0.3">
      <c r="B503" s="46">
        <v>45017</v>
      </c>
      <c r="C503" s="10">
        <v>113.64</v>
      </c>
      <c r="D503" s="47">
        <f t="shared" si="15"/>
        <v>2.9469049141702518E-2</v>
      </c>
      <c r="E503" s="8"/>
      <c r="F503" s="8"/>
      <c r="G503" s="8"/>
      <c r="H503" s="9"/>
    </row>
    <row r="504" spans="2:8" ht="15" thickBot="1" x14ac:dyDescent="0.35">
      <c r="B504" s="48">
        <v>44986</v>
      </c>
      <c r="C504" s="49">
        <v>108.1</v>
      </c>
      <c r="D504" s="50">
        <f t="shared" si="15"/>
        <v>-4.9978832340824696E-2</v>
      </c>
      <c r="E504" s="8"/>
      <c r="F504" s="8"/>
      <c r="G504" s="8"/>
      <c r="H504" s="9"/>
    </row>
    <row r="505" spans="2:8" x14ac:dyDescent="0.3">
      <c r="B505" s="2"/>
      <c r="C505" s="72" t="s">
        <v>486</v>
      </c>
      <c r="D505" s="73"/>
      <c r="H505" s="1"/>
    </row>
    <row r="506" spans="2:8" x14ac:dyDescent="0.3">
      <c r="C506" s="3" t="s">
        <v>456</v>
      </c>
      <c r="D506" s="4">
        <f>AVERAGE(D5:D504)</f>
        <v>-2.7020244550903308E-3</v>
      </c>
      <c r="H506" s="1"/>
    </row>
    <row r="507" spans="2:8" x14ac:dyDescent="0.3">
      <c r="C507" s="3" t="s">
        <v>457</v>
      </c>
      <c r="D507" s="5">
        <f>MEDIAN(D5:D504)</f>
        <v>-1.9780645321669315E-3</v>
      </c>
      <c r="H507" s="1"/>
    </row>
    <row r="508" spans="2:8" x14ac:dyDescent="0.3">
      <c r="C508" s="3" t="s">
        <v>458</v>
      </c>
      <c r="D508" s="3">
        <f>_xlfn.STDEV.P(D5:D504)</f>
        <v>3.627944829100814E-2</v>
      </c>
      <c r="H508" s="1"/>
    </row>
    <row r="509" spans="2:8" x14ac:dyDescent="0.3">
      <c r="C509" s="3" t="s">
        <v>459</v>
      </c>
      <c r="D509" s="6">
        <f>MIN(D5:D504)</f>
        <v>-0.1981869207241416</v>
      </c>
      <c r="H509" s="1"/>
    </row>
    <row r="510" spans="2:8" x14ac:dyDescent="0.3">
      <c r="C510" s="3" t="s">
        <v>460</v>
      </c>
      <c r="D510" s="6">
        <f>MAX(D5:D504)</f>
        <v>0.13164294921766584</v>
      </c>
      <c r="H510" s="1"/>
    </row>
    <row r="511" spans="2:8" x14ac:dyDescent="0.3">
      <c r="C511" s="3" t="s">
        <v>461</v>
      </c>
      <c r="D511" s="3">
        <f>_xlfn.SKEW.P(D5:D504)</f>
        <v>-0.36546991992753042</v>
      </c>
      <c r="H511" s="1"/>
    </row>
    <row r="512" spans="2:8" x14ac:dyDescent="0.3">
      <c r="C512" s="3" t="s">
        <v>462</v>
      </c>
      <c r="D512" s="3">
        <f>KURT(D5:D504)</f>
        <v>2.8407357803217033</v>
      </c>
      <c r="H512" s="1"/>
    </row>
    <row r="513" spans="3:8" x14ac:dyDescent="0.3">
      <c r="C513" s="3" t="s">
        <v>463</v>
      </c>
      <c r="D513" s="7">
        <f>B504</f>
        <v>44986</v>
      </c>
      <c r="H513" s="1"/>
    </row>
    <row r="514" spans="3:8" x14ac:dyDescent="0.3">
      <c r="C514" s="3" t="s">
        <v>464</v>
      </c>
      <c r="D514" s="3" t="str">
        <f>B4</f>
        <v>12/30/2024</v>
      </c>
      <c r="H514" s="1"/>
    </row>
    <row r="515" spans="3:8" x14ac:dyDescent="0.3">
      <c r="H515" s="1"/>
    </row>
    <row r="516" spans="3:8" x14ac:dyDescent="0.3">
      <c r="H516" s="1"/>
    </row>
    <row r="517" spans="3:8" x14ac:dyDescent="0.3">
      <c r="H517" s="1"/>
    </row>
    <row r="518" spans="3:8" x14ac:dyDescent="0.3">
      <c r="H518" s="1"/>
    </row>
    <row r="519" spans="3:8" x14ac:dyDescent="0.3">
      <c r="H519" s="1"/>
    </row>
    <row r="520" spans="3:8" x14ac:dyDescent="0.3">
      <c r="H520" s="1"/>
    </row>
    <row r="521" spans="3:8" x14ac:dyDescent="0.3">
      <c r="H521" s="1"/>
    </row>
    <row r="522" spans="3:8" x14ac:dyDescent="0.3">
      <c r="H522" s="1"/>
    </row>
    <row r="523" spans="3:8" x14ac:dyDescent="0.3">
      <c r="H523" s="1"/>
    </row>
    <row r="524" spans="3:8" x14ac:dyDescent="0.3">
      <c r="H524" s="1"/>
    </row>
    <row r="525" spans="3:8" x14ac:dyDescent="0.3">
      <c r="H525" s="1"/>
    </row>
    <row r="526" spans="3:8" x14ac:dyDescent="0.3">
      <c r="H526" s="1"/>
    </row>
    <row r="527" spans="3:8" x14ac:dyDescent="0.3">
      <c r="H527" s="1"/>
    </row>
    <row r="528" spans="3:8" x14ac:dyDescent="0.3">
      <c r="H528" s="1"/>
    </row>
    <row r="529" spans="8:8" x14ac:dyDescent="0.3">
      <c r="H529" s="1"/>
    </row>
    <row r="530" spans="8:8" x14ac:dyDescent="0.3">
      <c r="H530" s="1"/>
    </row>
    <row r="531" spans="8:8" x14ac:dyDescent="0.3">
      <c r="H531" s="1"/>
    </row>
    <row r="532" spans="8:8" x14ac:dyDescent="0.3">
      <c r="H532" s="1"/>
    </row>
    <row r="533" spans="8:8" x14ac:dyDescent="0.3">
      <c r="H533" s="1"/>
    </row>
    <row r="534" spans="8:8" x14ac:dyDescent="0.3">
      <c r="H534" s="1"/>
    </row>
    <row r="535" spans="8:8" x14ac:dyDescent="0.3">
      <c r="H535" s="1"/>
    </row>
    <row r="536" spans="8:8" x14ac:dyDescent="0.3">
      <c r="H536" s="1"/>
    </row>
    <row r="537" spans="8:8" x14ac:dyDescent="0.3">
      <c r="H537" s="1"/>
    </row>
    <row r="538" spans="8:8" x14ac:dyDescent="0.3">
      <c r="H538" s="1"/>
    </row>
    <row r="539" spans="8:8" x14ac:dyDescent="0.3">
      <c r="H539" s="1"/>
    </row>
    <row r="540" spans="8:8" x14ac:dyDescent="0.3">
      <c r="H540" s="1"/>
    </row>
    <row r="541" spans="8:8" x14ac:dyDescent="0.3">
      <c r="H541" s="1"/>
    </row>
    <row r="542" spans="8:8" x14ac:dyDescent="0.3">
      <c r="H542" s="1"/>
    </row>
    <row r="543" spans="8:8" x14ac:dyDescent="0.3">
      <c r="H543" s="1"/>
    </row>
    <row r="544" spans="8:8" x14ac:dyDescent="0.3">
      <c r="H544" s="1"/>
    </row>
    <row r="545" spans="8:8" x14ac:dyDescent="0.3">
      <c r="H545" s="1"/>
    </row>
    <row r="546" spans="8:8" x14ac:dyDescent="0.3">
      <c r="H546" s="1"/>
    </row>
    <row r="547" spans="8:8" x14ac:dyDescent="0.3">
      <c r="H547" s="1"/>
    </row>
    <row r="548" spans="8:8" x14ac:dyDescent="0.3">
      <c r="H548" s="1"/>
    </row>
    <row r="549" spans="8:8" x14ac:dyDescent="0.3">
      <c r="H549" s="1"/>
    </row>
    <row r="550" spans="8:8" x14ac:dyDescent="0.3">
      <c r="H550" s="1"/>
    </row>
    <row r="551" spans="8:8" x14ac:dyDescent="0.3">
      <c r="H551" s="1"/>
    </row>
    <row r="552" spans="8:8" x14ac:dyDescent="0.3">
      <c r="H552" s="1"/>
    </row>
    <row r="553" spans="8:8" x14ac:dyDescent="0.3">
      <c r="H553" s="1"/>
    </row>
    <row r="554" spans="8:8" x14ac:dyDescent="0.3">
      <c r="H554" s="1"/>
    </row>
    <row r="555" spans="8:8" x14ac:dyDescent="0.3">
      <c r="H555" s="1"/>
    </row>
    <row r="556" spans="8:8" x14ac:dyDescent="0.3">
      <c r="H556" s="1"/>
    </row>
    <row r="557" spans="8:8" x14ac:dyDescent="0.3">
      <c r="H557" s="1"/>
    </row>
    <row r="558" spans="8:8" x14ac:dyDescent="0.3">
      <c r="H558" s="1"/>
    </row>
    <row r="559" spans="8:8" x14ac:dyDescent="0.3">
      <c r="H559" s="1"/>
    </row>
    <row r="560" spans="8:8" x14ac:dyDescent="0.3">
      <c r="H560" s="1"/>
    </row>
    <row r="561" spans="8:8" x14ac:dyDescent="0.3">
      <c r="H561" s="1"/>
    </row>
    <row r="562" spans="8:8" x14ac:dyDescent="0.3">
      <c r="H562" s="1"/>
    </row>
    <row r="563" spans="8:8" x14ac:dyDescent="0.3">
      <c r="H563" s="1"/>
    </row>
    <row r="564" spans="8:8" x14ac:dyDescent="0.3">
      <c r="H564" s="1"/>
    </row>
    <row r="565" spans="8:8" x14ac:dyDescent="0.3">
      <c r="H565" s="1"/>
    </row>
    <row r="566" spans="8:8" x14ac:dyDescent="0.3">
      <c r="H566" s="1"/>
    </row>
    <row r="567" spans="8:8" x14ac:dyDescent="0.3">
      <c r="H567" s="1"/>
    </row>
    <row r="568" spans="8:8" x14ac:dyDescent="0.3">
      <c r="H568" s="1"/>
    </row>
    <row r="569" spans="8:8" x14ac:dyDescent="0.3">
      <c r="H569" s="1"/>
    </row>
    <row r="570" spans="8:8" x14ac:dyDescent="0.3">
      <c r="H570" s="1"/>
    </row>
    <row r="571" spans="8:8" x14ac:dyDescent="0.3">
      <c r="H571" s="1"/>
    </row>
    <row r="572" spans="8:8" x14ac:dyDescent="0.3">
      <c r="H572" s="1"/>
    </row>
    <row r="573" spans="8:8" x14ac:dyDescent="0.3">
      <c r="H573" s="1"/>
    </row>
    <row r="574" spans="8:8" x14ac:dyDescent="0.3">
      <c r="H574" s="1"/>
    </row>
    <row r="575" spans="8:8" x14ac:dyDescent="0.3">
      <c r="H575" s="1"/>
    </row>
    <row r="576" spans="8:8" x14ac:dyDescent="0.3">
      <c r="H576" s="1"/>
    </row>
    <row r="577" spans="8:8" x14ac:dyDescent="0.3">
      <c r="H577" s="1"/>
    </row>
    <row r="578" spans="8:8" x14ac:dyDescent="0.3">
      <c r="H578" s="1"/>
    </row>
    <row r="579" spans="8:8" x14ac:dyDescent="0.3">
      <c r="H579" s="1"/>
    </row>
    <row r="580" spans="8:8" x14ac:dyDescent="0.3">
      <c r="H580" s="1"/>
    </row>
    <row r="581" spans="8:8" x14ac:dyDescent="0.3">
      <c r="H581" s="1"/>
    </row>
    <row r="582" spans="8:8" x14ac:dyDescent="0.3">
      <c r="H582" s="1"/>
    </row>
    <row r="583" spans="8:8" x14ac:dyDescent="0.3">
      <c r="H583" s="1"/>
    </row>
    <row r="584" spans="8:8" x14ac:dyDescent="0.3">
      <c r="H584" s="1"/>
    </row>
    <row r="585" spans="8:8" x14ac:dyDescent="0.3">
      <c r="H585" s="1"/>
    </row>
    <row r="586" spans="8:8" x14ac:dyDescent="0.3">
      <c r="H586" s="1"/>
    </row>
    <row r="587" spans="8:8" x14ac:dyDescent="0.3">
      <c r="H587" s="1"/>
    </row>
    <row r="588" spans="8:8" x14ac:dyDescent="0.3">
      <c r="H588" s="1"/>
    </row>
    <row r="589" spans="8:8" x14ac:dyDescent="0.3">
      <c r="H589" s="1"/>
    </row>
    <row r="590" spans="8:8" x14ac:dyDescent="0.3">
      <c r="H590" s="1"/>
    </row>
    <row r="591" spans="8:8" x14ac:dyDescent="0.3">
      <c r="H591" s="1"/>
    </row>
    <row r="592" spans="8:8" x14ac:dyDescent="0.3">
      <c r="H592" s="1"/>
    </row>
    <row r="593" spans="8:8" x14ac:dyDescent="0.3">
      <c r="H593" s="1"/>
    </row>
    <row r="594" spans="8:8" x14ac:dyDescent="0.3">
      <c r="H594" s="1"/>
    </row>
    <row r="595" spans="8:8" x14ac:dyDescent="0.3">
      <c r="H595" s="1"/>
    </row>
    <row r="596" spans="8:8" x14ac:dyDescent="0.3">
      <c r="H596" s="1"/>
    </row>
    <row r="597" spans="8:8" x14ac:dyDescent="0.3">
      <c r="H597" s="1"/>
    </row>
    <row r="598" spans="8:8" x14ac:dyDescent="0.3">
      <c r="H598" s="1"/>
    </row>
    <row r="599" spans="8:8" x14ac:dyDescent="0.3">
      <c r="H599" s="1"/>
    </row>
    <row r="600" spans="8:8" x14ac:dyDescent="0.3">
      <c r="H600" s="1"/>
    </row>
    <row r="601" spans="8:8" x14ac:dyDescent="0.3">
      <c r="H601" s="1"/>
    </row>
    <row r="602" spans="8:8" x14ac:dyDescent="0.3">
      <c r="H602" s="1"/>
    </row>
    <row r="603" spans="8:8" x14ac:dyDescent="0.3">
      <c r="H603" s="1"/>
    </row>
    <row r="604" spans="8:8" x14ac:dyDescent="0.3">
      <c r="H604" s="1"/>
    </row>
    <row r="605" spans="8:8" x14ac:dyDescent="0.3">
      <c r="H605" s="1"/>
    </row>
    <row r="606" spans="8:8" x14ac:dyDescent="0.3">
      <c r="H606" s="1"/>
    </row>
    <row r="607" spans="8:8" x14ac:dyDescent="0.3">
      <c r="H607" s="1"/>
    </row>
    <row r="608" spans="8:8" x14ac:dyDescent="0.3">
      <c r="H608" s="1"/>
    </row>
    <row r="609" spans="8:8" x14ac:dyDescent="0.3">
      <c r="H609" s="1"/>
    </row>
    <row r="610" spans="8:8" x14ac:dyDescent="0.3">
      <c r="H610" s="1"/>
    </row>
    <row r="611" spans="8:8" x14ac:dyDescent="0.3">
      <c r="H611" s="1"/>
    </row>
    <row r="612" spans="8:8" x14ac:dyDescent="0.3">
      <c r="H612" s="1"/>
    </row>
    <row r="613" spans="8:8" x14ac:dyDescent="0.3">
      <c r="H613" s="1"/>
    </row>
    <row r="614" spans="8:8" x14ac:dyDescent="0.3">
      <c r="H614" s="1"/>
    </row>
    <row r="615" spans="8:8" x14ac:dyDescent="0.3">
      <c r="H615" s="1"/>
    </row>
    <row r="616" spans="8:8" x14ac:dyDescent="0.3">
      <c r="H616" s="1"/>
    </row>
    <row r="617" spans="8:8" x14ac:dyDescent="0.3">
      <c r="H617" s="1"/>
    </row>
    <row r="618" spans="8:8" x14ac:dyDescent="0.3">
      <c r="H618" s="1"/>
    </row>
    <row r="619" spans="8:8" x14ac:dyDescent="0.3">
      <c r="H619" s="1"/>
    </row>
    <row r="620" spans="8:8" x14ac:dyDescent="0.3">
      <c r="H620" s="1"/>
    </row>
    <row r="621" spans="8:8" x14ac:dyDescent="0.3">
      <c r="H621" s="1"/>
    </row>
    <row r="622" spans="8:8" x14ac:dyDescent="0.3">
      <c r="H622" s="1"/>
    </row>
    <row r="623" spans="8:8" x14ac:dyDescent="0.3">
      <c r="H623" s="1"/>
    </row>
    <row r="624" spans="8:8" x14ac:dyDescent="0.3">
      <c r="H624" s="1"/>
    </row>
    <row r="625" spans="8:8" x14ac:dyDescent="0.3">
      <c r="H625" s="1"/>
    </row>
    <row r="626" spans="8:8" x14ac:dyDescent="0.3">
      <c r="H626" s="1"/>
    </row>
    <row r="627" spans="8:8" x14ac:dyDescent="0.3">
      <c r="H627" s="1"/>
    </row>
    <row r="628" spans="8:8" x14ac:dyDescent="0.3">
      <c r="H628" s="1"/>
    </row>
    <row r="629" spans="8:8" x14ac:dyDescent="0.3">
      <c r="H629" s="1"/>
    </row>
    <row r="630" spans="8:8" x14ac:dyDescent="0.3">
      <c r="H630" s="1"/>
    </row>
    <row r="631" spans="8:8" x14ac:dyDescent="0.3">
      <c r="H631" s="1"/>
    </row>
    <row r="632" spans="8:8" x14ac:dyDescent="0.3">
      <c r="H632" s="1"/>
    </row>
    <row r="633" spans="8:8" x14ac:dyDescent="0.3">
      <c r="H633" s="1"/>
    </row>
    <row r="634" spans="8:8" x14ac:dyDescent="0.3">
      <c r="H634" s="1"/>
    </row>
    <row r="635" spans="8:8" x14ac:dyDescent="0.3">
      <c r="H635" s="1"/>
    </row>
    <row r="636" spans="8:8" x14ac:dyDescent="0.3">
      <c r="H636" s="1"/>
    </row>
    <row r="637" spans="8:8" x14ac:dyDescent="0.3">
      <c r="H637" s="1"/>
    </row>
    <row r="638" spans="8:8" x14ac:dyDescent="0.3">
      <c r="H638" s="1"/>
    </row>
    <row r="639" spans="8:8" x14ac:dyDescent="0.3">
      <c r="H639" s="1"/>
    </row>
    <row r="640" spans="8:8" x14ac:dyDescent="0.3">
      <c r="H640" s="1"/>
    </row>
    <row r="641" spans="8:8" x14ac:dyDescent="0.3">
      <c r="H641" s="1"/>
    </row>
    <row r="642" spans="8:8" x14ac:dyDescent="0.3">
      <c r="H642" s="1"/>
    </row>
    <row r="643" spans="8:8" x14ac:dyDescent="0.3">
      <c r="H643" s="1"/>
    </row>
    <row r="644" spans="8:8" x14ac:dyDescent="0.3">
      <c r="H644" s="1"/>
    </row>
    <row r="645" spans="8:8" x14ac:dyDescent="0.3">
      <c r="H645" s="1"/>
    </row>
    <row r="646" spans="8:8" x14ac:dyDescent="0.3">
      <c r="H646" s="1"/>
    </row>
    <row r="647" spans="8:8" x14ac:dyDescent="0.3">
      <c r="H647" s="1"/>
    </row>
    <row r="648" spans="8:8" x14ac:dyDescent="0.3">
      <c r="H648" s="1"/>
    </row>
    <row r="649" spans="8:8" x14ac:dyDescent="0.3">
      <c r="H649" s="1"/>
    </row>
    <row r="650" spans="8:8" x14ac:dyDescent="0.3">
      <c r="H650" s="1"/>
    </row>
    <row r="651" spans="8:8" x14ac:dyDescent="0.3">
      <c r="H651" s="1"/>
    </row>
    <row r="652" spans="8:8" x14ac:dyDescent="0.3">
      <c r="H652" s="1"/>
    </row>
    <row r="653" spans="8:8" x14ac:dyDescent="0.3">
      <c r="H653" s="1"/>
    </row>
    <row r="654" spans="8:8" x14ac:dyDescent="0.3">
      <c r="H654" s="1"/>
    </row>
    <row r="655" spans="8:8" x14ac:dyDescent="0.3">
      <c r="H655" s="1"/>
    </row>
    <row r="656" spans="8:8" x14ac:dyDescent="0.3">
      <c r="H656" s="1"/>
    </row>
    <row r="657" spans="8:8" x14ac:dyDescent="0.3">
      <c r="H657" s="1"/>
    </row>
    <row r="658" spans="8:8" x14ac:dyDescent="0.3">
      <c r="H658" s="1"/>
    </row>
    <row r="659" spans="8:8" x14ac:dyDescent="0.3">
      <c r="H659" s="1"/>
    </row>
    <row r="660" spans="8:8" x14ac:dyDescent="0.3">
      <c r="H660" s="1"/>
    </row>
    <row r="661" spans="8:8" x14ac:dyDescent="0.3">
      <c r="H661" s="1"/>
    </row>
    <row r="662" spans="8:8" x14ac:dyDescent="0.3">
      <c r="H662" s="1"/>
    </row>
    <row r="663" spans="8:8" x14ac:dyDescent="0.3">
      <c r="H663" s="1"/>
    </row>
    <row r="664" spans="8:8" x14ac:dyDescent="0.3">
      <c r="H664" s="1"/>
    </row>
    <row r="665" spans="8:8" x14ac:dyDescent="0.3">
      <c r="H665" s="1"/>
    </row>
    <row r="666" spans="8:8" x14ac:dyDescent="0.3">
      <c r="H666" s="1"/>
    </row>
    <row r="667" spans="8:8" x14ac:dyDescent="0.3">
      <c r="H667" s="1"/>
    </row>
    <row r="668" spans="8:8" x14ac:dyDescent="0.3">
      <c r="H668" s="1"/>
    </row>
    <row r="669" spans="8:8" x14ac:dyDescent="0.3">
      <c r="H669" s="1"/>
    </row>
    <row r="670" spans="8:8" x14ac:dyDescent="0.3">
      <c r="H670" s="1"/>
    </row>
    <row r="671" spans="8:8" x14ac:dyDescent="0.3">
      <c r="H671" s="1"/>
    </row>
    <row r="672" spans="8:8" x14ac:dyDescent="0.3">
      <c r="H672" s="1"/>
    </row>
    <row r="673" spans="8:8" x14ac:dyDescent="0.3">
      <c r="H673" s="1"/>
    </row>
    <row r="674" spans="8:8" x14ac:dyDescent="0.3">
      <c r="H674" s="1"/>
    </row>
    <row r="675" spans="8:8" x14ac:dyDescent="0.3">
      <c r="H675" s="1"/>
    </row>
    <row r="676" spans="8:8" x14ac:dyDescent="0.3">
      <c r="H676" s="1"/>
    </row>
    <row r="677" spans="8:8" x14ac:dyDescent="0.3">
      <c r="H677" s="1"/>
    </row>
    <row r="678" spans="8:8" x14ac:dyDescent="0.3">
      <c r="H678" s="1"/>
    </row>
    <row r="679" spans="8:8" x14ac:dyDescent="0.3">
      <c r="H679" s="1"/>
    </row>
    <row r="680" spans="8:8" x14ac:dyDescent="0.3">
      <c r="H680" s="1"/>
    </row>
    <row r="681" spans="8:8" x14ac:dyDescent="0.3">
      <c r="H681" s="1"/>
    </row>
    <row r="682" spans="8:8" x14ac:dyDescent="0.3">
      <c r="H682" s="1"/>
    </row>
    <row r="683" spans="8:8" x14ac:dyDescent="0.3">
      <c r="H683" s="1"/>
    </row>
    <row r="684" spans="8:8" x14ac:dyDescent="0.3">
      <c r="H684" s="1"/>
    </row>
    <row r="685" spans="8:8" x14ac:dyDescent="0.3">
      <c r="H685" s="1"/>
    </row>
    <row r="686" spans="8:8" x14ac:dyDescent="0.3">
      <c r="H686" s="1"/>
    </row>
    <row r="687" spans="8:8" x14ac:dyDescent="0.3">
      <c r="H687" s="1"/>
    </row>
    <row r="688" spans="8:8" x14ac:dyDescent="0.3">
      <c r="H688" s="1"/>
    </row>
    <row r="689" spans="8:8" x14ac:dyDescent="0.3">
      <c r="H689" s="1"/>
    </row>
    <row r="690" spans="8:8" x14ac:dyDescent="0.3">
      <c r="H690" s="1"/>
    </row>
    <row r="691" spans="8:8" x14ac:dyDescent="0.3">
      <c r="H691" s="1"/>
    </row>
    <row r="692" spans="8:8" x14ac:dyDescent="0.3">
      <c r="H692" s="1"/>
    </row>
    <row r="693" spans="8:8" x14ac:dyDescent="0.3">
      <c r="H693" s="1"/>
    </row>
    <row r="694" spans="8:8" x14ac:dyDescent="0.3">
      <c r="H694" s="1"/>
    </row>
    <row r="695" spans="8:8" x14ac:dyDescent="0.3">
      <c r="H695" s="1"/>
    </row>
    <row r="696" spans="8:8" x14ac:dyDescent="0.3">
      <c r="H696" s="1"/>
    </row>
    <row r="697" spans="8:8" x14ac:dyDescent="0.3">
      <c r="H697" s="1"/>
    </row>
    <row r="698" spans="8:8" x14ac:dyDescent="0.3">
      <c r="H698" s="1"/>
    </row>
    <row r="699" spans="8:8" x14ac:dyDescent="0.3">
      <c r="H699" s="1"/>
    </row>
    <row r="700" spans="8:8" x14ac:dyDescent="0.3">
      <c r="H700" s="1"/>
    </row>
    <row r="701" spans="8:8" x14ac:dyDescent="0.3">
      <c r="H701" s="1"/>
    </row>
    <row r="702" spans="8:8" x14ac:dyDescent="0.3">
      <c r="H702" s="1"/>
    </row>
    <row r="703" spans="8:8" x14ac:dyDescent="0.3">
      <c r="H703" s="1"/>
    </row>
    <row r="704" spans="8:8" x14ac:dyDescent="0.3">
      <c r="H704" s="1"/>
    </row>
    <row r="705" spans="8:8" x14ac:dyDescent="0.3">
      <c r="H705" s="1"/>
    </row>
    <row r="706" spans="8:8" x14ac:dyDescent="0.3">
      <c r="H706" s="1"/>
    </row>
    <row r="707" spans="8:8" x14ac:dyDescent="0.3">
      <c r="H707" s="1"/>
    </row>
    <row r="708" spans="8:8" x14ac:dyDescent="0.3">
      <c r="H708" s="1"/>
    </row>
    <row r="709" spans="8:8" x14ac:dyDescent="0.3">
      <c r="H709" s="1"/>
    </row>
    <row r="710" spans="8:8" x14ac:dyDescent="0.3">
      <c r="H710" s="1"/>
    </row>
    <row r="711" spans="8:8" x14ac:dyDescent="0.3">
      <c r="H711" s="1"/>
    </row>
    <row r="712" spans="8:8" x14ac:dyDescent="0.3">
      <c r="H712" s="1"/>
    </row>
    <row r="713" spans="8:8" x14ac:dyDescent="0.3">
      <c r="H713" s="1"/>
    </row>
    <row r="714" spans="8:8" x14ac:dyDescent="0.3">
      <c r="H714" s="1"/>
    </row>
    <row r="715" spans="8:8" x14ac:dyDescent="0.3">
      <c r="H715" s="1"/>
    </row>
    <row r="716" spans="8:8" x14ac:dyDescent="0.3">
      <c r="H716" s="1"/>
    </row>
    <row r="717" spans="8:8" x14ac:dyDescent="0.3">
      <c r="H717" s="1"/>
    </row>
    <row r="718" spans="8:8" x14ac:dyDescent="0.3">
      <c r="H718" s="1"/>
    </row>
    <row r="719" spans="8:8" x14ac:dyDescent="0.3">
      <c r="H719" s="1"/>
    </row>
    <row r="720" spans="8:8" x14ac:dyDescent="0.3">
      <c r="H720" s="1"/>
    </row>
    <row r="721" spans="8:8" x14ac:dyDescent="0.3">
      <c r="H721" s="1"/>
    </row>
    <row r="722" spans="8:8" x14ac:dyDescent="0.3">
      <c r="H722" s="1"/>
    </row>
    <row r="723" spans="8:8" x14ac:dyDescent="0.3">
      <c r="H723" s="1"/>
    </row>
    <row r="724" spans="8:8" x14ac:dyDescent="0.3">
      <c r="H724" s="1"/>
    </row>
    <row r="725" spans="8:8" x14ac:dyDescent="0.3">
      <c r="H725" s="1"/>
    </row>
    <row r="726" spans="8:8" x14ac:dyDescent="0.3">
      <c r="H726" s="1"/>
    </row>
    <row r="727" spans="8:8" x14ac:dyDescent="0.3">
      <c r="H727" s="1"/>
    </row>
    <row r="728" spans="8:8" x14ac:dyDescent="0.3">
      <c r="H728" s="1"/>
    </row>
    <row r="729" spans="8:8" x14ac:dyDescent="0.3">
      <c r="H729" s="1"/>
    </row>
    <row r="730" spans="8:8" x14ac:dyDescent="0.3">
      <c r="H730" s="1"/>
    </row>
    <row r="731" spans="8:8" x14ac:dyDescent="0.3">
      <c r="H731" s="1"/>
    </row>
    <row r="732" spans="8:8" x14ac:dyDescent="0.3">
      <c r="H732" s="1"/>
    </row>
    <row r="733" spans="8:8" x14ac:dyDescent="0.3">
      <c r="H733" s="1"/>
    </row>
    <row r="734" spans="8:8" x14ac:dyDescent="0.3">
      <c r="H734" s="1"/>
    </row>
    <row r="735" spans="8:8" x14ac:dyDescent="0.3">
      <c r="H735" s="1"/>
    </row>
    <row r="736" spans="8:8" x14ac:dyDescent="0.3">
      <c r="H736" s="1"/>
    </row>
    <row r="737" spans="8:8" x14ac:dyDescent="0.3">
      <c r="H737" s="1"/>
    </row>
    <row r="738" spans="8:8" x14ac:dyDescent="0.3">
      <c r="H738" s="1"/>
    </row>
    <row r="739" spans="8:8" x14ac:dyDescent="0.3">
      <c r="H739" s="1"/>
    </row>
    <row r="740" spans="8:8" x14ac:dyDescent="0.3">
      <c r="H740" s="1"/>
    </row>
    <row r="741" spans="8:8" x14ac:dyDescent="0.3">
      <c r="H741" s="1"/>
    </row>
    <row r="742" spans="8:8" x14ac:dyDescent="0.3">
      <c r="H742" s="1"/>
    </row>
    <row r="743" spans="8:8" x14ac:dyDescent="0.3">
      <c r="H743" s="1"/>
    </row>
    <row r="744" spans="8:8" x14ac:dyDescent="0.3">
      <c r="H744" s="1"/>
    </row>
    <row r="745" spans="8:8" x14ac:dyDescent="0.3">
      <c r="H745" s="1"/>
    </row>
    <row r="746" spans="8:8" x14ac:dyDescent="0.3">
      <c r="H746" s="1"/>
    </row>
    <row r="747" spans="8:8" x14ac:dyDescent="0.3">
      <c r="H747" s="1"/>
    </row>
    <row r="748" spans="8:8" x14ac:dyDescent="0.3">
      <c r="H748" s="1"/>
    </row>
    <row r="749" spans="8:8" x14ac:dyDescent="0.3">
      <c r="H749" s="1"/>
    </row>
    <row r="750" spans="8:8" x14ac:dyDescent="0.3">
      <c r="H750" s="1"/>
    </row>
    <row r="751" spans="8:8" x14ac:dyDescent="0.3">
      <c r="H751" s="1"/>
    </row>
    <row r="752" spans="8:8" x14ac:dyDescent="0.3">
      <c r="H752" s="1"/>
    </row>
    <row r="753" spans="8:8" x14ac:dyDescent="0.3">
      <c r="H753" s="1"/>
    </row>
    <row r="754" spans="8:8" x14ac:dyDescent="0.3">
      <c r="H754" s="1"/>
    </row>
    <row r="755" spans="8:8" x14ac:dyDescent="0.3">
      <c r="H755" s="1"/>
    </row>
    <row r="756" spans="8:8" x14ac:dyDescent="0.3">
      <c r="H756" s="1"/>
    </row>
  </sheetData>
  <mergeCells count="5">
    <mergeCell ref="R6:S6"/>
    <mergeCell ref="B2:D2"/>
    <mergeCell ref="F2:H2"/>
    <mergeCell ref="L6:P6"/>
    <mergeCell ref="C505:D505"/>
  </mergeCells>
  <hyperlinks>
    <hyperlink ref="L14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Tesla Stock Price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Computers</dc:creator>
  <cp:lastModifiedBy>leo he</cp:lastModifiedBy>
  <dcterms:created xsi:type="dcterms:W3CDTF">2025-06-22T21:24:09Z</dcterms:created>
  <dcterms:modified xsi:type="dcterms:W3CDTF">2025-06-26T17:09:38Z</dcterms:modified>
</cp:coreProperties>
</file>