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Administrator\Desktop\数学建模\Excel\Excel教程中的文件\"/>
    </mc:Choice>
  </mc:AlternateContent>
  <xr:revisionPtr revIDLastSave="0" documentId="13_ncr:1_{4E87FCC7-E4EA-47DB-B05A-337128F39E01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原始数据" sheetId="1" r:id="rId1"/>
    <sheet name="总体分布假设检验" sheetId="2" r:id="rId2"/>
    <sheet name="描述统计结果" sheetId="10" r:id="rId3"/>
    <sheet name="总体分布假设检验(简化分组)" sheetId="1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7" i="12" l="1"/>
  <c r="J16" i="12"/>
  <c r="J14" i="12"/>
  <c r="I3" i="12"/>
  <c r="I4" i="12"/>
  <c r="I5" i="12"/>
  <c r="I6" i="12"/>
  <c r="I7" i="12"/>
  <c r="I8" i="12"/>
  <c r="I9" i="12"/>
  <c r="I10" i="12"/>
  <c r="H10" i="12"/>
  <c r="J17" i="2"/>
  <c r="J16" i="2"/>
  <c r="J13" i="12"/>
  <c r="J3" i="12"/>
  <c r="J4" i="12"/>
  <c r="J5" i="12"/>
  <c r="J6" i="12"/>
  <c r="J7" i="12"/>
  <c r="J8" i="12"/>
  <c r="J9" i="12"/>
  <c r="J10" i="12"/>
  <c r="J2" i="12"/>
  <c r="I2" i="12"/>
  <c r="H2" i="12"/>
  <c r="E10" i="12"/>
  <c r="E9" i="12"/>
  <c r="E8" i="12"/>
  <c r="E7" i="12"/>
  <c r="E6" i="12"/>
  <c r="E5" i="12"/>
  <c r="E4" i="12"/>
  <c r="M4" i="12"/>
  <c r="E3" i="12"/>
  <c r="M3" i="12"/>
  <c r="G2" i="12" s="1"/>
  <c r="E2" i="12"/>
  <c r="J14" i="2"/>
  <c r="J13" i="2"/>
  <c r="J3" i="2"/>
  <c r="J4" i="2"/>
  <c r="J5" i="2"/>
  <c r="J6" i="2"/>
  <c r="J7" i="2"/>
  <c r="J8" i="2"/>
  <c r="J9" i="2"/>
  <c r="J10" i="2"/>
  <c r="J11" i="2"/>
  <c r="J12" i="2"/>
  <c r="J2" i="2"/>
  <c r="G12" i="2"/>
  <c r="H2" i="2"/>
  <c r="H12" i="2"/>
  <c r="I12" i="2" s="1"/>
  <c r="H11" i="2"/>
  <c r="I3" i="2"/>
  <c r="I4" i="2"/>
  <c r="I5" i="2"/>
  <c r="I6" i="2"/>
  <c r="I7" i="2"/>
  <c r="I8" i="2"/>
  <c r="I9" i="2"/>
  <c r="I10" i="2"/>
  <c r="I11" i="2"/>
  <c r="H4" i="2"/>
  <c r="H5" i="2"/>
  <c r="H6" i="2"/>
  <c r="H7" i="2"/>
  <c r="H8" i="2"/>
  <c r="H9" i="2"/>
  <c r="H10" i="2"/>
  <c r="H3" i="2"/>
  <c r="I2" i="2"/>
  <c r="G3" i="2"/>
  <c r="G4" i="2"/>
  <c r="G5" i="2"/>
  <c r="G6" i="2"/>
  <c r="G7" i="2"/>
  <c r="G8" i="2"/>
  <c r="G9" i="2"/>
  <c r="G10" i="2"/>
  <c r="G11" i="2"/>
  <c r="G2" i="2"/>
  <c r="M4" i="2"/>
  <c r="M3" i="2"/>
  <c r="E3" i="2"/>
  <c r="E4" i="2"/>
  <c r="E5" i="2"/>
  <c r="E6" i="2"/>
  <c r="E7" i="2"/>
  <c r="E8" i="2"/>
  <c r="E9" i="2"/>
  <c r="E10" i="2"/>
  <c r="E11" i="2"/>
  <c r="E12" i="2"/>
  <c r="E2" i="2"/>
  <c r="G4" i="12" l="1"/>
  <c r="G8" i="12"/>
  <c r="G5" i="12"/>
  <c r="G9" i="12"/>
  <c r="H9" i="12" s="1"/>
  <c r="G3" i="12"/>
  <c r="H3" i="12" s="1"/>
  <c r="G6" i="12"/>
  <c r="G10" i="12"/>
  <c r="G7" i="12"/>
  <c r="H7" i="12" s="1"/>
  <c r="H4" i="12" l="1"/>
  <c r="H5" i="12"/>
  <c r="H6" i="12"/>
  <c r="H8" i="12"/>
</calcChain>
</file>

<file path=xl/sharedStrings.xml><?xml version="1.0" encoding="utf-8"?>
<sst xmlns="http://schemas.openxmlformats.org/spreadsheetml/2006/main" count="94" uniqueCount="56">
  <si>
    <t>100次刀具故障记录（完成的零件数）</t>
    <phoneticPr fontId="1" type="noConversion"/>
  </si>
  <si>
    <t>列1</t>
  </si>
  <si>
    <t>平均</t>
  </si>
  <si>
    <t>标准误差</t>
  </si>
  <si>
    <t>中位数</t>
  </si>
  <si>
    <t>众数</t>
  </si>
  <si>
    <t>标准差</t>
  </si>
  <si>
    <t>方差</t>
  </si>
  <si>
    <t>峰度</t>
  </si>
  <si>
    <t>偏度</t>
  </si>
  <si>
    <t>区域</t>
  </si>
  <si>
    <t>最小值</t>
  </si>
  <si>
    <t>最大值</t>
  </si>
  <si>
    <t>求和</t>
  </si>
  <si>
    <t>观测数</t>
  </si>
  <si>
    <t>置信度(95.0%)</t>
  </si>
  <si>
    <t>最大(1)</t>
  </si>
  <si>
    <t>最小(1)</t>
  </si>
  <si>
    <t>刀具故障</t>
    <phoneticPr fontId="1" type="noConversion"/>
  </si>
  <si>
    <t>排序</t>
    <phoneticPr fontId="1" type="noConversion"/>
  </si>
  <si>
    <t>分组</t>
    <phoneticPr fontId="1" type="noConversion"/>
  </si>
  <si>
    <t>&lt;150</t>
    <phoneticPr fontId="1" type="noConversion"/>
  </si>
  <si>
    <t>(150,250]</t>
    <phoneticPr fontId="1" type="noConversion"/>
  </si>
  <si>
    <t>(250,350]</t>
    <phoneticPr fontId="1" type="noConversion"/>
  </si>
  <si>
    <t>&gt;1050</t>
    <phoneticPr fontId="1" type="noConversion"/>
  </si>
  <si>
    <t>(950,1050]</t>
    <phoneticPr fontId="1" type="noConversion"/>
  </si>
  <si>
    <t>(850,950]</t>
    <phoneticPr fontId="1" type="noConversion"/>
  </si>
  <si>
    <t>(750,850]</t>
    <phoneticPr fontId="1" type="noConversion"/>
  </si>
  <si>
    <t>(650,750]</t>
    <phoneticPr fontId="1" type="noConversion"/>
  </si>
  <si>
    <t>(550,650]</t>
    <phoneticPr fontId="1" type="noConversion"/>
  </si>
  <si>
    <t>(450,550]</t>
    <phoneticPr fontId="1" type="noConversion"/>
  </si>
  <si>
    <t>(350,450]</t>
    <phoneticPr fontId="1" type="noConversion"/>
  </si>
  <si>
    <r>
      <t>频数m</t>
    </r>
    <r>
      <rPr>
        <vertAlign val="subscript"/>
        <sz val="11"/>
        <color theme="1"/>
        <rFont val="等线"/>
        <family val="3"/>
        <charset val="134"/>
        <scheme val="minor"/>
      </rPr>
      <t>i</t>
    </r>
    <phoneticPr fontId="1" type="noConversion"/>
  </si>
  <si>
    <t>频率</t>
    <phoneticPr fontId="1" type="noConversion"/>
  </si>
  <si>
    <t>分段点</t>
    <phoneticPr fontId="1" type="noConversion"/>
  </si>
  <si>
    <t>F(x)</t>
    <phoneticPr fontId="1" type="noConversion"/>
  </si>
  <si>
    <r>
      <t>概率p</t>
    </r>
    <r>
      <rPr>
        <vertAlign val="subscript"/>
        <sz val="11"/>
        <color theme="1"/>
        <rFont val="等线"/>
        <family val="3"/>
        <charset val="134"/>
        <scheme val="minor"/>
      </rPr>
      <t>i</t>
    </r>
    <phoneticPr fontId="1" type="noConversion"/>
  </si>
  <si>
    <r>
      <t>理论频数np</t>
    </r>
    <r>
      <rPr>
        <vertAlign val="subscript"/>
        <sz val="11"/>
        <color theme="1"/>
        <rFont val="等线"/>
        <family val="3"/>
        <charset val="134"/>
        <scheme val="minor"/>
      </rPr>
      <t>i</t>
    </r>
    <phoneticPr fontId="1" type="noConversion"/>
  </si>
  <si>
    <r>
      <t>χ</t>
    </r>
    <r>
      <rPr>
        <vertAlign val="superscript"/>
        <sz val="11"/>
        <color theme="1"/>
        <rFont val="微软雅黑"/>
        <family val="2"/>
        <charset val="134"/>
      </rPr>
      <t>2</t>
    </r>
    <phoneticPr fontId="1" type="noConversion"/>
  </si>
  <si>
    <t>n</t>
    <phoneticPr fontId="1" type="noConversion"/>
  </si>
  <si>
    <t>k</t>
    <phoneticPr fontId="1" type="noConversion"/>
  </si>
  <si>
    <t>标准差（矩法估计）</t>
    <phoneticPr fontId="1" type="noConversion"/>
  </si>
  <si>
    <t>数学期望</t>
    <phoneticPr fontId="1" type="noConversion"/>
  </si>
  <si>
    <t>卡方值</t>
    <phoneticPr fontId="1" type="noConversion"/>
  </si>
  <si>
    <t>临界值</t>
    <phoneticPr fontId="1" type="noConversion"/>
  </si>
  <si>
    <t>r</t>
    <phoneticPr fontId="1" type="noConversion"/>
  </si>
  <si>
    <t>&gt;950</t>
    <phoneticPr fontId="1" type="noConversion"/>
  </si>
  <si>
    <t>≤250</t>
    <phoneticPr fontId="1" type="noConversion"/>
  </si>
  <si>
    <t>第一步：使用函数CHITEST</t>
    <phoneticPr fontId="1" type="noConversion"/>
  </si>
  <si>
    <t>第二部：使用函数CHIINV</t>
    <phoneticPr fontId="1" type="noConversion"/>
  </si>
  <si>
    <t>卡方值(计算方法二）</t>
    <phoneticPr fontId="1" type="noConversion"/>
  </si>
  <si>
    <t>接收</t>
  </si>
  <si>
    <t>其他</t>
  </si>
  <si>
    <t>累积 %</t>
  </si>
  <si>
    <t>频数</t>
    <phoneticPr fontId="1" type="noConversion"/>
  </si>
  <si>
    <t>频数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</si>
</sst>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000_ "/>
    <numFmt numFmtId="177" formatCode="0.000000_ "/>
    <numFmt numFmtId="178" formatCode="0.0000_ "/>
    <numFmt numFmtId="179" formatCode="0.00000000_ "/>
  </numFmts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vertAlign val="subscript"/>
      <sz val="11"/>
      <color theme="1"/>
      <name val="等线"/>
      <family val="3"/>
      <charset val="134"/>
      <scheme val="minor"/>
    </font>
    <font>
      <sz val="11"/>
      <color theme="1"/>
      <name val="微软雅黑"/>
      <family val="2"/>
      <charset val="134"/>
    </font>
    <font>
      <vertAlign val="superscript"/>
      <sz val="11"/>
      <color theme="1"/>
      <name val="微软雅黑"/>
      <family val="2"/>
      <charset val="134"/>
    </font>
    <font>
      <sz val="11"/>
      <color rgb="FFFF0000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2" xfId="0" applyFont="1" applyFill="1" applyBorder="1" applyAlignment="1">
      <alignment horizontal="centerContinuous"/>
    </xf>
    <xf numFmtId="0" fontId="3" fillId="0" borderId="0" xfId="0" applyFont="1" applyAlignment="1">
      <alignment horizontal="center"/>
    </xf>
    <xf numFmtId="0" fontId="5" fillId="0" borderId="0" xfId="0" applyFont="1" applyFill="1" applyBorder="1" applyAlignment="1"/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179" fontId="0" fillId="0" borderId="0" xfId="0" applyNumberFormat="1" applyAlignment="1">
      <alignment horizontal="center"/>
    </xf>
    <xf numFmtId="0" fontId="0" fillId="0" borderId="0" xfId="0" applyNumberFormat="1" applyFill="1" applyBorder="1" applyAlignment="1"/>
    <xf numFmtId="10" fontId="0" fillId="0" borderId="0" xfId="0" applyNumberFormat="1" applyFill="1" applyBorder="1" applyAlignment="1"/>
    <xf numFmtId="10" fontId="0" fillId="0" borderId="1" xfId="0" applyNumberFormat="1" applyFill="1" applyBorder="1" applyAlignment="1"/>
    <xf numFmtId="0" fontId="0" fillId="0" borderId="1" xfId="0" applyNumberFormat="1" applyFill="1" applyBorder="1" applyAlignment="1"/>
    <xf numFmtId="0" fontId="0" fillId="0" borderId="2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频数直方图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频数</c:v>
          </c:tx>
          <c:invertIfNegative val="0"/>
          <c:cat>
            <c:strRef>
              <c:f>总体分布假设检验!$G$21:$G$32</c:f>
              <c:strCache>
                <c:ptCount val="12"/>
                <c:pt idx="0">
                  <c:v>650</c:v>
                </c:pt>
                <c:pt idx="1">
                  <c:v>550</c:v>
                </c:pt>
                <c:pt idx="2">
                  <c:v>750</c:v>
                </c:pt>
                <c:pt idx="3">
                  <c:v>850</c:v>
                </c:pt>
                <c:pt idx="4">
                  <c:v>450</c:v>
                </c:pt>
                <c:pt idx="5">
                  <c:v>950</c:v>
                </c:pt>
                <c:pt idx="6">
                  <c:v>350</c:v>
                </c:pt>
                <c:pt idx="7">
                  <c:v>250</c:v>
                </c:pt>
                <c:pt idx="8">
                  <c:v>1050</c:v>
                </c:pt>
                <c:pt idx="9">
                  <c:v>150</c:v>
                </c:pt>
                <c:pt idx="10">
                  <c:v>1150</c:v>
                </c:pt>
                <c:pt idx="11">
                  <c:v>其他</c:v>
                </c:pt>
              </c:strCache>
            </c:strRef>
          </c:cat>
          <c:val>
            <c:numRef>
              <c:f>总体分布假设检验!$E$21:$E$32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10</c:v>
                </c:pt>
                <c:pt idx="4">
                  <c:v>20</c:v>
                </c:pt>
                <c:pt idx="5">
                  <c:v>24</c:v>
                </c:pt>
                <c:pt idx="6">
                  <c:v>15</c:v>
                </c:pt>
                <c:pt idx="7">
                  <c:v>12</c:v>
                </c:pt>
                <c:pt idx="8">
                  <c:v>5</c:v>
                </c:pt>
                <c:pt idx="9">
                  <c:v>3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FA-4362-8C76-57AB56E307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15142184"/>
        <c:axId val="715148088"/>
      </c:barChart>
      <c:lineChart>
        <c:grouping val="standard"/>
        <c:varyColors val="0"/>
        <c:ser>
          <c:idx val="1"/>
          <c:order val="1"/>
          <c:tx>
            <c:v>累积 %</c:v>
          </c:tx>
          <c:cat>
            <c:strRef>
              <c:f>总体分布假设检验!$G$21:$G$32</c:f>
              <c:strCache>
                <c:ptCount val="12"/>
                <c:pt idx="0">
                  <c:v>650</c:v>
                </c:pt>
                <c:pt idx="1">
                  <c:v>550</c:v>
                </c:pt>
                <c:pt idx="2">
                  <c:v>750</c:v>
                </c:pt>
                <c:pt idx="3">
                  <c:v>850</c:v>
                </c:pt>
                <c:pt idx="4">
                  <c:v>450</c:v>
                </c:pt>
                <c:pt idx="5">
                  <c:v>950</c:v>
                </c:pt>
                <c:pt idx="6">
                  <c:v>350</c:v>
                </c:pt>
                <c:pt idx="7">
                  <c:v>250</c:v>
                </c:pt>
                <c:pt idx="8">
                  <c:v>1050</c:v>
                </c:pt>
                <c:pt idx="9">
                  <c:v>150</c:v>
                </c:pt>
                <c:pt idx="10">
                  <c:v>1150</c:v>
                </c:pt>
                <c:pt idx="11">
                  <c:v>其他</c:v>
                </c:pt>
              </c:strCache>
            </c:strRef>
          </c:cat>
          <c:val>
            <c:numRef>
              <c:f>总体分布假设检验!$F$21:$F$32</c:f>
              <c:numCache>
                <c:formatCode>0.00%</c:formatCode>
                <c:ptCount val="12"/>
                <c:pt idx="0">
                  <c:v>0.02</c:v>
                </c:pt>
                <c:pt idx="1">
                  <c:v>0.05</c:v>
                </c:pt>
                <c:pt idx="2">
                  <c:v>0.09</c:v>
                </c:pt>
                <c:pt idx="3">
                  <c:v>0.19</c:v>
                </c:pt>
                <c:pt idx="4">
                  <c:v>0.39</c:v>
                </c:pt>
                <c:pt idx="5">
                  <c:v>0.63</c:v>
                </c:pt>
                <c:pt idx="6">
                  <c:v>0.78</c:v>
                </c:pt>
                <c:pt idx="7">
                  <c:v>0.9</c:v>
                </c:pt>
                <c:pt idx="8">
                  <c:v>0.95</c:v>
                </c:pt>
                <c:pt idx="9">
                  <c:v>0.98</c:v>
                </c:pt>
                <c:pt idx="10">
                  <c:v>0.99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FA-4362-8C76-57AB56E307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5155632"/>
        <c:axId val="715153008"/>
      </c:lineChart>
      <c:catAx>
        <c:axId val="715142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分段点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15148088"/>
        <c:crosses val="autoZero"/>
        <c:auto val="1"/>
        <c:lblAlgn val="ctr"/>
        <c:lblOffset val="100"/>
        <c:tickLblSkip val="1"/>
        <c:noMultiLvlLbl val="0"/>
      </c:catAx>
      <c:valAx>
        <c:axId val="7151480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频数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15142184"/>
        <c:crosses val="autoZero"/>
        <c:crossBetween val="between"/>
      </c:valAx>
      <c:valAx>
        <c:axId val="715153008"/>
        <c:scaling>
          <c:orientation val="minMax"/>
          <c:max val="1"/>
        </c:scaling>
        <c:delete val="0"/>
        <c:axPos val="r"/>
        <c:numFmt formatCode="0.00%" sourceLinked="1"/>
        <c:majorTickMark val="out"/>
        <c:minorTickMark val="none"/>
        <c:tickLblPos val="nextTo"/>
        <c:crossAx val="715155632"/>
        <c:crosses val="max"/>
        <c:crossBetween val="between"/>
      </c:valAx>
      <c:catAx>
        <c:axId val="7151556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15153008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 i="0" baseline="0">
                <a:effectLst/>
              </a:rPr>
              <a:t>频数</a:t>
            </a:r>
            <a:r>
              <a:rPr lang="zh-CN" altLang="zh-CN" sz="1800" b="1" i="0" baseline="0">
                <a:effectLst/>
              </a:rPr>
              <a:t>直方图</a:t>
            </a:r>
            <a:endParaRPr lang="zh-CN" altLang="zh-CN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'总体分布假设检验(简化分组)'!$E$22</c:f>
              <c:strCache>
                <c:ptCount val="1"/>
                <c:pt idx="0">
                  <c:v>频数</c:v>
                </c:pt>
              </c:strCache>
            </c:strRef>
          </c:tx>
          <c:invertIfNegative val="0"/>
          <c:cat>
            <c:strRef>
              <c:f>'总体分布假设检验(简化分组)'!$G$23:$G$32</c:f>
              <c:strCache>
                <c:ptCount val="10"/>
                <c:pt idx="0">
                  <c:v>650</c:v>
                </c:pt>
                <c:pt idx="1">
                  <c:v>550</c:v>
                </c:pt>
                <c:pt idx="2">
                  <c:v>750</c:v>
                </c:pt>
                <c:pt idx="3">
                  <c:v>850</c:v>
                </c:pt>
                <c:pt idx="4">
                  <c:v>450</c:v>
                </c:pt>
                <c:pt idx="5">
                  <c:v>250</c:v>
                </c:pt>
                <c:pt idx="6">
                  <c:v>950</c:v>
                </c:pt>
                <c:pt idx="7">
                  <c:v>350</c:v>
                </c:pt>
                <c:pt idx="8">
                  <c:v>1050</c:v>
                </c:pt>
                <c:pt idx="9">
                  <c:v>其他</c:v>
                </c:pt>
              </c:strCache>
            </c:strRef>
          </c:cat>
          <c:val>
            <c:numRef>
              <c:f>'总体分布假设检验(简化分组)'!$E$23:$E$32</c:f>
              <c:numCache>
                <c:formatCode>General</c:formatCode>
                <c:ptCount val="10"/>
                <c:pt idx="0">
                  <c:v>5</c:v>
                </c:pt>
                <c:pt idx="1">
                  <c:v>4</c:v>
                </c:pt>
                <c:pt idx="2">
                  <c:v>10</c:v>
                </c:pt>
                <c:pt idx="3">
                  <c:v>20</c:v>
                </c:pt>
                <c:pt idx="4">
                  <c:v>24</c:v>
                </c:pt>
                <c:pt idx="5">
                  <c:v>15</c:v>
                </c:pt>
                <c:pt idx="6">
                  <c:v>12</c:v>
                </c:pt>
                <c:pt idx="7">
                  <c:v>5</c:v>
                </c:pt>
                <c:pt idx="8">
                  <c:v>3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28-40AE-ACC5-278FD2DBB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22754128"/>
        <c:axId val="722754456"/>
      </c:barChart>
      <c:lineChart>
        <c:grouping val="standard"/>
        <c:varyColors val="0"/>
        <c:ser>
          <c:idx val="1"/>
          <c:order val="1"/>
          <c:tx>
            <c:strRef>
              <c:f>'总体分布假设检验(简化分组)'!$F$22</c:f>
              <c:strCache>
                <c:ptCount val="1"/>
                <c:pt idx="0">
                  <c:v>累积 %</c:v>
                </c:pt>
              </c:strCache>
            </c:strRef>
          </c:tx>
          <c:cat>
            <c:strRef>
              <c:f>'总体分布假设检验(简化分组)'!$G$23:$G$32</c:f>
              <c:strCache>
                <c:ptCount val="10"/>
                <c:pt idx="0">
                  <c:v>650</c:v>
                </c:pt>
                <c:pt idx="1">
                  <c:v>550</c:v>
                </c:pt>
                <c:pt idx="2">
                  <c:v>750</c:v>
                </c:pt>
                <c:pt idx="3">
                  <c:v>850</c:v>
                </c:pt>
                <c:pt idx="4">
                  <c:v>450</c:v>
                </c:pt>
                <c:pt idx="5">
                  <c:v>250</c:v>
                </c:pt>
                <c:pt idx="6">
                  <c:v>950</c:v>
                </c:pt>
                <c:pt idx="7">
                  <c:v>350</c:v>
                </c:pt>
                <c:pt idx="8">
                  <c:v>1050</c:v>
                </c:pt>
                <c:pt idx="9">
                  <c:v>其他</c:v>
                </c:pt>
              </c:strCache>
            </c:strRef>
          </c:cat>
          <c:val>
            <c:numRef>
              <c:f>'总体分布假设检验(简化分组)'!$F$23:$F$32</c:f>
              <c:numCache>
                <c:formatCode>0.00%</c:formatCode>
                <c:ptCount val="10"/>
                <c:pt idx="0">
                  <c:v>0.05</c:v>
                </c:pt>
                <c:pt idx="1">
                  <c:v>0.09</c:v>
                </c:pt>
                <c:pt idx="2">
                  <c:v>0.19</c:v>
                </c:pt>
                <c:pt idx="3">
                  <c:v>0.39</c:v>
                </c:pt>
                <c:pt idx="4">
                  <c:v>0.63</c:v>
                </c:pt>
                <c:pt idx="5">
                  <c:v>0.78</c:v>
                </c:pt>
                <c:pt idx="6">
                  <c:v>0.9</c:v>
                </c:pt>
                <c:pt idx="7">
                  <c:v>0.95</c:v>
                </c:pt>
                <c:pt idx="8">
                  <c:v>0.98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28-40AE-ACC5-278FD2DBB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9885744"/>
        <c:axId val="719883120"/>
      </c:lineChart>
      <c:catAx>
        <c:axId val="722754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分段点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22754456"/>
        <c:crosses val="autoZero"/>
        <c:auto val="1"/>
        <c:lblAlgn val="ctr"/>
        <c:lblOffset val="100"/>
        <c:noMultiLvlLbl val="0"/>
      </c:catAx>
      <c:valAx>
        <c:axId val="7227544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频数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22754128"/>
        <c:crosses val="autoZero"/>
        <c:crossBetween val="between"/>
      </c:valAx>
      <c:valAx>
        <c:axId val="719883120"/>
        <c:scaling>
          <c:orientation val="minMax"/>
          <c:max val="1"/>
        </c:scaling>
        <c:delete val="0"/>
        <c:axPos val="r"/>
        <c:numFmt formatCode="0.00%" sourceLinked="1"/>
        <c:majorTickMark val="out"/>
        <c:minorTickMark val="none"/>
        <c:tickLblPos val="nextTo"/>
        <c:crossAx val="719885744"/>
        <c:crosses val="max"/>
        <c:crossBetween val="between"/>
      </c:valAx>
      <c:catAx>
        <c:axId val="7198857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19883120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2019300</xdr:colOff>
      <xdr:row>32</xdr:row>
      <xdr:rowOff>142875</xdr:rowOff>
    </xdr:from>
    <xdr:to>
      <xdr:col>9</xdr:col>
      <xdr:colOff>19050</xdr:colOff>
      <xdr:row>51</xdr:row>
      <xdr:rowOff>57150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79CBDD63-33BA-27DD-8618-4F30F40089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19049</xdr:colOff>
      <xdr:row>33</xdr:row>
      <xdr:rowOff>9525</xdr:rowOff>
    </xdr:from>
    <xdr:to>
      <xdr:col>8</xdr:col>
      <xdr:colOff>2324099</xdr:colOff>
      <xdr:row>49</xdr:row>
      <xdr:rowOff>47625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45316E8-A472-9362-DC40-184AB17CFA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8"/>
  <sheetViews>
    <sheetView workbookViewId="0">
      <selection activeCell="N18" sqref="N18"/>
    </sheetView>
  </sheetViews>
  <sheetFormatPr defaultRowHeight="14.25" x14ac:dyDescent="0.2"/>
  <sheetData>
    <row r="1" spans="1:15" x14ac:dyDescent="0.2">
      <c r="A1" s="16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</row>
    <row r="2" spans="1:15" x14ac:dyDescent="0.2">
      <c r="A2">
        <v>459</v>
      </c>
      <c r="B2">
        <v>362</v>
      </c>
      <c r="C2">
        <v>624</v>
      </c>
      <c r="D2">
        <v>542</v>
      </c>
      <c r="E2">
        <v>509</v>
      </c>
      <c r="F2">
        <v>584</v>
      </c>
      <c r="G2">
        <v>433</v>
      </c>
      <c r="H2">
        <v>748</v>
      </c>
      <c r="I2">
        <v>815</v>
      </c>
      <c r="J2">
        <v>505</v>
      </c>
      <c r="K2">
        <v>612</v>
      </c>
      <c r="L2">
        <v>452</v>
      </c>
      <c r="M2">
        <v>434</v>
      </c>
      <c r="N2">
        <v>982</v>
      </c>
      <c r="O2">
        <v>640</v>
      </c>
    </row>
    <row r="3" spans="1:15" x14ac:dyDescent="0.2">
      <c r="A3">
        <v>742</v>
      </c>
      <c r="B3">
        <v>565</v>
      </c>
      <c r="C3">
        <v>706</v>
      </c>
      <c r="D3">
        <v>593</v>
      </c>
      <c r="E3">
        <v>680</v>
      </c>
      <c r="F3">
        <v>926</v>
      </c>
      <c r="G3">
        <v>653</v>
      </c>
      <c r="H3">
        <v>164</v>
      </c>
      <c r="I3">
        <v>487</v>
      </c>
      <c r="J3">
        <v>734</v>
      </c>
      <c r="K3">
        <v>608</v>
      </c>
      <c r="L3">
        <v>428</v>
      </c>
      <c r="M3">
        <v>1153</v>
      </c>
      <c r="N3">
        <v>593</v>
      </c>
      <c r="O3">
        <v>844</v>
      </c>
    </row>
    <row r="4" spans="1:15" x14ac:dyDescent="0.2">
      <c r="A4">
        <v>527</v>
      </c>
      <c r="B4">
        <v>552</v>
      </c>
      <c r="C4">
        <v>513</v>
      </c>
      <c r="D4">
        <v>781</v>
      </c>
      <c r="E4">
        <v>474</v>
      </c>
      <c r="F4">
        <v>388</v>
      </c>
      <c r="G4">
        <v>824</v>
      </c>
      <c r="H4">
        <v>538</v>
      </c>
      <c r="I4">
        <v>862</v>
      </c>
      <c r="J4">
        <v>659</v>
      </c>
      <c r="K4">
        <v>775</v>
      </c>
      <c r="L4">
        <v>859</v>
      </c>
      <c r="M4">
        <v>755</v>
      </c>
      <c r="N4">
        <v>649</v>
      </c>
      <c r="O4">
        <v>697</v>
      </c>
    </row>
    <row r="5" spans="1:15" x14ac:dyDescent="0.2">
      <c r="A5">
        <v>515</v>
      </c>
      <c r="B5">
        <v>628</v>
      </c>
      <c r="C5">
        <v>954</v>
      </c>
      <c r="D5">
        <v>771</v>
      </c>
      <c r="E5">
        <v>609</v>
      </c>
      <c r="F5">
        <v>402</v>
      </c>
      <c r="G5">
        <v>960</v>
      </c>
      <c r="H5">
        <v>885</v>
      </c>
      <c r="I5">
        <v>610</v>
      </c>
      <c r="J5">
        <v>292</v>
      </c>
      <c r="K5">
        <v>837</v>
      </c>
      <c r="L5">
        <v>473</v>
      </c>
      <c r="M5">
        <v>677</v>
      </c>
      <c r="N5">
        <v>358</v>
      </c>
      <c r="O5">
        <v>638</v>
      </c>
    </row>
    <row r="6" spans="1:15" x14ac:dyDescent="0.2">
      <c r="A6">
        <v>699</v>
      </c>
      <c r="B6">
        <v>634</v>
      </c>
      <c r="C6">
        <v>555</v>
      </c>
      <c r="D6">
        <v>570</v>
      </c>
      <c r="E6">
        <v>84</v>
      </c>
      <c r="F6">
        <v>416</v>
      </c>
      <c r="G6">
        <v>606</v>
      </c>
      <c r="H6">
        <v>1062</v>
      </c>
      <c r="I6">
        <v>484</v>
      </c>
      <c r="J6">
        <v>120</v>
      </c>
      <c r="K6">
        <v>447</v>
      </c>
      <c r="L6">
        <v>654</v>
      </c>
      <c r="M6">
        <v>564</v>
      </c>
      <c r="N6">
        <v>339</v>
      </c>
      <c r="O6">
        <v>280</v>
      </c>
    </row>
    <row r="7" spans="1:15" x14ac:dyDescent="0.2">
      <c r="A7">
        <v>246</v>
      </c>
      <c r="B7">
        <v>687</v>
      </c>
      <c r="C7">
        <v>539</v>
      </c>
      <c r="D7">
        <v>790</v>
      </c>
      <c r="E7">
        <v>581</v>
      </c>
      <c r="F7">
        <v>621</v>
      </c>
      <c r="G7">
        <v>724</v>
      </c>
      <c r="H7">
        <v>531</v>
      </c>
      <c r="I7">
        <v>512</v>
      </c>
      <c r="J7">
        <v>577</v>
      </c>
      <c r="K7">
        <v>496</v>
      </c>
      <c r="L7">
        <v>468</v>
      </c>
      <c r="M7">
        <v>499</v>
      </c>
      <c r="N7">
        <v>544</v>
      </c>
      <c r="O7">
        <v>645</v>
      </c>
    </row>
    <row r="8" spans="1:15" x14ac:dyDescent="0.2">
      <c r="A8">
        <v>764</v>
      </c>
      <c r="B8">
        <v>558</v>
      </c>
      <c r="C8">
        <v>378</v>
      </c>
      <c r="D8">
        <v>765</v>
      </c>
      <c r="E8">
        <v>666</v>
      </c>
      <c r="F8">
        <v>763</v>
      </c>
      <c r="G8">
        <v>217</v>
      </c>
      <c r="H8">
        <v>715</v>
      </c>
      <c r="I8">
        <v>310</v>
      </c>
      <c r="J8">
        <v>851</v>
      </c>
    </row>
  </sheetData>
  <mergeCells count="1">
    <mergeCell ref="A1:O1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0254C-5A65-459A-9762-BF40F37267D2}">
  <dimension ref="A1:M101"/>
  <sheetViews>
    <sheetView topLeftCell="A12" zoomScale="85" zoomScaleNormal="85" workbookViewId="0">
      <selection activeCell="L35" sqref="L35"/>
    </sheetView>
  </sheetViews>
  <sheetFormatPr defaultRowHeight="14.25" x14ac:dyDescent="0.2"/>
  <cols>
    <col min="3" max="3" width="26.625" customWidth="1"/>
    <col min="4" max="4" width="10.375" bestFit="1" customWidth="1"/>
    <col min="8" max="8" width="24.625" customWidth="1"/>
    <col min="9" max="9" width="30.625" customWidth="1"/>
    <col min="10" max="10" width="19.25" bestFit="1" customWidth="1"/>
    <col min="12" max="12" width="17.875" customWidth="1"/>
    <col min="13" max="13" width="23.125" customWidth="1"/>
  </cols>
  <sheetData>
    <row r="1" spans="1:13" ht="18.75" x14ac:dyDescent="0.3">
      <c r="A1" s="1" t="s">
        <v>18</v>
      </c>
      <c r="B1" s="1" t="s">
        <v>19</v>
      </c>
      <c r="C1" s="1" t="s">
        <v>20</v>
      </c>
      <c r="D1" s="1" t="s">
        <v>32</v>
      </c>
      <c r="E1" s="1" t="s">
        <v>33</v>
      </c>
      <c r="F1" s="1" t="s">
        <v>34</v>
      </c>
      <c r="G1" s="1" t="s">
        <v>35</v>
      </c>
      <c r="H1" s="1" t="s">
        <v>36</v>
      </c>
      <c r="I1" s="1" t="s">
        <v>37</v>
      </c>
      <c r="J1" s="5" t="s">
        <v>38</v>
      </c>
      <c r="L1" s="1" t="s">
        <v>39</v>
      </c>
      <c r="M1" s="1">
        <v>100</v>
      </c>
    </row>
    <row r="2" spans="1:13" x14ac:dyDescent="0.2">
      <c r="A2" s="1">
        <v>459</v>
      </c>
      <c r="B2" s="1">
        <v>84</v>
      </c>
      <c r="C2" s="1" t="s">
        <v>21</v>
      </c>
      <c r="D2" s="1">
        <v>2</v>
      </c>
      <c r="E2" s="1">
        <f>D2/$M$1</f>
        <v>0.02</v>
      </c>
      <c r="F2" s="1">
        <v>150</v>
      </c>
      <c r="G2" s="7">
        <f>NORMDIST(F2,$M$4,$M$3,1)</f>
        <v>1.0721239609408666E-2</v>
      </c>
      <c r="H2" s="7">
        <f>G2</f>
        <v>1.0721239609408666E-2</v>
      </c>
      <c r="I2" s="8">
        <f>$M$1*H2</f>
        <v>1.0721239609408666</v>
      </c>
      <c r="J2" s="8">
        <f>(D2-I2)^2/I2</f>
        <v>0.8030358197614732</v>
      </c>
      <c r="L2" s="1" t="s">
        <v>40</v>
      </c>
      <c r="M2" s="1">
        <v>11</v>
      </c>
    </row>
    <row r="3" spans="1:13" x14ac:dyDescent="0.2">
      <c r="A3" s="1">
        <v>362</v>
      </c>
      <c r="B3" s="1">
        <v>120</v>
      </c>
      <c r="C3" s="1" t="s">
        <v>22</v>
      </c>
      <c r="D3" s="1">
        <v>3</v>
      </c>
      <c r="E3" s="1">
        <f t="shared" ref="E3:E12" si="0">D3/$M$1</f>
        <v>0.03</v>
      </c>
      <c r="F3" s="1">
        <v>250</v>
      </c>
      <c r="G3" s="7">
        <f>NORMDIST(F3,$M$4,$M$3,1)</f>
        <v>3.6810007877042521E-2</v>
      </c>
      <c r="H3" s="7">
        <f>G3-G2</f>
        <v>2.6088768267633854E-2</v>
      </c>
      <c r="I3" s="8">
        <f t="shared" ref="I3:I12" si="1">$M$1*H3</f>
        <v>2.6088768267633853</v>
      </c>
      <c r="J3" s="8">
        <f t="shared" ref="J3:J12" si="2">(D3-I3)^2/I3</f>
        <v>5.863724000817052E-2</v>
      </c>
      <c r="L3" s="1" t="s">
        <v>41</v>
      </c>
      <c r="M3" s="7">
        <f>STDEVP(B2:B101)</f>
        <v>195.64355343327824</v>
      </c>
    </row>
    <row r="4" spans="1:13" x14ac:dyDescent="0.2">
      <c r="A4" s="1">
        <v>624</v>
      </c>
      <c r="B4" s="1">
        <v>164</v>
      </c>
      <c r="C4" s="1" t="s">
        <v>23</v>
      </c>
      <c r="D4" s="1">
        <v>4</v>
      </c>
      <c r="E4" s="1">
        <f t="shared" si="0"/>
        <v>0.04</v>
      </c>
      <c r="F4" s="1">
        <v>350</v>
      </c>
      <c r="G4" s="7">
        <f t="shared" ref="G4:G12" si="3">NORMDIST(F4,$M$4,$M$3,1)</f>
        <v>0.1006539676688144</v>
      </c>
      <c r="H4" s="7">
        <f t="shared" ref="H4:H10" si="4">G4-G3</f>
        <v>6.3843959791771876E-2</v>
      </c>
      <c r="I4" s="8">
        <f t="shared" si="1"/>
        <v>6.3843959791771878</v>
      </c>
      <c r="J4" s="8">
        <f t="shared" si="2"/>
        <v>0.89050619730655556</v>
      </c>
      <c r="L4" s="1" t="s">
        <v>42</v>
      </c>
      <c r="M4" s="1">
        <f>描述统计结果!B3</f>
        <v>600</v>
      </c>
    </row>
    <row r="5" spans="1:13" x14ac:dyDescent="0.2">
      <c r="A5" s="1">
        <v>542</v>
      </c>
      <c r="B5" s="1">
        <v>217</v>
      </c>
      <c r="C5" s="1" t="s">
        <v>31</v>
      </c>
      <c r="D5" s="1">
        <v>10</v>
      </c>
      <c r="E5" s="1">
        <f t="shared" si="0"/>
        <v>0.1</v>
      </c>
      <c r="F5" s="1">
        <v>450</v>
      </c>
      <c r="G5" s="7">
        <f t="shared" si="3"/>
        <v>0.22162981871416373</v>
      </c>
      <c r="H5" s="7">
        <f t="shared" si="4"/>
        <v>0.12097585104534933</v>
      </c>
      <c r="I5" s="8">
        <f t="shared" si="1"/>
        <v>12.097585104534932</v>
      </c>
      <c r="J5" s="8">
        <f t="shared" si="2"/>
        <v>0.36369764979933711</v>
      </c>
      <c r="L5" s="1" t="s">
        <v>45</v>
      </c>
      <c r="M5" s="1">
        <v>2</v>
      </c>
    </row>
    <row r="6" spans="1:13" x14ac:dyDescent="0.2">
      <c r="A6" s="1">
        <v>509</v>
      </c>
      <c r="B6" s="1">
        <v>246</v>
      </c>
      <c r="C6" s="1" t="s">
        <v>30</v>
      </c>
      <c r="D6" s="1">
        <v>20</v>
      </c>
      <c r="E6" s="1">
        <f t="shared" si="0"/>
        <v>0.2</v>
      </c>
      <c r="F6" s="1">
        <v>550</v>
      </c>
      <c r="G6" s="7">
        <f t="shared" si="3"/>
        <v>0.39914267234076012</v>
      </c>
      <c r="H6" s="7">
        <f t="shared" si="4"/>
        <v>0.17751285362659638</v>
      </c>
      <c r="I6" s="8">
        <f t="shared" si="1"/>
        <v>17.751285362659637</v>
      </c>
      <c r="J6" s="8">
        <f t="shared" si="2"/>
        <v>0.28486486566351749</v>
      </c>
    </row>
    <row r="7" spans="1:13" x14ac:dyDescent="0.2">
      <c r="A7" s="1">
        <v>584</v>
      </c>
      <c r="B7" s="1">
        <v>280</v>
      </c>
      <c r="C7" s="1" t="s">
        <v>29</v>
      </c>
      <c r="D7" s="1">
        <v>24</v>
      </c>
      <c r="E7" s="1">
        <f t="shared" si="0"/>
        <v>0.24</v>
      </c>
      <c r="F7" s="1">
        <v>650</v>
      </c>
      <c r="G7" s="7">
        <f t="shared" si="3"/>
        <v>0.60085732765923994</v>
      </c>
      <c r="H7" s="7">
        <f t="shared" si="4"/>
        <v>0.20171465531847982</v>
      </c>
      <c r="I7" s="8">
        <f t="shared" si="1"/>
        <v>20.171465531847982</v>
      </c>
      <c r="J7" s="8">
        <f t="shared" si="2"/>
        <v>0.72665400293724769</v>
      </c>
    </row>
    <row r="8" spans="1:13" x14ac:dyDescent="0.2">
      <c r="A8" s="1">
        <v>433</v>
      </c>
      <c r="B8" s="1">
        <v>292</v>
      </c>
      <c r="C8" s="1" t="s">
        <v>28</v>
      </c>
      <c r="D8" s="1">
        <v>15</v>
      </c>
      <c r="E8" s="1">
        <f t="shared" si="0"/>
        <v>0.15</v>
      </c>
      <c r="F8" s="1">
        <v>750</v>
      </c>
      <c r="G8" s="7">
        <f t="shared" si="3"/>
        <v>0.77837018128583624</v>
      </c>
      <c r="H8" s="7">
        <f t="shared" si="4"/>
        <v>0.1775128536265963</v>
      </c>
      <c r="I8" s="8">
        <f t="shared" si="1"/>
        <v>17.75128536265963</v>
      </c>
      <c r="J8" s="8">
        <f t="shared" si="2"/>
        <v>0.42642383309931764</v>
      </c>
    </row>
    <row r="9" spans="1:13" x14ac:dyDescent="0.2">
      <c r="A9" s="1">
        <v>748</v>
      </c>
      <c r="B9" s="1">
        <v>310</v>
      </c>
      <c r="C9" s="1" t="s">
        <v>27</v>
      </c>
      <c r="D9" s="1">
        <v>12</v>
      </c>
      <c r="E9" s="1">
        <f t="shared" si="0"/>
        <v>0.12</v>
      </c>
      <c r="F9" s="1">
        <v>850</v>
      </c>
      <c r="G9" s="7">
        <f t="shared" si="3"/>
        <v>0.8993460323311856</v>
      </c>
      <c r="H9" s="7">
        <f t="shared" si="4"/>
        <v>0.12097585104534936</v>
      </c>
      <c r="I9" s="8">
        <f t="shared" si="1"/>
        <v>12.097585104534936</v>
      </c>
      <c r="J9" s="8">
        <f t="shared" si="2"/>
        <v>7.8716971567528737E-4</v>
      </c>
    </row>
    <row r="10" spans="1:13" x14ac:dyDescent="0.2">
      <c r="A10" s="1">
        <v>815</v>
      </c>
      <c r="B10" s="1">
        <v>339</v>
      </c>
      <c r="C10" s="1" t="s">
        <v>26</v>
      </c>
      <c r="D10" s="1">
        <v>5</v>
      </c>
      <c r="E10" s="1">
        <f t="shared" si="0"/>
        <v>0.05</v>
      </c>
      <c r="F10" s="1">
        <v>950</v>
      </c>
      <c r="G10" s="7">
        <f t="shared" si="3"/>
        <v>0.96318999212295753</v>
      </c>
      <c r="H10" s="7">
        <f t="shared" si="4"/>
        <v>6.3843959791771931E-2</v>
      </c>
      <c r="I10" s="8">
        <f t="shared" si="1"/>
        <v>6.3843959791771931</v>
      </c>
      <c r="J10" s="8">
        <f t="shared" si="2"/>
        <v>0.30019319500432684</v>
      </c>
    </row>
    <row r="11" spans="1:13" x14ac:dyDescent="0.2">
      <c r="A11" s="1">
        <v>505</v>
      </c>
      <c r="B11" s="1">
        <v>358</v>
      </c>
      <c r="C11" s="1" t="s">
        <v>25</v>
      </c>
      <c r="D11" s="1">
        <v>3</v>
      </c>
      <c r="E11" s="1">
        <f t="shared" si="0"/>
        <v>0.03</v>
      </c>
      <c r="F11" s="1">
        <v>1050</v>
      </c>
      <c r="G11" s="7">
        <f t="shared" si="3"/>
        <v>0.98927876039059137</v>
      </c>
      <c r="H11" s="7">
        <f>G11-G10</f>
        <v>2.6088768267633844E-2</v>
      </c>
      <c r="I11" s="8">
        <f t="shared" si="1"/>
        <v>2.6088768267633844</v>
      </c>
      <c r="J11" s="8">
        <f t="shared" si="2"/>
        <v>5.8637240008170805E-2</v>
      </c>
    </row>
    <row r="12" spans="1:13" x14ac:dyDescent="0.2">
      <c r="A12" s="1">
        <v>612</v>
      </c>
      <c r="B12" s="1">
        <v>362</v>
      </c>
      <c r="C12" s="1" t="s">
        <v>24</v>
      </c>
      <c r="D12" s="1">
        <v>2</v>
      </c>
      <c r="E12" s="1">
        <f t="shared" si="0"/>
        <v>0.02</v>
      </c>
      <c r="F12" s="1">
        <v>1150</v>
      </c>
      <c r="G12" s="7">
        <f t="shared" si="3"/>
        <v>0.99753241351882571</v>
      </c>
      <c r="H12" s="7">
        <f>1-G11</f>
        <v>1.0721239609408628E-2</v>
      </c>
      <c r="I12" s="8">
        <f t="shared" si="1"/>
        <v>1.0721239609408628</v>
      </c>
      <c r="J12" s="8">
        <f t="shared" si="2"/>
        <v>0.80303581976148264</v>
      </c>
    </row>
    <row r="13" spans="1:13" x14ac:dyDescent="0.2">
      <c r="A13" s="1">
        <v>452</v>
      </c>
      <c r="B13" s="1">
        <v>378</v>
      </c>
      <c r="E13" s="1"/>
      <c r="F13" s="1"/>
      <c r="G13" s="1"/>
      <c r="H13" s="1"/>
      <c r="I13" s="1" t="s">
        <v>43</v>
      </c>
      <c r="J13" s="7">
        <f>SUM(J2:J12)</f>
        <v>4.7164730330652755</v>
      </c>
    </row>
    <row r="14" spans="1:13" x14ac:dyDescent="0.2">
      <c r="A14" s="1">
        <v>434</v>
      </c>
      <c r="B14" s="1">
        <v>388</v>
      </c>
      <c r="C14" s="1"/>
      <c r="D14" s="1"/>
      <c r="E14" s="1"/>
      <c r="F14" s="1"/>
      <c r="G14" s="1"/>
      <c r="H14" s="1"/>
      <c r="I14" s="1" t="s">
        <v>44</v>
      </c>
      <c r="J14" s="9">
        <f>CHIINV(0.05,8)</f>
        <v>15.507313055865453</v>
      </c>
    </row>
    <row r="15" spans="1:13" x14ac:dyDescent="0.2">
      <c r="A15" s="1">
        <v>982</v>
      </c>
      <c r="B15" s="1">
        <v>402</v>
      </c>
      <c r="C15" s="1"/>
      <c r="D15" s="1"/>
      <c r="E15" s="1"/>
      <c r="F15" s="1"/>
      <c r="G15" s="1"/>
      <c r="H15" s="1"/>
      <c r="I15" s="1"/>
      <c r="J15" s="1"/>
    </row>
    <row r="16" spans="1:13" x14ac:dyDescent="0.2">
      <c r="A16" s="1">
        <v>640</v>
      </c>
      <c r="B16" s="1">
        <v>416</v>
      </c>
      <c r="C16" s="1"/>
      <c r="D16" s="1"/>
      <c r="E16" s="1"/>
      <c r="F16" s="1"/>
      <c r="G16" s="1"/>
      <c r="H16" s="17" t="s">
        <v>50</v>
      </c>
      <c r="I16" s="1" t="s">
        <v>48</v>
      </c>
      <c r="J16" s="10">
        <f>CHITEST(D2:D12,I2:I12)</f>
        <v>0.90929562101778383</v>
      </c>
    </row>
    <row r="17" spans="1:10" x14ac:dyDescent="0.2">
      <c r="A17" s="1">
        <v>742</v>
      </c>
      <c r="B17" s="1">
        <v>428</v>
      </c>
      <c r="C17" s="1"/>
      <c r="D17" s="1"/>
      <c r="E17" s="1"/>
      <c r="F17" s="1"/>
      <c r="G17" s="1"/>
      <c r="H17" s="17"/>
      <c r="I17" s="1" t="s">
        <v>49</v>
      </c>
      <c r="J17" s="7">
        <f>CHIINV(J16,10)</f>
        <v>4.7164730330652755</v>
      </c>
    </row>
    <row r="18" spans="1:10" x14ac:dyDescent="0.2">
      <c r="A18" s="1">
        <v>565</v>
      </c>
      <c r="B18" s="1">
        <v>433</v>
      </c>
      <c r="C18" s="1"/>
      <c r="D18" s="1"/>
      <c r="E18" s="1"/>
      <c r="F18" s="1"/>
      <c r="G18" s="1"/>
      <c r="H18" s="1"/>
      <c r="I18" s="1"/>
      <c r="J18" s="1"/>
    </row>
    <row r="19" spans="1:10" ht="15" thickBot="1" x14ac:dyDescent="0.25">
      <c r="A19" s="1">
        <v>706</v>
      </c>
      <c r="B19" s="1">
        <v>434</v>
      </c>
      <c r="C19" s="1"/>
      <c r="D19" s="1"/>
      <c r="E19" s="1"/>
      <c r="F19" s="1"/>
      <c r="G19" s="1"/>
      <c r="H19" s="1"/>
      <c r="I19" s="1"/>
      <c r="J19" s="1"/>
    </row>
    <row r="20" spans="1:10" x14ac:dyDescent="0.2">
      <c r="A20" s="1">
        <v>593</v>
      </c>
      <c r="B20" s="1">
        <v>447</v>
      </c>
      <c r="C20" s="1"/>
      <c r="D20" s="15" t="s">
        <v>51</v>
      </c>
      <c r="E20" s="15" t="s">
        <v>54</v>
      </c>
      <c r="F20" s="15" t="s">
        <v>53</v>
      </c>
      <c r="G20" s="15" t="s">
        <v>51</v>
      </c>
      <c r="H20" s="15" t="s">
        <v>54</v>
      </c>
      <c r="I20" s="15" t="s">
        <v>53</v>
      </c>
      <c r="J20" s="1"/>
    </row>
    <row r="21" spans="1:10" x14ac:dyDescent="0.2">
      <c r="A21" s="1">
        <v>680</v>
      </c>
      <c r="B21" s="1">
        <v>452</v>
      </c>
      <c r="C21" s="1"/>
      <c r="D21" s="11">
        <v>150</v>
      </c>
      <c r="E21" s="2">
        <v>2</v>
      </c>
      <c r="F21" s="12">
        <v>0.02</v>
      </c>
      <c r="G21" s="11">
        <v>650</v>
      </c>
      <c r="H21" s="2">
        <v>24</v>
      </c>
      <c r="I21" s="12">
        <v>0.24</v>
      </c>
      <c r="J21" s="1"/>
    </row>
    <row r="22" spans="1:10" x14ac:dyDescent="0.2">
      <c r="A22" s="1">
        <v>926</v>
      </c>
      <c r="B22" s="1">
        <v>459</v>
      </c>
      <c r="C22" s="1"/>
      <c r="D22" s="11">
        <v>250</v>
      </c>
      <c r="E22" s="2">
        <v>3</v>
      </c>
      <c r="F22" s="12">
        <v>0.05</v>
      </c>
      <c r="G22" s="11">
        <v>550</v>
      </c>
      <c r="H22" s="2">
        <v>20</v>
      </c>
      <c r="I22" s="12">
        <v>0.44</v>
      </c>
      <c r="J22" s="1"/>
    </row>
    <row r="23" spans="1:10" x14ac:dyDescent="0.2">
      <c r="A23" s="1">
        <v>653</v>
      </c>
      <c r="B23" s="1">
        <v>468</v>
      </c>
      <c r="C23" s="1"/>
      <c r="D23" s="11">
        <v>350</v>
      </c>
      <c r="E23" s="2">
        <v>4</v>
      </c>
      <c r="F23" s="12">
        <v>0.09</v>
      </c>
      <c r="G23" s="11">
        <v>750</v>
      </c>
      <c r="H23" s="2">
        <v>15</v>
      </c>
      <c r="I23" s="12">
        <v>0.59</v>
      </c>
      <c r="J23" s="1"/>
    </row>
    <row r="24" spans="1:10" x14ac:dyDescent="0.2">
      <c r="A24" s="1">
        <v>164</v>
      </c>
      <c r="B24" s="1">
        <v>473</v>
      </c>
      <c r="C24" s="1"/>
      <c r="D24" s="11">
        <v>450</v>
      </c>
      <c r="E24" s="2">
        <v>10</v>
      </c>
      <c r="F24" s="12">
        <v>0.19</v>
      </c>
      <c r="G24" s="11">
        <v>850</v>
      </c>
      <c r="H24" s="2">
        <v>12</v>
      </c>
      <c r="I24" s="12">
        <v>0.71</v>
      </c>
      <c r="J24" s="1"/>
    </row>
    <row r="25" spans="1:10" x14ac:dyDescent="0.2">
      <c r="A25" s="1">
        <v>487</v>
      </c>
      <c r="B25" s="1">
        <v>474</v>
      </c>
      <c r="C25" s="1"/>
      <c r="D25" s="11">
        <v>550</v>
      </c>
      <c r="E25" s="2">
        <v>20</v>
      </c>
      <c r="F25" s="12">
        <v>0.39</v>
      </c>
      <c r="G25" s="11">
        <v>450</v>
      </c>
      <c r="H25" s="2">
        <v>10</v>
      </c>
      <c r="I25" s="12">
        <v>0.81</v>
      </c>
      <c r="J25" s="1"/>
    </row>
    <row r="26" spans="1:10" x14ac:dyDescent="0.2">
      <c r="A26" s="1">
        <v>734</v>
      </c>
      <c r="B26" s="1">
        <v>484</v>
      </c>
      <c r="C26" s="1"/>
      <c r="D26" s="11">
        <v>650</v>
      </c>
      <c r="E26" s="2">
        <v>24</v>
      </c>
      <c r="F26" s="12">
        <v>0.63</v>
      </c>
      <c r="G26" s="11">
        <v>950</v>
      </c>
      <c r="H26" s="2">
        <v>5</v>
      </c>
      <c r="I26" s="12">
        <v>0.86</v>
      </c>
      <c r="J26" s="1"/>
    </row>
    <row r="27" spans="1:10" x14ac:dyDescent="0.2">
      <c r="A27" s="1">
        <v>608</v>
      </c>
      <c r="B27" s="1">
        <v>487</v>
      </c>
      <c r="C27" s="1"/>
      <c r="D27" s="11">
        <v>750</v>
      </c>
      <c r="E27" s="2">
        <v>15</v>
      </c>
      <c r="F27" s="12">
        <v>0.78</v>
      </c>
      <c r="G27" s="11">
        <v>350</v>
      </c>
      <c r="H27" s="2">
        <v>4</v>
      </c>
      <c r="I27" s="12">
        <v>0.9</v>
      </c>
      <c r="J27" s="1"/>
    </row>
    <row r="28" spans="1:10" x14ac:dyDescent="0.2">
      <c r="A28" s="1">
        <v>428</v>
      </c>
      <c r="B28" s="1">
        <v>496</v>
      </c>
      <c r="C28" s="1"/>
      <c r="D28" s="11">
        <v>850</v>
      </c>
      <c r="E28" s="2">
        <v>12</v>
      </c>
      <c r="F28" s="12">
        <v>0.9</v>
      </c>
      <c r="G28" s="11">
        <v>250</v>
      </c>
      <c r="H28" s="2">
        <v>3</v>
      </c>
      <c r="I28" s="12">
        <v>0.93</v>
      </c>
      <c r="J28" s="1"/>
    </row>
    <row r="29" spans="1:10" x14ac:dyDescent="0.2">
      <c r="A29" s="1">
        <v>1153</v>
      </c>
      <c r="B29" s="1">
        <v>499</v>
      </c>
      <c r="C29" s="1"/>
      <c r="D29" s="11">
        <v>950</v>
      </c>
      <c r="E29" s="2">
        <v>5</v>
      </c>
      <c r="F29" s="12">
        <v>0.95</v>
      </c>
      <c r="G29" s="11">
        <v>1050</v>
      </c>
      <c r="H29" s="2">
        <v>3</v>
      </c>
      <c r="I29" s="12">
        <v>0.96</v>
      </c>
      <c r="J29" s="1"/>
    </row>
    <row r="30" spans="1:10" x14ac:dyDescent="0.2">
      <c r="A30" s="1">
        <v>593</v>
      </c>
      <c r="B30" s="1">
        <v>505</v>
      </c>
      <c r="C30" s="1"/>
      <c r="D30" s="11">
        <v>1050</v>
      </c>
      <c r="E30" s="2">
        <v>3</v>
      </c>
      <c r="F30" s="12">
        <v>0.98</v>
      </c>
      <c r="G30" s="11">
        <v>150</v>
      </c>
      <c r="H30" s="2">
        <v>2</v>
      </c>
      <c r="I30" s="12">
        <v>0.98</v>
      </c>
      <c r="J30" s="1"/>
    </row>
    <row r="31" spans="1:10" x14ac:dyDescent="0.2">
      <c r="A31" s="1">
        <v>844</v>
      </c>
      <c r="B31" s="1">
        <v>509</v>
      </c>
      <c r="C31" s="1"/>
      <c r="D31" s="11">
        <v>1150</v>
      </c>
      <c r="E31" s="2">
        <v>1</v>
      </c>
      <c r="F31" s="12">
        <v>0.99</v>
      </c>
      <c r="G31" s="11">
        <v>1150</v>
      </c>
      <c r="H31" s="2">
        <v>1</v>
      </c>
      <c r="I31" s="12">
        <v>0.99</v>
      </c>
      <c r="J31" s="1"/>
    </row>
    <row r="32" spans="1:10" ht="15" thickBot="1" x14ac:dyDescent="0.25">
      <c r="A32" s="1">
        <v>527</v>
      </c>
      <c r="B32" s="1">
        <v>512</v>
      </c>
      <c r="C32" s="1"/>
      <c r="D32" s="3" t="s">
        <v>52</v>
      </c>
      <c r="E32" s="3">
        <v>1</v>
      </c>
      <c r="F32" s="13">
        <v>1</v>
      </c>
      <c r="G32" s="14" t="s">
        <v>52</v>
      </c>
      <c r="H32" s="3">
        <v>1</v>
      </c>
      <c r="I32" s="13">
        <v>1</v>
      </c>
      <c r="J32" s="1"/>
    </row>
    <row r="33" spans="1:10" x14ac:dyDescent="0.2">
      <c r="A33" s="1">
        <v>552</v>
      </c>
      <c r="B33" s="1">
        <v>513</v>
      </c>
      <c r="C33" s="1"/>
      <c r="D33" s="1"/>
      <c r="E33" s="1"/>
      <c r="F33" s="1"/>
      <c r="G33" s="1"/>
      <c r="H33" s="1"/>
      <c r="I33" s="1"/>
      <c r="J33" s="1"/>
    </row>
    <row r="34" spans="1:10" x14ac:dyDescent="0.2">
      <c r="A34" s="1">
        <v>513</v>
      </c>
      <c r="B34" s="1">
        <v>515</v>
      </c>
      <c r="C34" s="1"/>
      <c r="D34" s="1"/>
      <c r="E34" s="1"/>
      <c r="F34" s="1"/>
      <c r="G34" s="1"/>
      <c r="H34" s="1"/>
      <c r="I34" s="1"/>
      <c r="J34" s="1"/>
    </row>
    <row r="35" spans="1:10" x14ac:dyDescent="0.2">
      <c r="A35" s="1">
        <v>781</v>
      </c>
      <c r="B35" s="1">
        <v>527</v>
      </c>
      <c r="C35" s="1"/>
      <c r="D35" s="1"/>
      <c r="E35" s="1"/>
      <c r="F35" s="1"/>
      <c r="G35" s="1"/>
      <c r="H35" s="1"/>
      <c r="I35" s="1"/>
      <c r="J35" s="1"/>
    </row>
    <row r="36" spans="1:10" x14ac:dyDescent="0.2">
      <c r="A36" s="1">
        <v>474</v>
      </c>
      <c r="B36" s="1">
        <v>531</v>
      </c>
      <c r="C36" s="1"/>
      <c r="D36" s="1"/>
      <c r="E36" s="1"/>
      <c r="F36" s="1"/>
      <c r="G36" s="1"/>
      <c r="H36" s="1"/>
      <c r="I36" s="1"/>
      <c r="J36" s="1"/>
    </row>
    <row r="37" spans="1:10" x14ac:dyDescent="0.2">
      <c r="A37" s="1">
        <v>388</v>
      </c>
      <c r="B37" s="1">
        <v>538</v>
      </c>
      <c r="C37" s="1"/>
      <c r="D37" s="1"/>
      <c r="E37" s="1"/>
      <c r="F37" s="1"/>
      <c r="G37" s="1"/>
      <c r="H37" s="1"/>
      <c r="I37" s="1"/>
      <c r="J37" s="1"/>
    </row>
    <row r="38" spans="1:10" x14ac:dyDescent="0.2">
      <c r="A38" s="1">
        <v>824</v>
      </c>
      <c r="B38" s="1">
        <v>539</v>
      </c>
      <c r="C38" s="1"/>
      <c r="D38" s="1"/>
      <c r="E38" s="1"/>
      <c r="F38" s="1"/>
      <c r="G38" s="1"/>
      <c r="H38" s="1"/>
      <c r="I38" s="1"/>
      <c r="J38" s="1"/>
    </row>
    <row r="39" spans="1:10" x14ac:dyDescent="0.2">
      <c r="A39" s="1">
        <v>538</v>
      </c>
      <c r="B39" s="1">
        <v>542</v>
      </c>
      <c r="C39" s="1"/>
      <c r="D39" s="1"/>
      <c r="E39" s="1"/>
      <c r="F39" s="1"/>
      <c r="G39" s="1"/>
      <c r="H39" s="1"/>
      <c r="I39" s="1"/>
      <c r="J39" s="1"/>
    </row>
    <row r="40" spans="1:10" x14ac:dyDescent="0.2">
      <c r="A40" s="1">
        <v>862</v>
      </c>
      <c r="B40" s="1">
        <v>544</v>
      </c>
      <c r="C40" s="1"/>
      <c r="D40" s="1"/>
      <c r="E40" s="1"/>
      <c r="F40" s="1"/>
      <c r="G40" s="1"/>
      <c r="H40" s="1"/>
      <c r="I40" s="1"/>
      <c r="J40" s="1"/>
    </row>
    <row r="41" spans="1:10" x14ac:dyDescent="0.2">
      <c r="A41" s="1">
        <v>659</v>
      </c>
      <c r="B41" s="1">
        <v>552</v>
      </c>
      <c r="C41" s="1"/>
      <c r="D41" s="1"/>
      <c r="E41" s="1"/>
      <c r="F41" s="1"/>
      <c r="G41" s="1"/>
      <c r="H41" s="1"/>
      <c r="I41" s="1"/>
      <c r="J41" s="1"/>
    </row>
    <row r="42" spans="1:10" x14ac:dyDescent="0.2">
      <c r="A42" s="1">
        <v>775</v>
      </c>
      <c r="B42" s="1">
        <v>555</v>
      </c>
      <c r="C42" s="1"/>
      <c r="D42" s="1"/>
      <c r="E42" s="1"/>
      <c r="F42" s="1"/>
      <c r="G42" s="1"/>
      <c r="H42" s="1"/>
      <c r="I42" s="1"/>
      <c r="J42" s="1"/>
    </row>
    <row r="43" spans="1:10" x14ac:dyDescent="0.2">
      <c r="A43" s="1">
        <v>859</v>
      </c>
      <c r="B43" s="1">
        <v>558</v>
      </c>
      <c r="C43" s="1"/>
      <c r="D43" s="1"/>
      <c r="E43" s="1"/>
      <c r="F43" s="1"/>
      <c r="G43" s="1"/>
      <c r="H43" s="1"/>
      <c r="I43" s="1"/>
      <c r="J43" s="1"/>
    </row>
    <row r="44" spans="1:10" x14ac:dyDescent="0.2">
      <c r="A44" s="1">
        <v>755</v>
      </c>
      <c r="B44" s="1">
        <v>564</v>
      </c>
      <c r="C44" s="1"/>
      <c r="D44" s="1"/>
      <c r="E44" s="1"/>
      <c r="F44" s="1"/>
      <c r="G44" s="1"/>
      <c r="H44" s="1"/>
      <c r="I44" s="1"/>
      <c r="J44" s="1"/>
    </row>
    <row r="45" spans="1:10" x14ac:dyDescent="0.2">
      <c r="A45" s="1">
        <v>649</v>
      </c>
      <c r="B45" s="1">
        <v>565</v>
      </c>
      <c r="C45" s="1"/>
      <c r="D45" s="1"/>
      <c r="E45" s="1"/>
      <c r="F45" s="1"/>
      <c r="G45" s="1"/>
      <c r="H45" s="1"/>
      <c r="I45" s="1"/>
      <c r="J45" s="1"/>
    </row>
    <row r="46" spans="1:10" x14ac:dyDescent="0.2">
      <c r="A46" s="1">
        <v>697</v>
      </c>
      <c r="B46" s="1">
        <v>570</v>
      </c>
      <c r="C46" s="1"/>
      <c r="D46" s="1"/>
      <c r="E46" s="1"/>
      <c r="F46" s="1"/>
      <c r="G46" s="1"/>
      <c r="H46" s="1"/>
      <c r="I46" s="1"/>
      <c r="J46" s="1"/>
    </row>
    <row r="47" spans="1:10" x14ac:dyDescent="0.2">
      <c r="A47" s="1">
        <v>515</v>
      </c>
      <c r="B47" s="1">
        <v>577</v>
      </c>
      <c r="C47" s="1"/>
      <c r="D47" s="1"/>
      <c r="E47" s="1"/>
      <c r="F47" s="1"/>
      <c r="G47" s="1"/>
      <c r="H47" s="1"/>
      <c r="I47" s="1"/>
      <c r="J47" s="1"/>
    </row>
    <row r="48" spans="1:10" x14ac:dyDescent="0.2">
      <c r="A48" s="1">
        <v>628</v>
      </c>
      <c r="B48" s="1">
        <v>581</v>
      </c>
      <c r="C48" s="1"/>
      <c r="D48" s="1"/>
      <c r="E48" s="1"/>
      <c r="F48" s="1"/>
      <c r="G48" s="1"/>
      <c r="H48" s="1"/>
      <c r="I48" s="1"/>
      <c r="J48" s="1"/>
    </row>
    <row r="49" spans="1:10" x14ac:dyDescent="0.2">
      <c r="A49" s="1">
        <v>954</v>
      </c>
      <c r="B49" s="1">
        <v>584</v>
      </c>
      <c r="C49" s="1"/>
      <c r="D49" s="1"/>
      <c r="E49" s="1"/>
      <c r="F49" s="1"/>
      <c r="G49" s="1"/>
      <c r="H49" s="1"/>
      <c r="I49" s="1"/>
      <c r="J49" s="1"/>
    </row>
    <row r="50" spans="1:10" x14ac:dyDescent="0.2">
      <c r="A50" s="1">
        <v>771</v>
      </c>
      <c r="B50" s="1">
        <v>593</v>
      </c>
      <c r="C50" s="1"/>
      <c r="D50" s="1"/>
      <c r="E50" s="1"/>
      <c r="F50" s="1"/>
      <c r="G50" s="1"/>
      <c r="H50" s="1"/>
      <c r="I50" s="1"/>
      <c r="J50" s="1"/>
    </row>
    <row r="51" spans="1:10" x14ac:dyDescent="0.2">
      <c r="A51" s="1">
        <v>609</v>
      </c>
      <c r="B51" s="1">
        <v>593</v>
      </c>
      <c r="C51" s="1"/>
      <c r="D51" s="1"/>
      <c r="E51" s="1"/>
      <c r="F51" s="1"/>
      <c r="G51" s="1"/>
      <c r="H51" s="1"/>
      <c r="I51" s="1"/>
      <c r="J51" s="1"/>
    </row>
    <row r="52" spans="1:10" x14ac:dyDescent="0.2">
      <c r="A52" s="1">
        <v>402</v>
      </c>
      <c r="B52" s="1">
        <v>606</v>
      </c>
      <c r="C52" s="1"/>
      <c r="D52" s="1"/>
      <c r="E52" s="1"/>
      <c r="F52" s="1"/>
      <c r="G52" s="1"/>
      <c r="H52" s="1"/>
      <c r="I52" s="1"/>
      <c r="J52" s="1"/>
    </row>
    <row r="53" spans="1:10" x14ac:dyDescent="0.2">
      <c r="A53" s="1">
        <v>960</v>
      </c>
      <c r="B53" s="1">
        <v>608</v>
      </c>
      <c r="C53" s="1"/>
      <c r="D53" s="1"/>
      <c r="E53" s="1"/>
      <c r="F53" s="1"/>
      <c r="G53" s="1"/>
      <c r="H53" s="1"/>
      <c r="I53" s="1"/>
      <c r="J53" s="1"/>
    </row>
    <row r="54" spans="1:10" x14ac:dyDescent="0.2">
      <c r="A54" s="1">
        <v>885</v>
      </c>
      <c r="B54" s="1">
        <v>609</v>
      </c>
      <c r="C54" s="1"/>
      <c r="D54" s="1"/>
      <c r="E54" s="1"/>
      <c r="F54" s="1"/>
      <c r="G54" s="1"/>
      <c r="H54" s="1"/>
      <c r="I54" s="1"/>
      <c r="J54" s="1"/>
    </row>
    <row r="55" spans="1:10" x14ac:dyDescent="0.2">
      <c r="A55" s="1">
        <v>610</v>
      </c>
      <c r="B55" s="1">
        <v>610</v>
      </c>
      <c r="C55" s="1"/>
      <c r="D55" s="1"/>
      <c r="E55" s="1"/>
      <c r="F55" s="1"/>
      <c r="G55" s="1"/>
      <c r="H55" s="1"/>
      <c r="I55" s="1"/>
      <c r="J55" s="1"/>
    </row>
    <row r="56" spans="1:10" x14ac:dyDescent="0.2">
      <c r="A56" s="1">
        <v>292</v>
      </c>
      <c r="B56" s="1">
        <v>612</v>
      </c>
      <c r="C56" s="1"/>
      <c r="D56" s="1"/>
      <c r="E56" s="1"/>
      <c r="F56" s="1"/>
      <c r="G56" s="1"/>
      <c r="H56" s="1"/>
      <c r="I56" s="1"/>
      <c r="J56" s="1"/>
    </row>
    <row r="57" spans="1:10" x14ac:dyDescent="0.2">
      <c r="A57" s="1">
        <v>837</v>
      </c>
      <c r="B57" s="1">
        <v>621</v>
      </c>
      <c r="C57" s="1"/>
      <c r="D57" s="1"/>
      <c r="E57" s="1"/>
      <c r="F57" s="1"/>
      <c r="G57" s="1"/>
      <c r="H57" s="1"/>
      <c r="I57" s="1"/>
      <c r="J57" s="1"/>
    </row>
    <row r="58" spans="1:10" x14ac:dyDescent="0.2">
      <c r="A58" s="1">
        <v>473</v>
      </c>
      <c r="B58" s="1">
        <v>624</v>
      </c>
      <c r="C58" s="1"/>
      <c r="D58" s="1"/>
      <c r="E58" s="1"/>
      <c r="F58" s="1"/>
      <c r="G58" s="1"/>
      <c r="H58" s="1"/>
      <c r="I58" s="1"/>
      <c r="J58" s="1"/>
    </row>
    <row r="59" spans="1:10" x14ac:dyDescent="0.2">
      <c r="A59" s="1">
        <v>677</v>
      </c>
      <c r="B59" s="1">
        <v>628</v>
      </c>
      <c r="C59" s="1"/>
      <c r="D59" s="1"/>
      <c r="E59" s="1"/>
      <c r="F59" s="1"/>
      <c r="G59" s="1"/>
      <c r="H59" s="1"/>
      <c r="I59" s="1"/>
      <c r="J59" s="1"/>
    </row>
    <row r="60" spans="1:10" x14ac:dyDescent="0.2">
      <c r="A60" s="1">
        <v>358</v>
      </c>
      <c r="B60" s="1">
        <v>634</v>
      </c>
      <c r="C60" s="1"/>
      <c r="D60" s="1"/>
      <c r="E60" s="1"/>
      <c r="F60" s="1"/>
      <c r="G60" s="1"/>
      <c r="H60" s="1"/>
      <c r="I60" s="1"/>
      <c r="J60" s="1"/>
    </row>
    <row r="61" spans="1:10" x14ac:dyDescent="0.2">
      <c r="A61" s="1">
        <v>638</v>
      </c>
      <c r="B61" s="1">
        <v>638</v>
      </c>
      <c r="C61" s="1"/>
      <c r="D61" s="1"/>
      <c r="E61" s="1"/>
      <c r="F61" s="1"/>
      <c r="G61" s="1"/>
      <c r="H61" s="1"/>
      <c r="I61" s="1"/>
      <c r="J61" s="1"/>
    </row>
    <row r="62" spans="1:10" x14ac:dyDescent="0.2">
      <c r="A62" s="1">
        <v>699</v>
      </c>
      <c r="B62" s="1">
        <v>640</v>
      </c>
      <c r="C62" s="1"/>
      <c r="D62" s="1"/>
      <c r="E62" s="1"/>
      <c r="F62" s="1"/>
      <c r="G62" s="1"/>
      <c r="H62" s="1"/>
      <c r="I62" s="1"/>
      <c r="J62" s="1"/>
    </row>
    <row r="63" spans="1:10" x14ac:dyDescent="0.2">
      <c r="A63" s="1">
        <v>634</v>
      </c>
      <c r="B63" s="1">
        <v>645</v>
      </c>
      <c r="C63" s="1"/>
      <c r="D63" s="1"/>
      <c r="E63" s="1"/>
      <c r="F63" s="1"/>
      <c r="G63" s="1"/>
      <c r="H63" s="1"/>
      <c r="I63" s="1"/>
      <c r="J63" s="1"/>
    </row>
    <row r="64" spans="1:10" x14ac:dyDescent="0.2">
      <c r="A64" s="1">
        <v>555</v>
      </c>
      <c r="B64" s="1">
        <v>649</v>
      </c>
      <c r="C64" s="1"/>
      <c r="D64" s="1"/>
      <c r="E64" s="1"/>
      <c r="F64" s="1"/>
      <c r="G64" s="1"/>
      <c r="H64" s="1"/>
      <c r="I64" s="1"/>
      <c r="J64" s="1"/>
    </row>
    <row r="65" spans="1:10" x14ac:dyDescent="0.2">
      <c r="A65" s="1">
        <v>570</v>
      </c>
      <c r="B65" s="1">
        <v>653</v>
      </c>
      <c r="C65" s="1"/>
      <c r="D65" s="1"/>
      <c r="E65" s="1"/>
      <c r="F65" s="1"/>
      <c r="G65" s="1"/>
      <c r="H65" s="1"/>
      <c r="I65" s="1"/>
      <c r="J65" s="1"/>
    </row>
    <row r="66" spans="1:10" x14ac:dyDescent="0.2">
      <c r="A66" s="1">
        <v>84</v>
      </c>
      <c r="B66" s="1">
        <v>654</v>
      </c>
      <c r="C66" s="1"/>
      <c r="D66" s="1"/>
      <c r="E66" s="1"/>
      <c r="F66" s="1"/>
      <c r="G66" s="1"/>
      <c r="H66" s="1"/>
      <c r="I66" s="1"/>
      <c r="J66" s="1"/>
    </row>
    <row r="67" spans="1:10" x14ac:dyDescent="0.2">
      <c r="A67" s="1">
        <v>416</v>
      </c>
      <c r="B67" s="1">
        <v>659</v>
      </c>
      <c r="C67" s="1"/>
      <c r="D67" s="1"/>
      <c r="E67" s="1"/>
      <c r="F67" s="1"/>
      <c r="G67" s="1"/>
      <c r="H67" s="1"/>
      <c r="I67" s="1"/>
      <c r="J67" s="1"/>
    </row>
    <row r="68" spans="1:10" x14ac:dyDescent="0.2">
      <c r="A68" s="1">
        <v>606</v>
      </c>
      <c r="B68" s="1">
        <v>666</v>
      </c>
      <c r="C68" s="1"/>
      <c r="D68" s="1"/>
      <c r="E68" s="1"/>
      <c r="F68" s="1"/>
      <c r="G68" s="1"/>
      <c r="H68" s="1"/>
      <c r="I68" s="1"/>
      <c r="J68" s="1"/>
    </row>
    <row r="69" spans="1:10" x14ac:dyDescent="0.2">
      <c r="A69" s="1">
        <v>1062</v>
      </c>
      <c r="B69" s="1">
        <v>677</v>
      </c>
      <c r="C69" s="1"/>
      <c r="D69" s="1"/>
      <c r="E69" s="1"/>
      <c r="F69" s="1"/>
      <c r="G69" s="1"/>
      <c r="H69" s="1"/>
      <c r="I69" s="1"/>
      <c r="J69" s="1"/>
    </row>
    <row r="70" spans="1:10" x14ac:dyDescent="0.2">
      <c r="A70" s="1">
        <v>484</v>
      </c>
      <c r="B70" s="1">
        <v>680</v>
      </c>
      <c r="C70" s="1"/>
      <c r="D70" s="1"/>
      <c r="E70" s="1"/>
      <c r="F70" s="1"/>
      <c r="G70" s="1"/>
      <c r="H70" s="1"/>
      <c r="I70" s="1"/>
      <c r="J70" s="1"/>
    </row>
    <row r="71" spans="1:10" x14ac:dyDescent="0.2">
      <c r="A71" s="1">
        <v>120</v>
      </c>
      <c r="B71" s="1">
        <v>687</v>
      </c>
      <c r="C71" s="1"/>
      <c r="D71" s="1"/>
      <c r="E71" s="1"/>
      <c r="F71" s="1"/>
      <c r="G71" s="1"/>
      <c r="H71" s="1"/>
      <c r="I71" s="1"/>
      <c r="J71" s="1"/>
    </row>
    <row r="72" spans="1:10" x14ac:dyDescent="0.2">
      <c r="A72" s="1">
        <v>447</v>
      </c>
      <c r="B72" s="1">
        <v>697</v>
      </c>
      <c r="C72" s="1"/>
      <c r="D72" s="1"/>
      <c r="E72" s="1"/>
      <c r="F72" s="1"/>
      <c r="G72" s="1"/>
      <c r="H72" s="1"/>
      <c r="I72" s="1"/>
      <c r="J72" s="1"/>
    </row>
    <row r="73" spans="1:10" x14ac:dyDescent="0.2">
      <c r="A73" s="1">
        <v>654</v>
      </c>
      <c r="B73" s="1">
        <v>699</v>
      </c>
      <c r="C73" s="1"/>
      <c r="D73" s="1"/>
      <c r="E73" s="1"/>
      <c r="F73" s="1"/>
      <c r="G73" s="1"/>
      <c r="H73" s="1"/>
      <c r="I73" s="1"/>
      <c r="J73" s="1"/>
    </row>
    <row r="74" spans="1:10" x14ac:dyDescent="0.2">
      <c r="A74" s="1">
        <v>564</v>
      </c>
      <c r="B74" s="1">
        <v>706</v>
      </c>
      <c r="C74" s="1"/>
      <c r="D74" s="1"/>
      <c r="E74" s="1"/>
      <c r="F74" s="1"/>
      <c r="G74" s="1"/>
      <c r="H74" s="1"/>
      <c r="I74" s="1"/>
      <c r="J74" s="1"/>
    </row>
    <row r="75" spans="1:10" x14ac:dyDescent="0.2">
      <c r="A75" s="1">
        <v>339</v>
      </c>
      <c r="B75" s="1">
        <v>715</v>
      </c>
      <c r="C75" s="1"/>
      <c r="D75" s="1"/>
      <c r="E75" s="1"/>
      <c r="F75" s="1"/>
      <c r="G75" s="1"/>
      <c r="H75" s="1"/>
      <c r="I75" s="1"/>
      <c r="J75" s="1"/>
    </row>
    <row r="76" spans="1:10" x14ac:dyDescent="0.2">
      <c r="A76" s="1">
        <v>280</v>
      </c>
      <c r="B76" s="1">
        <v>724</v>
      </c>
      <c r="C76" s="1"/>
      <c r="D76" s="1"/>
      <c r="E76" s="1"/>
      <c r="F76" s="1"/>
      <c r="G76" s="1"/>
      <c r="H76" s="1"/>
      <c r="I76" s="1"/>
      <c r="J76" s="1"/>
    </row>
    <row r="77" spans="1:10" x14ac:dyDescent="0.2">
      <c r="A77" s="1">
        <v>246</v>
      </c>
      <c r="B77" s="1">
        <v>734</v>
      </c>
      <c r="C77" s="1"/>
      <c r="D77" s="1"/>
      <c r="E77" s="1"/>
      <c r="F77" s="1"/>
      <c r="G77" s="1"/>
      <c r="H77" s="1"/>
      <c r="I77" s="1"/>
      <c r="J77" s="1"/>
    </row>
    <row r="78" spans="1:10" x14ac:dyDescent="0.2">
      <c r="A78" s="1">
        <v>687</v>
      </c>
      <c r="B78" s="1">
        <v>742</v>
      </c>
      <c r="C78" s="1"/>
      <c r="D78" s="1"/>
      <c r="E78" s="1"/>
      <c r="F78" s="1"/>
      <c r="G78" s="1"/>
      <c r="H78" s="1"/>
      <c r="I78" s="1"/>
      <c r="J78" s="1"/>
    </row>
    <row r="79" spans="1:10" x14ac:dyDescent="0.2">
      <c r="A79" s="1">
        <v>539</v>
      </c>
      <c r="B79" s="1">
        <v>748</v>
      </c>
      <c r="C79" s="1"/>
      <c r="D79" s="1"/>
      <c r="E79" s="1"/>
      <c r="F79" s="1"/>
      <c r="G79" s="1"/>
      <c r="H79" s="1"/>
      <c r="I79" s="1"/>
      <c r="J79" s="1"/>
    </row>
    <row r="80" spans="1:10" x14ac:dyDescent="0.2">
      <c r="A80" s="1">
        <v>790</v>
      </c>
      <c r="B80" s="1">
        <v>755</v>
      </c>
      <c r="C80" s="1"/>
      <c r="D80" s="1"/>
      <c r="E80" s="1"/>
      <c r="F80" s="1"/>
      <c r="G80" s="1"/>
      <c r="H80" s="1"/>
      <c r="I80" s="1"/>
      <c r="J80" s="1"/>
    </row>
    <row r="81" spans="1:10" x14ac:dyDescent="0.2">
      <c r="A81" s="1">
        <v>581</v>
      </c>
      <c r="B81" s="1">
        <v>763</v>
      </c>
      <c r="C81" s="1"/>
      <c r="D81" s="1"/>
      <c r="E81" s="1"/>
      <c r="F81" s="1"/>
      <c r="G81" s="1"/>
      <c r="H81" s="1"/>
      <c r="I81" s="1"/>
      <c r="J81" s="1"/>
    </row>
    <row r="82" spans="1:10" x14ac:dyDescent="0.2">
      <c r="A82" s="1">
        <v>621</v>
      </c>
      <c r="B82" s="1">
        <v>764</v>
      </c>
      <c r="C82" s="1"/>
      <c r="D82" s="1"/>
      <c r="E82" s="1"/>
      <c r="F82" s="1"/>
      <c r="G82" s="1"/>
      <c r="H82" s="1"/>
      <c r="I82" s="1"/>
      <c r="J82" s="1"/>
    </row>
    <row r="83" spans="1:10" x14ac:dyDescent="0.2">
      <c r="A83" s="1">
        <v>724</v>
      </c>
      <c r="B83" s="1">
        <v>765</v>
      </c>
      <c r="C83" s="1"/>
      <c r="D83" s="1"/>
      <c r="E83" s="1"/>
      <c r="F83" s="1"/>
      <c r="G83" s="1"/>
      <c r="H83" s="1"/>
      <c r="I83" s="1"/>
      <c r="J83" s="1"/>
    </row>
    <row r="84" spans="1:10" x14ac:dyDescent="0.2">
      <c r="A84" s="1">
        <v>531</v>
      </c>
      <c r="B84" s="1">
        <v>771</v>
      </c>
      <c r="C84" s="1"/>
      <c r="D84" s="1"/>
      <c r="E84" s="1"/>
      <c r="F84" s="1"/>
      <c r="G84" s="1"/>
      <c r="H84" s="1"/>
      <c r="I84" s="1"/>
      <c r="J84" s="1"/>
    </row>
    <row r="85" spans="1:10" x14ac:dyDescent="0.2">
      <c r="A85" s="1">
        <v>512</v>
      </c>
      <c r="B85" s="1">
        <v>775</v>
      </c>
      <c r="C85" s="1"/>
      <c r="D85" s="1"/>
      <c r="E85" s="1"/>
      <c r="F85" s="1"/>
      <c r="G85" s="1"/>
      <c r="H85" s="1"/>
      <c r="I85" s="1"/>
      <c r="J85" s="1"/>
    </row>
    <row r="86" spans="1:10" x14ac:dyDescent="0.2">
      <c r="A86" s="1">
        <v>577</v>
      </c>
      <c r="B86" s="1">
        <v>781</v>
      </c>
      <c r="C86" s="1"/>
      <c r="D86" s="1"/>
      <c r="E86" s="1"/>
      <c r="F86" s="1"/>
      <c r="G86" s="1"/>
      <c r="H86" s="1"/>
      <c r="I86" s="1"/>
      <c r="J86" s="1"/>
    </row>
    <row r="87" spans="1:10" x14ac:dyDescent="0.2">
      <c r="A87" s="1">
        <v>496</v>
      </c>
      <c r="B87" s="1">
        <v>790</v>
      </c>
      <c r="C87" s="1"/>
      <c r="D87" s="1"/>
      <c r="E87" s="1"/>
      <c r="F87" s="1"/>
      <c r="G87" s="1"/>
      <c r="H87" s="1"/>
      <c r="I87" s="1"/>
      <c r="J87" s="1"/>
    </row>
    <row r="88" spans="1:10" x14ac:dyDescent="0.2">
      <c r="A88" s="1">
        <v>468</v>
      </c>
      <c r="B88" s="1">
        <v>815</v>
      </c>
      <c r="C88" s="1"/>
      <c r="D88" s="1"/>
      <c r="E88" s="1"/>
      <c r="F88" s="1"/>
      <c r="G88" s="1"/>
      <c r="H88" s="1"/>
      <c r="I88" s="1"/>
      <c r="J88" s="1"/>
    </row>
    <row r="89" spans="1:10" x14ac:dyDescent="0.2">
      <c r="A89" s="1">
        <v>499</v>
      </c>
      <c r="B89" s="1">
        <v>824</v>
      </c>
      <c r="C89" s="1"/>
      <c r="D89" s="1"/>
      <c r="E89" s="1"/>
      <c r="F89" s="1"/>
      <c r="G89" s="1"/>
      <c r="H89" s="1"/>
      <c r="I89" s="1"/>
      <c r="J89" s="1"/>
    </row>
    <row r="90" spans="1:10" x14ac:dyDescent="0.2">
      <c r="A90" s="1">
        <v>544</v>
      </c>
      <c r="B90" s="1">
        <v>837</v>
      </c>
      <c r="C90" s="1"/>
      <c r="D90" s="1"/>
      <c r="E90" s="1"/>
      <c r="F90" s="1"/>
      <c r="G90" s="1"/>
      <c r="H90" s="1"/>
      <c r="I90" s="1"/>
      <c r="J90" s="1"/>
    </row>
    <row r="91" spans="1:10" x14ac:dyDescent="0.2">
      <c r="A91" s="1">
        <v>645</v>
      </c>
      <c r="B91" s="1">
        <v>844</v>
      </c>
      <c r="C91" s="1"/>
      <c r="D91" s="1"/>
      <c r="E91" s="1"/>
      <c r="F91" s="1"/>
      <c r="G91" s="1"/>
      <c r="H91" s="1"/>
      <c r="I91" s="1"/>
      <c r="J91" s="1"/>
    </row>
    <row r="92" spans="1:10" x14ac:dyDescent="0.2">
      <c r="A92" s="1">
        <v>764</v>
      </c>
      <c r="B92" s="1">
        <v>851</v>
      </c>
      <c r="C92" s="1"/>
      <c r="D92" s="1"/>
      <c r="E92" s="1"/>
      <c r="F92" s="1"/>
      <c r="G92" s="1"/>
      <c r="H92" s="1"/>
      <c r="I92" s="1"/>
      <c r="J92" s="1"/>
    </row>
    <row r="93" spans="1:10" x14ac:dyDescent="0.2">
      <c r="A93" s="1">
        <v>558</v>
      </c>
      <c r="B93" s="1">
        <v>859</v>
      </c>
      <c r="C93" s="1"/>
      <c r="D93" s="1"/>
      <c r="E93" s="1"/>
      <c r="F93" s="1"/>
      <c r="G93" s="1"/>
      <c r="H93" s="1"/>
      <c r="I93" s="1"/>
      <c r="J93" s="1"/>
    </row>
    <row r="94" spans="1:10" x14ac:dyDescent="0.2">
      <c r="A94" s="1">
        <v>378</v>
      </c>
      <c r="B94" s="1">
        <v>862</v>
      </c>
      <c r="C94" s="1"/>
      <c r="D94" s="1"/>
      <c r="E94" s="1"/>
      <c r="F94" s="1"/>
      <c r="G94" s="1"/>
      <c r="H94" s="1"/>
      <c r="I94" s="1"/>
      <c r="J94" s="1"/>
    </row>
    <row r="95" spans="1:10" x14ac:dyDescent="0.2">
      <c r="A95" s="1">
        <v>765</v>
      </c>
      <c r="B95" s="1">
        <v>885</v>
      </c>
      <c r="C95" s="1"/>
      <c r="D95" s="1"/>
      <c r="E95" s="1"/>
      <c r="F95" s="1"/>
      <c r="G95" s="1"/>
      <c r="H95" s="1"/>
      <c r="I95" s="1"/>
      <c r="J95" s="1"/>
    </row>
    <row r="96" spans="1:10" x14ac:dyDescent="0.2">
      <c r="A96" s="1">
        <v>666</v>
      </c>
      <c r="B96" s="1">
        <v>926</v>
      </c>
      <c r="C96" s="1"/>
      <c r="D96" s="1"/>
      <c r="E96" s="1"/>
      <c r="F96" s="1"/>
      <c r="G96" s="1"/>
      <c r="H96" s="1"/>
      <c r="I96" s="1"/>
      <c r="J96" s="1"/>
    </row>
    <row r="97" spans="1:10" x14ac:dyDescent="0.2">
      <c r="A97" s="1">
        <v>763</v>
      </c>
      <c r="B97" s="1">
        <v>954</v>
      </c>
      <c r="C97" s="1"/>
      <c r="D97" s="1"/>
      <c r="E97" s="1"/>
      <c r="F97" s="1"/>
      <c r="G97" s="1"/>
      <c r="H97" s="1"/>
      <c r="I97" s="1"/>
      <c r="J97" s="1"/>
    </row>
    <row r="98" spans="1:10" x14ac:dyDescent="0.2">
      <c r="A98" s="1">
        <v>217</v>
      </c>
      <c r="B98" s="1">
        <v>960</v>
      </c>
      <c r="C98" s="1"/>
      <c r="D98" s="1"/>
      <c r="E98" s="1"/>
      <c r="F98" s="1"/>
      <c r="G98" s="1"/>
      <c r="H98" s="1"/>
      <c r="I98" s="1"/>
      <c r="J98" s="1"/>
    </row>
    <row r="99" spans="1:10" x14ac:dyDescent="0.2">
      <c r="A99" s="1">
        <v>715</v>
      </c>
      <c r="B99" s="1">
        <v>982</v>
      </c>
      <c r="C99" s="1"/>
      <c r="D99" s="1"/>
      <c r="E99" s="1"/>
      <c r="F99" s="1"/>
      <c r="G99" s="1"/>
      <c r="H99" s="1"/>
      <c r="I99" s="1"/>
      <c r="J99" s="1"/>
    </row>
    <row r="100" spans="1:10" x14ac:dyDescent="0.2">
      <c r="A100" s="1">
        <v>310</v>
      </c>
      <c r="B100" s="1">
        <v>1062</v>
      </c>
      <c r="C100" s="1"/>
      <c r="D100" s="1"/>
      <c r="E100" s="1"/>
      <c r="F100" s="1"/>
      <c r="G100" s="1"/>
      <c r="H100" s="1"/>
      <c r="I100" s="1"/>
      <c r="J100" s="1"/>
    </row>
    <row r="101" spans="1:10" x14ac:dyDescent="0.2">
      <c r="A101" s="1">
        <v>851</v>
      </c>
      <c r="B101" s="1">
        <v>1153</v>
      </c>
      <c r="C101" s="1"/>
      <c r="D101" s="1"/>
      <c r="E101" s="1"/>
      <c r="F101" s="1"/>
      <c r="G101" s="1"/>
      <c r="H101" s="1"/>
      <c r="I101" s="1"/>
      <c r="J101" s="1"/>
    </row>
  </sheetData>
  <sortState xmlns:xlrd2="http://schemas.microsoft.com/office/spreadsheetml/2017/richdata2" ref="G21:H32">
    <sortCondition descending="1" ref="H21"/>
  </sortState>
  <mergeCells count="1">
    <mergeCell ref="H16:H17"/>
  </mergeCells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E895F-3990-450E-8902-B1AB8E434682}">
  <dimension ref="A1:B18"/>
  <sheetViews>
    <sheetView workbookViewId="0">
      <selection activeCell="G43" sqref="G43"/>
    </sheetView>
  </sheetViews>
  <sheetFormatPr defaultRowHeight="14.25" x14ac:dyDescent="0.2"/>
  <cols>
    <col min="1" max="1" width="11.875" customWidth="1"/>
  </cols>
  <sheetData>
    <row r="1" spans="1:2" x14ac:dyDescent="0.2">
      <c r="A1" s="4" t="s">
        <v>1</v>
      </c>
      <c r="B1" s="4"/>
    </row>
    <row r="2" spans="1:2" x14ac:dyDescent="0.2">
      <c r="A2" s="2"/>
      <c r="B2" s="2"/>
    </row>
    <row r="3" spans="1:2" x14ac:dyDescent="0.2">
      <c r="A3" s="2" t="s">
        <v>2</v>
      </c>
      <c r="B3" s="2">
        <v>600</v>
      </c>
    </row>
    <row r="4" spans="1:2" x14ac:dyDescent="0.2">
      <c r="A4" s="2" t="s">
        <v>3</v>
      </c>
      <c r="B4" s="2">
        <v>19.662916951213088</v>
      </c>
    </row>
    <row r="5" spans="1:2" x14ac:dyDescent="0.2">
      <c r="A5" s="2" t="s">
        <v>4</v>
      </c>
      <c r="B5" s="2">
        <v>599.5</v>
      </c>
    </row>
    <row r="6" spans="1:2" x14ac:dyDescent="0.2">
      <c r="A6" s="2" t="s">
        <v>5</v>
      </c>
      <c r="B6" s="2">
        <v>593</v>
      </c>
    </row>
    <row r="7" spans="1:2" x14ac:dyDescent="0.2">
      <c r="A7" s="2" t="s">
        <v>6</v>
      </c>
      <c r="B7" s="2">
        <v>196.62916951213089</v>
      </c>
    </row>
    <row r="8" spans="1:2" x14ac:dyDescent="0.2">
      <c r="A8" s="2" t="s">
        <v>7</v>
      </c>
      <c r="B8" s="2">
        <v>38663.030303030304</v>
      </c>
    </row>
    <row r="9" spans="1:2" x14ac:dyDescent="0.2">
      <c r="A9" s="2" t="s">
        <v>8</v>
      </c>
      <c r="B9" s="2">
        <v>0.44139794929247733</v>
      </c>
    </row>
    <row r="10" spans="1:2" x14ac:dyDescent="0.2">
      <c r="A10" s="2" t="s">
        <v>9</v>
      </c>
      <c r="B10" s="2">
        <v>-1.1165425257490241E-2</v>
      </c>
    </row>
    <row r="11" spans="1:2" x14ac:dyDescent="0.2">
      <c r="A11" s="2" t="s">
        <v>10</v>
      </c>
      <c r="B11" s="6">
        <v>1069</v>
      </c>
    </row>
    <row r="12" spans="1:2" x14ac:dyDescent="0.2">
      <c r="A12" s="2" t="s">
        <v>11</v>
      </c>
      <c r="B12" s="2">
        <v>84</v>
      </c>
    </row>
    <row r="13" spans="1:2" x14ac:dyDescent="0.2">
      <c r="A13" s="2" t="s">
        <v>12</v>
      </c>
      <c r="B13" s="2">
        <v>1153</v>
      </c>
    </row>
    <row r="14" spans="1:2" x14ac:dyDescent="0.2">
      <c r="A14" s="2" t="s">
        <v>13</v>
      </c>
      <c r="B14" s="2">
        <v>60000</v>
      </c>
    </row>
    <row r="15" spans="1:2" x14ac:dyDescent="0.2">
      <c r="A15" s="2" t="s">
        <v>14</v>
      </c>
      <c r="B15" s="6">
        <v>100</v>
      </c>
    </row>
    <row r="16" spans="1:2" x14ac:dyDescent="0.2">
      <c r="A16" s="2" t="s">
        <v>16</v>
      </c>
      <c r="B16" s="2">
        <v>1153</v>
      </c>
    </row>
    <row r="17" spans="1:2" x14ac:dyDescent="0.2">
      <c r="A17" s="2" t="s">
        <v>17</v>
      </c>
      <c r="B17" s="2">
        <v>84</v>
      </c>
    </row>
    <row r="18" spans="1:2" ht="15" thickBot="1" x14ac:dyDescent="0.25">
      <c r="A18" s="3" t="s">
        <v>15</v>
      </c>
      <c r="B18" s="3">
        <v>39.015493132232912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06A54-29F6-4406-A082-9D19C3432FDC}">
  <dimension ref="A1:M101"/>
  <sheetViews>
    <sheetView tabSelected="1" topLeftCell="A13" workbookViewId="0">
      <selection activeCell="K33" sqref="K33"/>
    </sheetView>
  </sheetViews>
  <sheetFormatPr defaultRowHeight="14.25" x14ac:dyDescent="0.2"/>
  <cols>
    <col min="3" max="3" width="26.625" customWidth="1"/>
    <col min="4" max="4" width="10.375" bestFit="1" customWidth="1"/>
    <col min="8" max="8" width="24.5" customWidth="1"/>
    <col min="9" max="9" width="30.625" customWidth="1"/>
    <col min="10" max="10" width="19.25" bestFit="1" customWidth="1"/>
    <col min="12" max="12" width="17.875" customWidth="1"/>
    <col min="13" max="13" width="23.125" customWidth="1"/>
  </cols>
  <sheetData>
    <row r="1" spans="1:13" ht="18.75" x14ac:dyDescent="0.3">
      <c r="A1" s="1" t="s">
        <v>18</v>
      </c>
      <c r="B1" s="1" t="s">
        <v>19</v>
      </c>
      <c r="C1" s="1" t="s">
        <v>20</v>
      </c>
      <c r="D1" s="1" t="s">
        <v>32</v>
      </c>
      <c r="E1" s="1" t="s">
        <v>33</v>
      </c>
      <c r="F1" s="1" t="s">
        <v>34</v>
      </c>
      <c r="G1" s="1" t="s">
        <v>35</v>
      </c>
      <c r="H1" s="1" t="s">
        <v>36</v>
      </c>
      <c r="I1" s="1" t="s">
        <v>37</v>
      </c>
      <c r="J1" s="5" t="s">
        <v>38</v>
      </c>
      <c r="L1" s="1" t="s">
        <v>39</v>
      </c>
      <c r="M1" s="1">
        <v>100</v>
      </c>
    </row>
    <row r="2" spans="1:13" x14ac:dyDescent="0.2">
      <c r="A2" s="1">
        <v>459</v>
      </c>
      <c r="B2" s="1">
        <v>84</v>
      </c>
      <c r="C2" s="1" t="s">
        <v>47</v>
      </c>
      <c r="D2" s="1">
        <v>5</v>
      </c>
      <c r="E2" s="1">
        <f t="shared" ref="E2:E10" si="0">D2/$M$1</f>
        <v>0.05</v>
      </c>
      <c r="F2" s="1">
        <v>250</v>
      </c>
      <c r="G2" s="7">
        <f>NORMDIST(F2,$M$4,$M$3,1)</f>
        <v>3.6810007877042521E-2</v>
      </c>
      <c r="H2" s="7">
        <f>G2</f>
        <v>3.6810007877042521E-2</v>
      </c>
      <c r="I2" s="8">
        <f>$M$1*H2</f>
        <v>3.6810007877042521</v>
      </c>
      <c r="J2" s="8">
        <f>(D2-I2)^2/I2</f>
        <v>0.47263204285317406</v>
      </c>
      <c r="L2" s="1" t="s">
        <v>40</v>
      </c>
      <c r="M2" s="1">
        <v>9</v>
      </c>
    </row>
    <row r="3" spans="1:13" x14ac:dyDescent="0.2">
      <c r="A3" s="1">
        <v>362</v>
      </c>
      <c r="B3" s="1">
        <v>120</v>
      </c>
      <c r="C3" s="1" t="s">
        <v>23</v>
      </c>
      <c r="D3" s="1">
        <v>4</v>
      </c>
      <c r="E3" s="1">
        <f t="shared" si="0"/>
        <v>0.04</v>
      </c>
      <c r="F3" s="1">
        <v>350</v>
      </c>
      <c r="G3" s="7">
        <f t="shared" ref="G3:G10" si="1">NORMDIST(F3,$M$4,$M$3,1)</f>
        <v>0.1006539676688144</v>
      </c>
      <c r="H3" s="7">
        <f t="shared" ref="H3:H9" si="2">G3-G2</f>
        <v>6.3843959791771876E-2</v>
      </c>
      <c r="I3" s="8">
        <f t="shared" ref="I3:I10" si="3">$M$1*H3</f>
        <v>6.3843959791771878</v>
      </c>
      <c r="J3" s="8">
        <f t="shared" ref="J3:J10" si="4">(D3-I3)^2/I3</f>
        <v>0.89050619730655556</v>
      </c>
      <c r="L3" s="1" t="s">
        <v>41</v>
      </c>
      <c r="M3" s="7">
        <f>STDEVP(B2:B101)</f>
        <v>195.64355343327824</v>
      </c>
    </row>
    <row r="4" spans="1:13" x14ac:dyDescent="0.2">
      <c r="A4" s="1">
        <v>624</v>
      </c>
      <c r="B4" s="1">
        <v>164</v>
      </c>
      <c r="C4" s="1" t="s">
        <v>31</v>
      </c>
      <c r="D4" s="1">
        <v>10</v>
      </c>
      <c r="E4" s="1">
        <f t="shared" si="0"/>
        <v>0.1</v>
      </c>
      <c r="F4" s="1">
        <v>450</v>
      </c>
      <c r="G4" s="7">
        <f t="shared" si="1"/>
        <v>0.22162981871416373</v>
      </c>
      <c r="H4" s="7">
        <f t="shared" si="2"/>
        <v>0.12097585104534933</v>
      </c>
      <c r="I4" s="8">
        <f t="shared" si="3"/>
        <v>12.097585104534932</v>
      </c>
      <c r="J4" s="8">
        <f t="shared" si="4"/>
        <v>0.36369764979933711</v>
      </c>
      <c r="L4" s="1" t="s">
        <v>42</v>
      </c>
      <c r="M4" s="1">
        <f>描述统计结果!B3</f>
        <v>600</v>
      </c>
    </row>
    <row r="5" spans="1:13" x14ac:dyDescent="0.2">
      <c r="A5" s="1">
        <v>542</v>
      </c>
      <c r="B5" s="1">
        <v>217</v>
      </c>
      <c r="C5" s="1" t="s">
        <v>30</v>
      </c>
      <c r="D5" s="1">
        <v>20</v>
      </c>
      <c r="E5" s="1">
        <f t="shared" si="0"/>
        <v>0.2</v>
      </c>
      <c r="F5" s="1">
        <v>550</v>
      </c>
      <c r="G5" s="7">
        <f t="shared" si="1"/>
        <v>0.39914267234076012</v>
      </c>
      <c r="H5" s="7">
        <f t="shared" si="2"/>
        <v>0.17751285362659638</v>
      </c>
      <c r="I5" s="8">
        <f t="shared" si="3"/>
        <v>17.751285362659637</v>
      </c>
      <c r="J5" s="8">
        <f t="shared" si="4"/>
        <v>0.28486486566351749</v>
      </c>
      <c r="L5" s="1" t="s">
        <v>45</v>
      </c>
      <c r="M5" s="1">
        <v>2</v>
      </c>
    </row>
    <row r="6" spans="1:13" x14ac:dyDescent="0.2">
      <c r="A6" s="1">
        <v>509</v>
      </c>
      <c r="B6" s="1">
        <v>246</v>
      </c>
      <c r="C6" s="1" t="s">
        <v>29</v>
      </c>
      <c r="D6" s="1">
        <v>24</v>
      </c>
      <c r="E6" s="1">
        <f t="shared" si="0"/>
        <v>0.24</v>
      </c>
      <c r="F6" s="1">
        <v>650</v>
      </c>
      <c r="G6" s="7">
        <f t="shared" si="1"/>
        <v>0.60085732765923994</v>
      </c>
      <c r="H6" s="7">
        <f t="shared" si="2"/>
        <v>0.20171465531847982</v>
      </c>
      <c r="I6" s="8">
        <f t="shared" si="3"/>
        <v>20.171465531847982</v>
      </c>
      <c r="J6" s="8">
        <f t="shared" si="4"/>
        <v>0.72665400293724769</v>
      </c>
    </row>
    <row r="7" spans="1:13" x14ac:dyDescent="0.2">
      <c r="A7" s="1">
        <v>584</v>
      </c>
      <c r="B7" s="1">
        <v>280</v>
      </c>
      <c r="C7" s="1" t="s">
        <v>28</v>
      </c>
      <c r="D7" s="1">
        <v>15</v>
      </c>
      <c r="E7" s="1">
        <f t="shared" si="0"/>
        <v>0.15</v>
      </c>
      <c r="F7" s="1">
        <v>750</v>
      </c>
      <c r="G7" s="7">
        <f t="shared" si="1"/>
        <v>0.77837018128583624</v>
      </c>
      <c r="H7" s="7">
        <f t="shared" si="2"/>
        <v>0.1775128536265963</v>
      </c>
      <c r="I7" s="8">
        <f t="shared" si="3"/>
        <v>17.75128536265963</v>
      </c>
      <c r="J7" s="8">
        <f t="shared" si="4"/>
        <v>0.42642383309931764</v>
      </c>
    </row>
    <row r="8" spans="1:13" x14ac:dyDescent="0.2">
      <c r="A8" s="1">
        <v>433</v>
      </c>
      <c r="B8" s="1">
        <v>292</v>
      </c>
      <c r="C8" s="1" t="s">
        <v>27</v>
      </c>
      <c r="D8" s="1">
        <v>12</v>
      </c>
      <c r="E8" s="1">
        <f t="shared" si="0"/>
        <v>0.12</v>
      </c>
      <c r="F8" s="1">
        <v>850</v>
      </c>
      <c r="G8" s="7">
        <f t="shared" si="1"/>
        <v>0.8993460323311856</v>
      </c>
      <c r="H8" s="7">
        <f t="shared" si="2"/>
        <v>0.12097585104534936</v>
      </c>
      <c r="I8" s="8">
        <f t="shared" si="3"/>
        <v>12.097585104534936</v>
      </c>
      <c r="J8" s="8">
        <f t="shared" si="4"/>
        <v>7.8716971567528737E-4</v>
      </c>
    </row>
    <row r="9" spans="1:13" x14ac:dyDescent="0.2">
      <c r="A9" s="1">
        <v>748</v>
      </c>
      <c r="B9" s="1">
        <v>310</v>
      </c>
      <c r="C9" s="1" t="s">
        <v>26</v>
      </c>
      <c r="D9" s="1">
        <v>5</v>
      </c>
      <c r="E9" s="1">
        <f t="shared" si="0"/>
        <v>0.05</v>
      </c>
      <c r="F9" s="1">
        <v>950</v>
      </c>
      <c r="G9" s="7">
        <f t="shared" si="1"/>
        <v>0.96318999212295753</v>
      </c>
      <c r="H9" s="7">
        <f t="shared" si="2"/>
        <v>6.3843959791771931E-2</v>
      </c>
      <c r="I9" s="8">
        <f t="shared" si="3"/>
        <v>6.3843959791771931</v>
      </c>
      <c r="J9" s="8">
        <f t="shared" si="4"/>
        <v>0.30019319500432684</v>
      </c>
    </row>
    <row r="10" spans="1:13" x14ac:dyDescent="0.2">
      <c r="A10" s="1">
        <v>815</v>
      </c>
      <c r="B10" s="1">
        <v>339</v>
      </c>
      <c r="C10" s="1" t="s">
        <v>46</v>
      </c>
      <c r="D10" s="1">
        <v>5</v>
      </c>
      <c r="E10" s="1">
        <f t="shared" si="0"/>
        <v>0.05</v>
      </c>
      <c r="F10" s="1">
        <v>1050</v>
      </c>
      <c r="G10" s="7">
        <f t="shared" si="1"/>
        <v>0.98927876039059137</v>
      </c>
      <c r="H10" s="7">
        <f>1-G9</f>
        <v>3.6810007877042472E-2</v>
      </c>
      <c r="I10" s="8">
        <f t="shared" si="3"/>
        <v>3.6810007877042472</v>
      </c>
      <c r="J10" s="8">
        <f t="shared" si="4"/>
        <v>0.47263204285317817</v>
      </c>
    </row>
    <row r="11" spans="1:13" x14ac:dyDescent="0.2">
      <c r="A11" s="1">
        <v>505</v>
      </c>
      <c r="B11" s="1">
        <v>358</v>
      </c>
      <c r="C11" s="1"/>
      <c r="D11" s="1"/>
      <c r="E11" s="1"/>
      <c r="F11" s="1"/>
      <c r="G11" s="7"/>
      <c r="H11" s="7"/>
      <c r="I11" s="8"/>
      <c r="J11" s="8"/>
    </row>
    <row r="12" spans="1:13" x14ac:dyDescent="0.2">
      <c r="A12" s="1">
        <v>612</v>
      </c>
      <c r="B12" s="1">
        <v>362</v>
      </c>
      <c r="I12" s="8"/>
      <c r="J12" s="8"/>
    </row>
    <row r="13" spans="1:13" x14ac:dyDescent="0.2">
      <c r="A13" s="1">
        <v>452</v>
      </c>
      <c r="B13" s="1">
        <v>378</v>
      </c>
      <c r="E13" s="1"/>
      <c r="F13" s="1"/>
      <c r="G13" s="1"/>
      <c r="H13" s="1"/>
      <c r="I13" s="1" t="s">
        <v>43</v>
      </c>
      <c r="J13" s="7">
        <f>SUM(J2:J10)</f>
        <v>3.9383909992323303</v>
      </c>
    </row>
    <row r="14" spans="1:13" x14ac:dyDescent="0.2">
      <c r="A14" s="1">
        <v>434</v>
      </c>
      <c r="B14" s="1">
        <v>388</v>
      </c>
      <c r="C14" s="1"/>
      <c r="D14" s="1"/>
      <c r="E14" s="1"/>
      <c r="F14" s="1"/>
      <c r="G14" s="1"/>
      <c r="H14" s="1"/>
      <c r="I14" s="1" t="s">
        <v>44</v>
      </c>
      <c r="J14" s="9">
        <f>CHIINV(0.05,6)</f>
        <v>12.591587243743978</v>
      </c>
    </row>
    <row r="15" spans="1:13" x14ac:dyDescent="0.2">
      <c r="A15" s="1">
        <v>982</v>
      </c>
      <c r="B15" s="1">
        <v>402</v>
      </c>
      <c r="C15" s="1"/>
      <c r="D15" s="1"/>
      <c r="E15" s="1"/>
      <c r="F15" s="1"/>
      <c r="G15" s="1"/>
      <c r="H15" s="1"/>
      <c r="I15" s="1"/>
      <c r="J15" s="1"/>
    </row>
    <row r="16" spans="1:13" x14ac:dyDescent="0.2">
      <c r="A16" s="1">
        <v>640</v>
      </c>
      <c r="B16" s="1">
        <v>416</v>
      </c>
      <c r="C16" s="1"/>
      <c r="D16" s="1"/>
      <c r="E16" s="1"/>
      <c r="F16" s="1"/>
      <c r="G16" s="1"/>
      <c r="H16" s="17" t="s">
        <v>50</v>
      </c>
      <c r="I16" s="1" t="s">
        <v>48</v>
      </c>
      <c r="J16" s="10">
        <f>CHITEST(D2:D10,I2:I10)</f>
        <v>0.86263879639810015</v>
      </c>
    </row>
    <row r="17" spans="1:10" x14ac:dyDescent="0.2">
      <c r="A17" s="1">
        <v>742</v>
      </c>
      <c r="B17" s="1">
        <v>428</v>
      </c>
      <c r="C17" s="1"/>
      <c r="D17" s="1"/>
      <c r="E17" s="1"/>
      <c r="F17" s="1"/>
      <c r="G17" s="1"/>
      <c r="H17" s="17"/>
      <c r="I17" s="1" t="s">
        <v>49</v>
      </c>
      <c r="J17" s="7">
        <f>CHIINV(J16,8)</f>
        <v>3.9383909992323298</v>
      </c>
    </row>
    <row r="18" spans="1:10" x14ac:dyDescent="0.2">
      <c r="A18" s="1">
        <v>565</v>
      </c>
      <c r="B18" s="1">
        <v>433</v>
      </c>
      <c r="C18" s="1"/>
      <c r="D18" s="1"/>
      <c r="E18" s="1"/>
      <c r="F18" s="1"/>
      <c r="G18" s="1"/>
      <c r="H18" s="1"/>
      <c r="I18" s="1"/>
      <c r="J18" s="1"/>
    </row>
    <row r="19" spans="1:10" x14ac:dyDescent="0.2">
      <c r="A19" s="1">
        <v>706</v>
      </c>
      <c r="B19" s="1">
        <v>434</v>
      </c>
      <c r="C19" s="1"/>
      <c r="D19" s="1"/>
      <c r="E19" s="1"/>
      <c r="F19" s="1"/>
      <c r="G19" s="1"/>
      <c r="H19" s="1"/>
      <c r="I19" s="1"/>
      <c r="J19" s="1"/>
    </row>
    <row r="20" spans="1:10" x14ac:dyDescent="0.2">
      <c r="A20" s="1">
        <v>593</v>
      </c>
      <c r="B20" s="1">
        <v>447</v>
      </c>
      <c r="C20" s="1"/>
      <c r="D20" s="1"/>
      <c r="E20" s="1"/>
      <c r="F20" s="1"/>
      <c r="G20" s="1"/>
      <c r="H20" s="1"/>
      <c r="I20" s="1"/>
      <c r="J20" s="1"/>
    </row>
    <row r="21" spans="1:10" ht="15" thickBot="1" x14ac:dyDescent="0.25">
      <c r="A21" s="1">
        <v>680</v>
      </c>
      <c r="B21" s="1">
        <v>452</v>
      </c>
      <c r="C21" s="1"/>
      <c r="D21" s="1"/>
      <c r="E21" s="1"/>
      <c r="F21" s="1"/>
      <c r="G21" s="1"/>
      <c r="H21" s="1"/>
      <c r="I21" s="1"/>
      <c r="J21" s="1"/>
    </row>
    <row r="22" spans="1:10" x14ac:dyDescent="0.2">
      <c r="A22" s="1">
        <v>926</v>
      </c>
      <c r="B22" s="1">
        <v>459</v>
      </c>
      <c r="C22" s="1"/>
      <c r="D22" s="15" t="s">
        <v>51</v>
      </c>
      <c r="E22" s="15" t="s">
        <v>55</v>
      </c>
      <c r="F22" s="15" t="s">
        <v>53</v>
      </c>
      <c r="G22" s="15" t="s">
        <v>51</v>
      </c>
      <c r="H22" s="15" t="s">
        <v>55</v>
      </c>
      <c r="I22" s="15" t="s">
        <v>53</v>
      </c>
      <c r="J22" s="1"/>
    </row>
    <row r="23" spans="1:10" x14ac:dyDescent="0.2">
      <c r="A23" s="1">
        <v>653</v>
      </c>
      <c r="B23" s="1">
        <v>468</v>
      </c>
      <c r="C23" s="1"/>
      <c r="D23" s="11">
        <v>250</v>
      </c>
      <c r="E23" s="2">
        <v>5</v>
      </c>
      <c r="F23" s="12">
        <v>0.05</v>
      </c>
      <c r="G23" s="11">
        <v>650</v>
      </c>
      <c r="H23" s="2">
        <v>24</v>
      </c>
      <c r="I23" s="12">
        <v>0.24</v>
      </c>
      <c r="J23" s="1"/>
    </row>
    <row r="24" spans="1:10" x14ac:dyDescent="0.2">
      <c r="A24" s="1">
        <v>164</v>
      </c>
      <c r="B24" s="1">
        <v>473</v>
      </c>
      <c r="C24" s="1"/>
      <c r="D24" s="11">
        <v>350</v>
      </c>
      <c r="E24" s="2">
        <v>4</v>
      </c>
      <c r="F24" s="12">
        <v>0.09</v>
      </c>
      <c r="G24" s="11">
        <v>550</v>
      </c>
      <c r="H24" s="2">
        <v>20</v>
      </c>
      <c r="I24" s="12">
        <v>0.44</v>
      </c>
      <c r="J24" s="1"/>
    </row>
    <row r="25" spans="1:10" x14ac:dyDescent="0.2">
      <c r="A25" s="1">
        <v>487</v>
      </c>
      <c r="B25" s="1">
        <v>474</v>
      </c>
      <c r="C25" s="1"/>
      <c r="D25" s="11">
        <v>450</v>
      </c>
      <c r="E25" s="2">
        <v>10</v>
      </c>
      <c r="F25" s="12">
        <v>0.19</v>
      </c>
      <c r="G25" s="11">
        <v>750</v>
      </c>
      <c r="H25" s="2">
        <v>15</v>
      </c>
      <c r="I25" s="12">
        <v>0.59</v>
      </c>
      <c r="J25" s="1"/>
    </row>
    <row r="26" spans="1:10" x14ac:dyDescent="0.2">
      <c r="A26" s="1">
        <v>734</v>
      </c>
      <c r="B26" s="1">
        <v>484</v>
      </c>
      <c r="C26" s="1"/>
      <c r="D26" s="11">
        <v>550</v>
      </c>
      <c r="E26" s="2">
        <v>20</v>
      </c>
      <c r="F26" s="12">
        <v>0.39</v>
      </c>
      <c r="G26" s="11">
        <v>850</v>
      </c>
      <c r="H26" s="2">
        <v>12</v>
      </c>
      <c r="I26" s="12">
        <v>0.71</v>
      </c>
      <c r="J26" s="1"/>
    </row>
    <row r="27" spans="1:10" x14ac:dyDescent="0.2">
      <c r="A27" s="1">
        <v>608</v>
      </c>
      <c r="B27" s="1">
        <v>487</v>
      </c>
      <c r="C27" s="1"/>
      <c r="D27" s="11">
        <v>650</v>
      </c>
      <c r="E27" s="2">
        <v>24</v>
      </c>
      <c r="F27" s="12">
        <v>0.63</v>
      </c>
      <c r="G27" s="11">
        <v>450</v>
      </c>
      <c r="H27" s="2">
        <v>10</v>
      </c>
      <c r="I27" s="12">
        <v>0.81</v>
      </c>
      <c r="J27" s="1"/>
    </row>
    <row r="28" spans="1:10" x14ac:dyDescent="0.2">
      <c r="A28" s="1">
        <v>428</v>
      </c>
      <c r="B28" s="1">
        <v>496</v>
      </c>
      <c r="C28" s="1"/>
      <c r="D28" s="11">
        <v>750</v>
      </c>
      <c r="E28" s="2">
        <v>15</v>
      </c>
      <c r="F28" s="12">
        <v>0.78</v>
      </c>
      <c r="G28" s="11">
        <v>250</v>
      </c>
      <c r="H28" s="2">
        <v>5</v>
      </c>
      <c r="I28" s="12">
        <v>0.86</v>
      </c>
      <c r="J28" s="1"/>
    </row>
    <row r="29" spans="1:10" x14ac:dyDescent="0.2">
      <c r="A29" s="1">
        <v>1153</v>
      </c>
      <c r="B29" s="1">
        <v>499</v>
      </c>
      <c r="C29" s="1"/>
      <c r="D29" s="11">
        <v>850</v>
      </c>
      <c r="E29" s="2">
        <v>12</v>
      </c>
      <c r="F29" s="12">
        <v>0.9</v>
      </c>
      <c r="G29" s="11">
        <v>950</v>
      </c>
      <c r="H29" s="2">
        <v>5</v>
      </c>
      <c r="I29" s="12">
        <v>0.91</v>
      </c>
      <c r="J29" s="1"/>
    </row>
    <row r="30" spans="1:10" x14ac:dyDescent="0.2">
      <c r="A30" s="1">
        <v>593</v>
      </c>
      <c r="B30" s="1">
        <v>505</v>
      </c>
      <c r="C30" s="1"/>
      <c r="D30" s="11">
        <v>950</v>
      </c>
      <c r="E30" s="2">
        <v>5</v>
      </c>
      <c r="F30" s="12">
        <v>0.95</v>
      </c>
      <c r="G30" s="11">
        <v>350</v>
      </c>
      <c r="H30" s="2">
        <v>4</v>
      </c>
      <c r="I30" s="12">
        <v>0.95</v>
      </c>
      <c r="J30" s="1"/>
    </row>
    <row r="31" spans="1:10" x14ac:dyDescent="0.2">
      <c r="A31" s="1">
        <v>844</v>
      </c>
      <c r="B31" s="1">
        <v>509</v>
      </c>
      <c r="C31" s="1"/>
      <c r="D31" s="11">
        <v>1050</v>
      </c>
      <c r="E31" s="2">
        <v>3</v>
      </c>
      <c r="F31" s="12">
        <v>0.98</v>
      </c>
      <c r="G31" s="11">
        <v>1050</v>
      </c>
      <c r="H31" s="2">
        <v>3</v>
      </c>
      <c r="I31" s="12">
        <v>0.98</v>
      </c>
      <c r="J31" s="1"/>
    </row>
    <row r="32" spans="1:10" ht="15" thickBot="1" x14ac:dyDescent="0.25">
      <c r="A32" s="1">
        <v>527</v>
      </c>
      <c r="B32" s="1">
        <v>512</v>
      </c>
      <c r="C32" s="1"/>
      <c r="D32" s="3" t="s">
        <v>52</v>
      </c>
      <c r="E32" s="3">
        <v>2</v>
      </c>
      <c r="F32" s="13">
        <v>1</v>
      </c>
      <c r="G32" s="14" t="s">
        <v>52</v>
      </c>
      <c r="H32" s="3">
        <v>2</v>
      </c>
      <c r="I32" s="13">
        <v>1</v>
      </c>
      <c r="J32" s="1"/>
    </row>
    <row r="33" spans="1:10" x14ac:dyDescent="0.2">
      <c r="A33" s="1">
        <v>552</v>
      </c>
      <c r="B33" s="1">
        <v>513</v>
      </c>
      <c r="C33" s="1"/>
      <c r="D33" s="1"/>
      <c r="E33" s="1"/>
      <c r="F33" s="1"/>
      <c r="G33" s="1"/>
      <c r="H33" s="1"/>
      <c r="I33" s="1"/>
      <c r="J33" s="1"/>
    </row>
    <row r="34" spans="1:10" x14ac:dyDescent="0.2">
      <c r="A34" s="1">
        <v>513</v>
      </c>
      <c r="B34" s="1">
        <v>515</v>
      </c>
      <c r="C34" s="1"/>
      <c r="D34" s="1"/>
      <c r="E34" s="1"/>
      <c r="F34" s="1"/>
      <c r="G34" s="1"/>
      <c r="H34" s="1"/>
      <c r="I34" s="1"/>
      <c r="J34" s="1"/>
    </row>
    <row r="35" spans="1:10" x14ac:dyDescent="0.2">
      <c r="A35" s="1">
        <v>781</v>
      </c>
      <c r="B35" s="1">
        <v>527</v>
      </c>
      <c r="C35" s="1"/>
      <c r="D35" s="1"/>
      <c r="E35" s="1"/>
      <c r="F35" s="1"/>
      <c r="G35" s="1"/>
      <c r="H35" s="1"/>
      <c r="I35" s="1"/>
      <c r="J35" s="1"/>
    </row>
    <row r="36" spans="1:10" x14ac:dyDescent="0.2">
      <c r="A36" s="1">
        <v>474</v>
      </c>
      <c r="B36" s="1">
        <v>531</v>
      </c>
      <c r="C36" s="1"/>
      <c r="D36" s="1"/>
      <c r="E36" s="1"/>
      <c r="F36" s="1"/>
      <c r="G36" s="1"/>
      <c r="H36" s="1"/>
      <c r="I36" s="1"/>
      <c r="J36" s="1"/>
    </row>
    <row r="37" spans="1:10" x14ac:dyDescent="0.2">
      <c r="A37" s="1">
        <v>388</v>
      </c>
      <c r="B37" s="1">
        <v>538</v>
      </c>
      <c r="C37" s="1"/>
      <c r="D37" s="1"/>
      <c r="E37" s="1"/>
      <c r="F37" s="1"/>
      <c r="G37" s="1"/>
      <c r="H37" s="1"/>
      <c r="I37" s="1"/>
      <c r="J37" s="1"/>
    </row>
    <row r="38" spans="1:10" x14ac:dyDescent="0.2">
      <c r="A38" s="1">
        <v>824</v>
      </c>
      <c r="B38" s="1">
        <v>539</v>
      </c>
      <c r="C38" s="1"/>
      <c r="D38" s="1"/>
      <c r="E38" s="1"/>
      <c r="F38" s="1"/>
      <c r="G38" s="1"/>
      <c r="H38" s="1"/>
      <c r="I38" s="1"/>
      <c r="J38" s="1"/>
    </row>
    <row r="39" spans="1:10" x14ac:dyDescent="0.2">
      <c r="A39" s="1">
        <v>538</v>
      </c>
      <c r="B39" s="1">
        <v>542</v>
      </c>
      <c r="C39" s="1"/>
      <c r="D39" s="1"/>
      <c r="E39" s="1"/>
      <c r="F39" s="1"/>
      <c r="G39" s="1"/>
      <c r="H39" s="1"/>
      <c r="I39" s="1"/>
      <c r="J39" s="1"/>
    </row>
    <row r="40" spans="1:10" x14ac:dyDescent="0.2">
      <c r="A40" s="1">
        <v>862</v>
      </c>
      <c r="B40" s="1">
        <v>544</v>
      </c>
      <c r="C40" s="1"/>
      <c r="D40" s="1"/>
      <c r="E40" s="1"/>
      <c r="F40" s="1"/>
      <c r="G40" s="1"/>
      <c r="H40" s="1"/>
      <c r="I40" s="1"/>
      <c r="J40" s="1"/>
    </row>
    <row r="41" spans="1:10" x14ac:dyDescent="0.2">
      <c r="A41" s="1">
        <v>659</v>
      </c>
      <c r="B41" s="1">
        <v>552</v>
      </c>
      <c r="C41" s="1"/>
      <c r="D41" s="1"/>
      <c r="E41" s="1"/>
      <c r="F41" s="1"/>
      <c r="G41" s="1"/>
      <c r="H41" s="1"/>
      <c r="I41" s="1"/>
      <c r="J41" s="1"/>
    </row>
    <row r="42" spans="1:10" x14ac:dyDescent="0.2">
      <c r="A42" s="1">
        <v>775</v>
      </c>
      <c r="B42" s="1">
        <v>555</v>
      </c>
      <c r="C42" s="1"/>
      <c r="D42" s="1"/>
      <c r="E42" s="1"/>
      <c r="F42" s="1"/>
      <c r="G42" s="1"/>
      <c r="H42" s="1"/>
      <c r="I42" s="1"/>
      <c r="J42" s="1"/>
    </row>
    <row r="43" spans="1:10" x14ac:dyDescent="0.2">
      <c r="A43" s="1">
        <v>859</v>
      </c>
      <c r="B43" s="1">
        <v>558</v>
      </c>
      <c r="C43" s="1"/>
      <c r="D43" s="1"/>
      <c r="E43" s="1"/>
      <c r="F43" s="1"/>
      <c r="G43" s="1"/>
      <c r="H43" s="1"/>
      <c r="I43" s="1"/>
      <c r="J43" s="1"/>
    </row>
    <row r="44" spans="1:10" x14ac:dyDescent="0.2">
      <c r="A44" s="1">
        <v>755</v>
      </c>
      <c r="B44" s="1">
        <v>564</v>
      </c>
      <c r="C44" s="1"/>
      <c r="D44" s="1"/>
      <c r="E44" s="1"/>
      <c r="F44" s="1"/>
      <c r="G44" s="1"/>
      <c r="H44" s="1"/>
      <c r="I44" s="1"/>
      <c r="J44" s="1"/>
    </row>
    <row r="45" spans="1:10" x14ac:dyDescent="0.2">
      <c r="A45" s="1">
        <v>649</v>
      </c>
      <c r="B45" s="1">
        <v>565</v>
      </c>
      <c r="C45" s="1"/>
      <c r="D45" s="1"/>
      <c r="E45" s="1"/>
      <c r="F45" s="1"/>
      <c r="G45" s="1"/>
      <c r="H45" s="1"/>
      <c r="I45" s="1"/>
      <c r="J45" s="1"/>
    </row>
    <row r="46" spans="1:10" x14ac:dyDescent="0.2">
      <c r="A46" s="1">
        <v>697</v>
      </c>
      <c r="B46" s="1">
        <v>570</v>
      </c>
      <c r="C46" s="1"/>
      <c r="D46" s="1"/>
      <c r="E46" s="1"/>
      <c r="F46" s="1"/>
      <c r="G46" s="1"/>
      <c r="H46" s="1"/>
      <c r="I46" s="1"/>
      <c r="J46" s="1"/>
    </row>
    <row r="47" spans="1:10" x14ac:dyDescent="0.2">
      <c r="A47" s="1">
        <v>515</v>
      </c>
      <c r="B47" s="1">
        <v>577</v>
      </c>
      <c r="C47" s="1"/>
      <c r="D47" s="1"/>
      <c r="E47" s="1"/>
      <c r="F47" s="1"/>
      <c r="G47" s="1"/>
      <c r="H47" s="1"/>
      <c r="I47" s="1"/>
      <c r="J47" s="1"/>
    </row>
    <row r="48" spans="1:10" x14ac:dyDescent="0.2">
      <c r="A48" s="1">
        <v>628</v>
      </c>
      <c r="B48" s="1">
        <v>581</v>
      </c>
      <c r="C48" s="1"/>
      <c r="D48" s="1"/>
      <c r="E48" s="1"/>
      <c r="F48" s="1"/>
      <c r="G48" s="1"/>
      <c r="H48" s="1"/>
      <c r="I48" s="1"/>
      <c r="J48" s="1"/>
    </row>
    <row r="49" spans="1:10" x14ac:dyDescent="0.2">
      <c r="A49" s="1">
        <v>954</v>
      </c>
      <c r="B49" s="1">
        <v>584</v>
      </c>
      <c r="C49" s="1"/>
      <c r="D49" s="1"/>
      <c r="E49" s="1"/>
      <c r="F49" s="1"/>
      <c r="G49" s="1"/>
      <c r="H49" s="1"/>
      <c r="I49" s="1"/>
      <c r="J49" s="1"/>
    </row>
    <row r="50" spans="1:10" x14ac:dyDescent="0.2">
      <c r="A50" s="1">
        <v>771</v>
      </c>
      <c r="B50" s="1">
        <v>593</v>
      </c>
      <c r="C50" s="1"/>
      <c r="D50" s="1"/>
      <c r="E50" s="1"/>
      <c r="F50" s="1"/>
      <c r="G50" s="1"/>
      <c r="H50" s="1"/>
      <c r="I50" s="1"/>
      <c r="J50" s="1"/>
    </row>
    <row r="51" spans="1:10" x14ac:dyDescent="0.2">
      <c r="A51" s="1">
        <v>609</v>
      </c>
      <c r="B51" s="1">
        <v>593</v>
      </c>
      <c r="C51" s="1"/>
      <c r="D51" s="1"/>
      <c r="E51" s="1"/>
      <c r="F51" s="1"/>
      <c r="G51" s="1"/>
      <c r="H51" s="1"/>
      <c r="I51" s="1"/>
      <c r="J51" s="1"/>
    </row>
    <row r="52" spans="1:10" x14ac:dyDescent="0.2">
      <c r="A52" s="1">
        <v>402</v>
      </c>
      <c r="B52" s="1">
        <v>606</v>
      </c>
      <c r="C52" s="1"/>
      <c r="D52" s="1"/>
      <c r="E52" s="1"/>
      <c r="F52" s="1"/>
      <c r="G52" s="1"/>
      <c r="H52" s="1"/>
      <c r="I52" s="1"/>
      <c r="J52" s="1"/>
    </row>
    <row r="53" spans="1:10" x14ac:dyDescent="0.2">
      <c r="A53" s="1">
        <v>960</v>
      </c>
      <c r="B53" s="1">
        <v>608</v>
      </c>
      <c r="C53" s="1"/>
      <c r="D53" s="1"/>
      <c r="E53" s="1"/>
      <c r="F53" s="1"/>
      <c r="G53" s="1"/>
      <c r="H53" s="1"/>
      <c r="I53" s="1"/>
      <c r="J53" s="1"/>
    </row>
    <row r="54" spans="1:10" x14ac:dyDescent="0.2">
      <c r="A54" s="1">
        <v>885</v>
      </c>
      <c r="B54" s="1">
        <v>609</v>
      </c>
      <c r="C54" s="1"/>
      <c r="D54" s="1"/>
      <c r="E54" s="1"/>
      <c r="F54" s="1"/>
      <c r="G54" s="1"/>
      <c r="H54" s="1"/>
      <c r="I54" s="1"/>
      <c r="J54" s="1"/>
    </row>
    <row r="55" spans="1:10" x14ac:dyDescent="0.2">
      <c r="A55" s="1">
        <v>610</v>
      </c>
      <c r="B55" s="1">
        <v>610</v>
      </c>
      <c r="C55" s="1"/>
      <c r="D55" s="1"/>
      <c r="E55" s="1"/>
      <c r="F55" s="1"/>
      <c r="G55" s="1"/>
      <c r="H55" s="1"/>
      <c r="I55" s="1"/>
      <c r="J55" s="1"/>
    </row>
    <row r="56" spans="1:10" x14ac:dyDescent="0.2">
      <c r="A56" s="1">
        <v>292</v>
      </c>
      <c r="B56" s="1">
        <v>612</v>
      </c>
      <c r="C56" s="1"/>
      <c r="D56" s="1"/>
      <c r="E56" s="1"/>
      <c r="F56" s="1"/>
      <c r="G56" s="1"/>
      <c r="H56" s="1"/>
      <c r="I56" s="1"/>
      <c r="J56" s="1"/>
    </row>
    <row r="57" spans="1:10" x14ac:dyDescent="0.2">
      <c r="A57" s="1">
        <v>837</v>
      </c>
      <c r="B57" s="1">
        <v>621</v>
      </c>
      <c r="C57" s="1"/>
      <c r="D57" s="1"/>
      <c r="E57" s="1"/>
      <c r="F57" s="1"/>
      <c r="G57" s="1"/>
      <c r="H57" s="1"/>
      <c r="I57" s="1"/>
      <c r="J57" s="1"/>
    </row>
    <row r="58" spans="1:10" x14ac:dyDescent="0.2">
      <c r="A58" s="1">
        <v>473</v>
      </c>
      <c r="B58" s="1">
        <v>624</v>
      </c>
      <c r="C58" s="1"/>
      <c r="D58" s="1"/>
      <c r="E58" s="1"/>
      <c r="F58" s="1"/>
      <c r="G58" s="1"/>
      <c r="H58" s="1"/>
      <c r="I58" s="1"/>
      <c r="J58" s="1"/>
    </row>
    <row r="59" spans="1:10" x14ac:dyDescent="0.2">
      <c r="A59" s="1">
        <v>677</v>
      </c>
      <c r="B59" s="1">
        <v>628</v>
      </c>
      <c r="C59" s="1"/>
      <c r="D59" s="1"/>
      <c r="E59" s="1"/>
      <c r="F59" s="1"/>
      <c r="G59" s="1"/>
      <c r="H59" s="1"/>
      <c r="I59" s="1"/>
      <c r="J59" s="1"/>
    </row>
    <row r="60" spans="1:10" x14ac:dyDescent="0.2">
      <c r="A60" s="1">
        <v>358</v>
      </c>
      <c r="B60" s="1">
        <v>634</v>
      </c>
      <c r="C60" s="1"/>
      <c r="D60" s="1"/>
      <c r="E60" s="1"/>
      <c r="F60" s="1"/>
      <c r="G60" s="1"/>
      <c r="H60" s="1"/>
      <c r="I60" s="1"/>
      <c r="J60" s="1"/>
    </row>
    <row r="61" spans="1:10" x14ac:dyDescent="0.2">
      <c r="A61" s="1">
        <v>638</v>
      </c>
      <c r="B61" s="1">
        <v>638</v>
      </c>
      <c r="C61" s="1"/>
      <c r="D61" s="1"/>
      <c r="E61" s="1"/>
      <c r="F61" s="1"/>
      <c r="G61" s="1"/>
      <c r="H61" s="1"/>
      <c r="I61" s="1"/>
      <c r="J61" s="1"/>
    </row>
    <row r="62" spans="1:10" x14ac:dyDescent="0.2">
      <c r="A62" s="1">
        <v>699</v>
      </c>
      <c r="B62" s="1">
        <v>640</v>
      </c>
      <c r="C62" s="1"/>
      <c r="D62" s="1"/>
      <c r="E62" s="1"/>
      <c r="F62" s="1"/>
      <c r="G62" s="1"/>
      <c r="H62" s="1"/>
      <c r="I62" s="1"/>
      <c r="J62" s="1"/>
    </row>
    <row r="63" spans="1:10" x14ac:dyDescent="0.2">
      <c r="A63" s="1">
        <v>634</v>
      </c>
      <c r="B63" s="1">
        <v>645</v>
      </c>
      <c r="C63" s="1"/>
      <c r="D63" s="1"/>
      <c r="E63" s="1"/>
      <c r="F63" s="1"/>
      <c r="G63" s="1"/>
      <c r="H63" s="1"/>
      <c r="I63" s="1"/>
      <c r="J63" s="1"/>
    </row>
    <row r="64" spans="1:10" x14ac:dyDescent="0.2">
      <c r="A64" s="1">
        <v>555</v>
      </c>
      <c r="B64" s="1">
        <v>649</v>
      </c>
      <c r="C64" s="1"/>
      <c r="D64" s="1"/>
      <c r="E64" s="1"/>
      <c r="F64" s="1"/>
      <c r="G64" s="1"/>
      <c r="H64" s="1"/>
      <c r="I64" s="1"/>
      <c r="J64" s="1"/>
    </row>
    <row r="65" spans="1:10" x14ac:dyDescent="0.2">
      <c r="A65" s="1">
        <v>570</v>
      </c>
      <c r="B65" s="1">
        <v>653</v>
      </c>
      <c r="C65" s="1"/>
      <c r="D65" s="1"/>
      <c r="E65" s="1"/>
      <c r="F65" s="1"/>
      <c r="G65" s="1"/>
      <c r="H65" s="1"/>
      <c r="I65" s="1"/>
      <c r="J65" s="1"/>
    </row>
    <row r="66" spans="1:10" x14ac:dyDescent="0.2">
      <c r="A66" s="1">
        <v>84</v>
      </c>
      <c r="B66" s="1">
        <v>654</v>
      </c>
      <c r="C66" s="1"/>
      <c r="D66" s="1"/>
      <c r="E66" s="1"/>
      <c r="F66" s="1"/>
      <c r="G66" s="1"/>
      <c r="H66" s="1"/>
      <c r="I66" s="1"/>
      <c r="J66" s="1"/>
    </row>
    <row r="67" spans="1:10" x14ac:dyDescent="0.2">
      <c r="A67" s="1">
        <v>416</v>
      </c>
      <c r="B67" s="1">
        <v>659</v>
      </c>
      <c r="C67" s="1"/>
      <c r="D67" s="1"/>
      <c r="E67" s="1"/>
      <c r="F67" s="1"/>
      <c r="G67" s="1"/>
      <c r="H67" s="1"/>
      <c r="I67" s="1"/>
      <c r="J67" s="1"/>
    </row>
    <row r="68" spans="1:10" x14ac:dyDescent="0.2">
      <c r="A68" s="1">
        <v>606</v>
      </c>
      <c r="B68" s="1">
        <v>666</v>
      </c>
      <c r="C68" s="1"/>
      <c r="D68" s="1"/>
      <c r="E68" s="1"/>
      <c r="F68" s="1"/>
      <c r="G68" s="1"/>
      <c r="H68" s="1"/>
      <c r="I68" s="1"/>
      <c r="J68" s="1"/>
    </row>
    <row r="69" spans="1:10" x14ac:dyDescent="0.2">
      <c r="A69" s="1">
        <v>1062</v>
      </c>
      <c r="B69" s="1">
        <v>677</v>
      </c>
      <c r="C69" s="1"/>
      <c r="D69" s="1"/>
      <c r="E69" s="1"/>
      <c r="F69" s="1"/>
      <c r="G69" s="1"/>
      <c r="H69" s="1"/>
      <c r="I69" s="1"/>
      <c r="J69" s="1"/>
    </row>
    <row r="70" spans="1:10" x14ac:dyDescent="0.2">
      <c r="A70" s="1">
        <v>484</v>
      </c>
      <c r="B70" s="1">
        <v>680</v>
      </c>
      <c r="C70" s="1"/>
      <c r="D70" s="1"/>
      <c r="E70" s="1"/>
      <c r="F70" s="1"/>
      <c r="G70" s="1"/>
      <c r="H70" s="1"/>
      <c r="I70" s="1"/>
      <c r="J70" s="1"/>
    </row>
    <row r="71" spans="1:10" x14ac:dyDescent="0.2">
      <c r="A71" s="1">
        <v>120</v>
      </c>
      <c r="B71" s="1">
        <v>687</v>
      </c>
      <c r="C71" s="1"/>
      <c r="D71" s="1"/>
      <c r="E71" s="1"/>
      <c r="F71" s="1"/>
      <c r="G71" s="1"/>
      <c r="H71" s="1"/>
      <c r="I71" s="1"/>
      <c r="J71" s="1"/>
    </row>
    <row r="72" spans="1:10" x14ac:dyDescent="0.2">
      <c r="A72" s="1">
        <v>447</v>
      </c>
      <c r="B72" s="1">
        <v>697</v>
      </c>
      <c r="C72" s="1"/>
      <c r="D72" s="1"/>
      <c r="E72" s="1"/>
      <c r="F72" s="1"/>
      <c r="G72" s="1"/>
      <c r="H72" s="1"/>
      <c r="I72" s="1"/>
      <c r="J72" s="1"/>
    </row>
    <row r="73" spans="1:10" x14ac:dyDescent="0.2">
      <c r="A73" s="1">
        <v>654</v>
      </c>
      <c r="B73" s="1">
        <v>699</v>
      </c>
      <c r="C73" s="1"/>
      <c r="D73" s="1"/>
      <c r="E73" s="1"/>
      <c r="F73" s="1"/>
      <c r="G73" s="1"/>
      <c r="H73" s="1"/>
      <c r="I73" s="1"/>
      <c r="J73" s="1"/>
    </row>
    <row r="74" spans="1:10" x14ac:dyDescent="0.2">
      <c r="A74" s="1">
        <v>564</v>
      </c>
      <c r="B74" s="1">
        <v>706</v>
      </c>
      <c r="C74" s="1"/>
      <c r="D74" s="1"/>
      <c r="E74" s="1"/>
      <c r="F74" s="1"/>
      <c r="G74" s="1"/>
      <c r="H74" s="1"/>
      <c r="I74" s="1"/>
      <c r="J74" s="1"/>
    </row>
    <row r="75" spans="1:10" x14ac:dyDescent="0.2">
      <c r="A75" s="1">
        <v>339</v>
      </c>
      <c r="B75" s="1">
        <v>715</v>
      </c>
      <c r="C75" s="1"/>
      <c r="D75" s="1"/>
      <c r="E75" s="1"/>
      <c r="F75" s="1"/>
      <c r="G75" s="1"/>
      <c r="H75" s="1"/>
      <c r="I75" s="1"/>
      <c r="J75" s="1"/>
    </row>
    <row r="76" spans="1:10" x14ac:dyDescent="0.2">
      <c r="A76" s="1">
        <v>280</v>
      </c>
      <c r="B76" s="1">
        <v>724</v>
      </c>
      <c r="C76" s="1"/>
      <c r="D76" s="1"/>
      <c r="E76" s="1"/>
      <c r="F76" s="1"/>
      <c r="G76" s="1"/>
      <c r="H76" s="1"/>
      <c r="I76" s="1"/>
      <c r="J76" s="1"/>
    </row>
    <row r="77" spans="1:10" x14ac:dyDescent="0.2">
      <c r="A77" s="1">
        <v>246</v>
      </c>
      <c r="B77" s="1">
        <v>734</v>
      </c>
      <c r="C77" s="1"/>
      <c r="D77" s="1"/>
      <c r="E77" s="1"/>
      <c r="F77" s="1"/>
      <c r="G77" s="1"/>
      <c r="H77" s="1"/>
      <c r="I77" s="1"/>
      <c r="J77" s="1"/>
    </row>
    <row r="78" spans="1:10" x14ac:dyDescent="0.2">
      <c r="A78" s="1">
        <v>687</v>
      </c>
      <c r="B78" s="1">
        <v>742</v>
      </c>
      <c r="C78" s="1"/>
      <c r="D78" s="1"/>
      <c r="E78" s="1"/>
      <c r="F78" s="1"/>
      <c r="G78" s="1"/>
      <c r="H78" s="1"/>
      <c r="I78" s="1"/>
      <c r="J78" s="1"/>
    </row>
    <row r="79" spans="1:10" x14ac:dyDescent="0.2">
      <c r="A79" s="1">
        <v>539</v>
      </c>
      <c r="B79" s="1">
        <v>748</v>
      </c>
      <c r="C79" s="1"/>
      <c r="D79" s="1"/>
      <c r="E79" s="1"/>
      <c r="F79" s="1"/>
      <c r="G79" s="1"/>
      <c r="H79" s="1"/>
      <c r="I79" s="1"/>
      <c r="J79" s="1"/>
    </row>
    <row r="80" spans="1:10" x14ac:dyDescent="0.2">
      <c r="A80" s="1">
        <v>790</v>
      </c>
      <c r="B80" s="1">
        <v>755</v>
      </c>
      <c r="C80" s="1"/>
      <c r="D80" s="1"/>
      <c r="E80" s="1"/>
      <c r="F80" s="1"/>
      <c r="G80" s="1"/>
      <c r="H80" s="1"/>
      <c r="I80" s="1"/>
      <c r="J80" s="1"/>
    </row>
    <row r="81" spans="1:10" x14ac:dyDescent="0.2">
      <c r="A81" s="1">
        <v>581</v>
      </c>
      <c r="B81" s="1">
        <v>763</v>
      </c>
      <c r="C81" s="1"/>
      <c r="D81" s="1"/>
      <c r="E81" s="1"/>
      <c r="F81" s="1"/>
      <c r="G81" s="1"/>
      <c r="H81" s="1"/>
      <c r="I81" s="1"/>
      <c r="J81" s="1"/>
    </row>
    <row r="82" spans="1:10" x14ac:dyDescent="0.2">
      <c r="A82" s="1">
        <v>621</v>
      </c>
      <c r="B82" s="1">
        <v>764</v>
      </c>
      <c r="C82" s="1"/>
      <c r="D82" s="1"/>
      <c r="E82" s="1"/>
      <c r="F82" s="1"/>
      <c r="G82" s="1"/>
      <c r="H82" s="1"/>
      <c r="I82" s="1"/>
      <c r="J82" s="1"/>
    </row>
    <row r="83" spans="1:10" x14ac:dyDescent="0.2">
      <c r="A83" s="1">
        <v>724</v>
      </c>
      <c r="B83" s="1">
        <v>765</v>
      </c>
      <c r="C83" s="1"/>
      <c r="D83" s="1"/>
      <c r="E83" s="1"/>
      <c r="F83" s="1"/>
      <c r="G83" s="1"/>
      <c r="H83" s="1"/>
      <c r="I83" s="1"/>
      <c r="J83" s="1"/>
    </row>
    <row r="84" spans="1:10" x14ac:dyDescent="0.2">
      <c r="A84" s="1">
        <v>531</v>
      </c>
      <c r="B84" s="1">
        <v>771</v>
      </c>
      <c r="C84" s="1"/>
      <c r="D84" s="1"/>
      <c r="E84" s="1"/>
      <c r="F84" s="1"/>
      <c r="G84" s="1"/>
      <c r="H84" s="1"/>
      <c r="I84" s="1"/>
      <c r="J84" s="1"/>
    </row>
    <row r="85" spans="1:10" x14ac:dyDescent="0.2">
      <c r="A85" s="1">
        <v>512</v>
      </c>
      <c r="B85" s="1">
        <v>775</v>
      </c>
      <c r="C85" s="1"/>
      <c r="D85" s="1"/>
      <c r="E85" s="1"/>
      <c r="F85" s="1"/>
      <c r="G85" s="1"/>
      <c r="H85" s="1"/>
      <c r="I85" s="1"/>
      <c r="J85" s="1"/>
    </row>
    <row r="86" spans="1:10" x14ac:dyDescent="0.2">
      <c r="A86" s="1">
        <v>577</v>
      </c>
      <c r="B86" s="1">
        <v>781</v>
      </c>
      <c r="C86" s="1"/>
      <c r="D86" s="1"/>
      <c r="E86" s="1"/>
      <c r="F86" s="1"/>
      <c r="G86" s="1"/>
      <c r="H86" s="1"/>
      <c r="I86" s="1"/>
      <c r="J86" s="1"/>
    </row>
    <row r="87" spans="1:10" x14ac:dyDescent="0.2">
      <c r="A87" s="1">
        <v>496</v>
      </c>
      <c r="B87" s="1">
        <v>790</v>
      </c>
      <c r="C87" s="1"/>
      <c r="D87" s="1"/>
      <c r="E87" s="1"/>
      <c r="F87" s="1"/>
      <c r="G87" s="1"/>
      <c r="H87" s="1"/>
      <c r="I87" s="1"/>
      <c r="J87" s="1"/>
    </row>
    <row r="88" spans="1:10" x14ac:dyDescent="0.2">
      <c r="A88" s="1">
        <v>468</v>
      </c>
      <c r="B88" s="1">
        <v>815</v>
      </c>
      <c r="C88" s="1"/>
      <c r="D88" s="1"/>
      <c r="E88" s="1"/>
      <c r="F88" s="1"/>
      <c r="G88" s="1"/>
      <c r="H88" s="1"/>
      <c r="I88" s="1"/>
      <c r="J88" s="1"/>
    </row>
    <row r="89" spans="1:10" x14ac:dyDescent="0.2">
      <c r="A89" s="1">
        <v>499</v>
      </c>
      <c r="B89" s="1">
        <v>824</v>
      </c>
      <c r="C89" s="1"/>
      <c r="D89" s="1"/>
      <c r="E89" s="1"/>
      <c r="F89" s="1"/>
      <c r="G89" s="1"/>
      <c r="H89" s="1"/>
      <c r="I89" s="1"/>
      <c r="J89" s="1"/>
    </row>
    <row r="90" spans="1:10" x14ac:dyDescent="0.2">
      <c r="A90" s="1">
        <v>544</v>
      </c>
      <c r="B90" s="1">
        <v>837</v>
      </c>
      <c r="C90" s="1"/>
      <c r="D90" s="1"/>
      <c r="E90" s="1"/>
      <c r="F90" s="1"/>
      <c r="G90" s="1"/>
      <c r="H90" s="1"/>
      <c r="I90" s="1"/>
      <c r="J90" s="1"/>
    </row>
    <row r="91" spans="1:10" x14ac:dyDescent="0.2">
      <c r="A91" s="1">
        <v>645</v>
      </c>
      <c r="B91" s="1">
        <v>844</v>
      </c>
      <c r="C91" s="1"/>
      <c r="D91" s="1"/>
      <c r="E91" s="1"/>
      <c r="F91" s="1"/>
      <c r="G91" s="1"/>
      <c r="H91" s="1"/>
      <c r="I91" s="1"/>
      <c r="J91" s="1"/>
    </row>
    <row r="92" spans="1:10" x14ac:dyDescent="0.2">
      <c r="A92" s="1">
        <v>764</v>
      </c>
      <c r="B92" s="1">
        <v>851</v>
      </c>
      <c r="C92" s="1"/>
      <c r="D92" s="1"/>
      <c r="E92" s="1"/>
      <c r="F92" s="1"/>
      <c r="G92" s="1"/>
      <c r="H92" s="1"/>
      <c r="I92" s="1"/>
      <c r="J92" s="1"/>
    </row>
    <row r="93" spans="1:10" x14ac:dyDescent="0.2">
      <c r="A93" s="1">
        <v>558</v>
      </c>
      <c r="B93" s="1">
        <v>859</v>
      </c>
      <c r="C93" s="1"/>
      <c r="D93" s="1"/>
      <c r="E93" s="1"/>
      <c r="F93" s="1"/>
      <c r="G93" s="1"/>
      <c r="H93" s="1"/>
      <c r="I93" s="1"/>
      <c r="J93" s="1"/>
    </row>
    <row r="94" spans="1:10" x14ac:dyDescent="0.2">
      <c r="A94" s="1">
        <v>378</v>
      </c>
      <c r="B94" s="1">
        <v>862</v>
      </c>
      <c r="C94" s="1"/>
      <c r="D94" s="1"/>
      <c r="E94" s="1"/>
      <c r="F94" s="1"/>
      <c r="G94" s="1"/>
      <c r="H94" s="1"/>
      <c r="I94" s="1"/>
      <c r="J94" s="1"/>
    </row>
    <row r="95" spans="1:10" x14ac:dyDescent="0.2">
      <c r="A95" s="1">
        <v>765</v>
      </c>
      <c r="B95" s="1">
        <v>885</v>
      </c>
      <c r="C95" s="1"/>
      <c r="D95" s="1"/>
      <c r="E95" s="1"/>
      <c r="F95" s="1"/>
      <c r="G95" s="1"/>
      <c r="H95" s="1"/>
      <c r="I95" s="1"/>
      <c r="J95" s="1"/>
    </row>
    <row r="96" spans="1:10" x14ac:dyDescent="0.2">
      <c r="A96" s="1">
        <v>666</v>
      </c>
      <c r="B96" s="1">
        <v>926</v>
      </c>
      <c r="C96" s="1"/>
      <c r="D96" s="1"/>
      <c r="E96" s="1"/>
      <c r="F96" s="1"/>
      <c r="G96" s="1"/>
      <c r="H96" s="1"/>
      <c r="I96" s="1"/>
      <c r="J96" s="1"/>
    </row>
    <row r="97" spans="1:10" x14ac:dyDescent="0.2">
      <c r="A97" s="1">
        <v>763</v>
      </c>
      <c r="B97" s="1">
        <v>954</v>
      </c>
      <c r="C97" s="1"/>
      <c r="D97" s="1"/>
      <c r="E97" s="1"/>
      <c r="F97" s="1"/>
      <c r="G97" s="1"/>
      <c r="H97" s="1"/>
      <c r="I97" s="1"/>
      <c r="J97" s="1"/>
    </row>
    <row r="98" spans="1:10" x14ac:dyDescent="0.2">
      <c r="A98" s="1">
        <v>217</v>
      </c>
      <c r="B98" s="1">
        <v>960</v>
      </c>
      <c r="C98" s="1"/>
      <c r="D98" s="1"/>
      <c r="E98" s="1"/>
      <c r="F98" s="1"/>
      <c r="G98" s="1"/>
      <c r="H98" s="1"/>
      <c r="I98" s="1"/>
      <c r="J98" s="1"/>
    </row>
    <row r="99" spans="1:10" x14ac:dyDescent="0.2">
      <c r="A99" s="1">
        <v>715</v>
      </c>
      <c r="B99" s="1">
        <v>982</v>
      </c>
      <c r="C99" s="1"/>
      <c r="D99" s="1"/>
      <c r="E99" s="1"/>
      <c r="F99" s="1"/>
      <c r="G99" s="1"/>
      <c r="H99" s="1"/>
      <c r="I99" s="1"/>
      <c r="J99" s="1"/>
    </row>
    <row r="100" spans="1:10" x14ac:dyDescent="0.2">
      <c r="A100" s="1">
        <v>310</v>
      </c>
      <c r="B100" s="1">
        <v>1062</v>
      </c>
      <c r="C100" s="1"/>
      <c r="D100" s="1"/>
      <c r="E100" s="1"/>
      <c r="F100" s="1"/>
      <c r="G100" s="1"/>
      <c r="H100" s="1"/>
      <c r="I100" s="1"/>
      <c r="J100" s="1"/>
    </row>
    <row r="101" spans="1:10" x14ac:dyDescent="0.2">
      <c r="A101" s="1">
        <v>851</v>
      </c>
      <c r="B101" s="1">
        <v>1153</v>
      </c>
      <c r="C101" s="1"/>
      <c r="D101" s="1"/>
      <c r="E101" s="1"/>
      <c r="F101" s="1"/>
      <c r="G101" s="1"/>
      <c r="H101" s="1"/>
      <c r="I101" s="1"/>
      <c r="J101" s="1"/>
    </row>
  </sheetData>
  <sortState xmlns:xlrd2="http://schemas.microsoft.com/office/spreadsheetml/2017/richdata2" ref="G23:H32">
    <sortCondition descending="1" ref="H23"/>
  </sortState>
  <mergeCells count="1">
    <mergeCell ref="H16:H17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原始数据</vt:lpstr>
      <vt:lpstr>总体分布假设检验</vt:lpstr>
      <vt:lpstr>描述统计结果</vt:lpstr>
      <vt:lpstr>总体分布假设检验(简化分组)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2015-06-05T18:19:34Z</dcterms:created>
  <dcterms:modified xsi:type="dcterms:W3CDTF">2022-07-15T09:30:27Z</dcterms:modified>
</cp:coreProperties>
</file>