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数学建模\Lingo\数学建模Lingo系列视频\lingo教材中的代码\"/>
    </mc:Choice>
  </mc:AlternateContent>
  <xr:revisionPtr revIDLastSave="0" documentId="13_ncr:1_{7462B9DE-0E88-4BA9-B6DD-23C582B9F93C}" xr6:coauthVersionLast="47" xr6:coauthVersionMax="47" xr10:uidLastSave="{00000000-0000-0000-0000-000000000000}"/>
  <bookViews>
    <workbookView xWindow="-120" yWindow="-120" windowWidth="29040" windowHeight="15840" tabRatio="795" firstSheet="9" activeTab="15" xr2:uid="{00000000-000D-0000-FFFF-FFFF00000000}"/>
  </bookViews>
  <sheets>
    <sheet name="前四年一月份耗油量回归" sheetId="4" r:id="rId1"/>
    <sheet name="前四年一月份耗油量回归（去除第一年）" sheetId="17" r:id="rId2"/>
    <sheet name="前四年二月份耗油量回归" sheetId="6" r:id="rId3"/>
    <sheet name="前四年二月份耗油量回归( 去除第一年)" sheetId="19" r:id="rId4"/>
    <sheet name="前四年三月份耗油量回归" sheetId="7" r:id="rId5"/>
    <sheet name="前四年四月份耗油量回归" sheetId="8" r:id="rId6"/>
    <sheet name="前四年五月份耗油量回归" sheetId="9" r:id="rId7"/>
    <sheet name="前四年六月份耗油量回归" sheetId="10" r:id="rId8"/>
    <sheet name="前四年七月份耗油量回归" sheetId="11" r:id="rId9"/>
    <sheet name="前四年八月份耗油量回归" sheetId="12" r:id="rId10"/>
    <sheet name="前四年九月份耗油量回归" sheetId="13" r:id="rId11"/>
    <sheet name="前四年十月份耗油量回归" sheetId="14" r:id="rId12"/>
    <sheet name="前四年十一月份耗油量回归" sheetId="15" r:id="rId13"/>
    <sheet name="前四年十二月份耗油量回归" sheetId="16" r:id="rId14"/>
    <sheet name="每月油耗的预测" sheetId="2" r:id="rId15"/>
    <sheet name="每月油价的预测" sheetId="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1" l="1"/>
  <c r="O8" i="1"/>
  <c r="O14" i="1"/>
  <c r="O13" i="1"/>
  <c r="O12" i="1"/>
  <c r="O11" i="1"/>
  <c r="O7" i="1"/>
  <c r="O6" i="1"/>
  <c r="O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136" i="2"/>
  <c r="K120" i="2"/>
  <c r="B136" i="2"/>
  <c r="M136" i="2"/>
  <c r="L136" i="2"/>
  <c r="K136" i="2"/>
  <c r="J136" i="2"/>
  <c r="I136" i="2"/>
  <c r="H136" i="2"/>
  <c r="G136" i="2"/>
  <c r="F136" i="2"/>
  <c r="E136" i="2"/>
  <c r="D136" i="2"/>
  <c r="K103" i="2" l="1"/>
  <c r="C95" i="2"/>
  <c r="D95" i="2"/>
  <c r="E95" i="2"/>
  <c r="F95" i="2"/>
  <c r="G95" i="2"/>
  <c r="H95" i="2"/>
  <c r="I95" i="2"/>
  <c r="J95" i="2"/>
  <c r="K95" i="2"/>
  <c r="L95" i="2"/>
  <c r="M95" i="2"/>
  <c r="B95" i="2"/>
  <c r="O4" i="1" l="1"/>
  <c r="O3" i="1"/>
  <c r="O10" i="1"/>
</calcChain>
</file>

<file path=xl/sharedStrings.xml><?xml version="1.0" encoding="utf-8"?>
<sst xmlns="http://schemas.openxmlformats.org/spreadsheetml/2006/main" count="433" uniqueCount="57">
  <si>
    <t>一月</t>
    <phoneticPr fontId="1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</si>
  <si>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</si>
  <si>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</si>
  <si>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</si>
  <si>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</si>
  <si>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</si>
  <si>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</si>
  <si>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</si>
  <si>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</si>
  <si>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</si>
  <si>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</si>
  <si>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</si>
  <si>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第一年</t>
    <phoneticPr fontId="1" type="noConversion"/>
  </si>
  <si>
    <t>第二年</t>
    <phoneticPr fontId="1" type="noConversion"/>
  </si>
  <si>
    <t>第三年</t>
    <phoneticPr fontId="1" type="noConversion"/>
  </si>
  <si>
    <t>第四年</t>
    <phoneticPr fontId="1" type="noConversion"/>
  </si>
  <si>
    <t>F</t>
    <phoneticPr fontId="1" type="noConversion"/>
  </si>
  <si>
    <r>
      <t>b</t>
    </r>
    <r>
      <rPr>
        <vertAlign val="subscript"/>
        <sz val="11"/>
        <color theme="1"/>
        <rFont val="等线"/>
        <family val="3"/>
        <charset val="134"/>
        <scheme val="minor"/>
      </rPr>
      <t>0i</t>
    </r>
    <phoneticPr fontId="1" type="noConversion"/>
  </si>
  <si>
    <r>
      <t>b</t>
    </r>
    <r>
      <rPr>
        <vertAlign val="subscript"/>
        <sz val="11"/>
        <color theme="1"/>
        <rFont val="等线"/>
        <family val="3"/>
        <charset val="134"/>
        <scheme val="minor"/>
      </rPr>
      <t>1i</t>
    </r>
    <phoneticPr fontId="1" type="noConversion"/>
  </si>
  <si>
    <t>预测今年</t>
    <phoneticPr fontId="1" type="noConversion"/>
  </si>
  <si>
    <t>周数</t>
    <phoneticPr fontId="1" type="noConversion"/>
  </si>
  <si>
    <t>柴油单价</t>
    <phoneticPr fontId="1" type="noConversion"/>
  </si>
  <si>
    <t>柴油单价（平滑处理后）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</si>
  <si>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</si>
  <si>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</si>
  <si>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</si>
  <si>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</si>
  <si>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</si>
  <si>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</si>
  <si>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</si>
  <si>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</si>
  <si>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</si>
  <si>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</si>
  <si>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</si>
  <si>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</si>
  <si>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</si>
  <si>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</si>
  <si>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</si>
  <si>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</si>
  <si>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</si>
  <si>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</si>
  <si>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</si>
  <si>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</si>
  <si>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</si>
  <si>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</si>
  <si>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</si>
  <si>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</si>
  <si>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</si>
  <si>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各月耗油量预测值</t>
    <phoneticPr fontId="1" type="noConversion"/>
  </si>
  <si>
    <t>前四年每月耗油量</t>
    <phoneticPr fontId="1" type="noConversion"/>
  </si>
  <si>
    <t>二月</t>
    <phoneticPr fontId="1" type="noConversion"/>
  </si>
  <si>
    <t>修正后各月耗油量预测值结果</t>
    <phoneticPr fontId="1" type="noConversion"/>
  </si>
  <si>
    <t>今年油价预测值</t>
    <phoneticPr fontId="1" type="noConversion"/>
  </si>
  <si>
    <t>各周柴油价格预测</t>
    <phoneticPr fontId="1" type="noConversion"/>
  </si>
  <si>
    <t>月数</t>
    <phoneticPr fontId="1" type="noConversion"/>
  </si>
  <si>
    <t>油价预测</t>
    <phoneticPr fontId="1" type="noConversion"/>
  </si>
  <si>
    <t>今年各月柴油价格预测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</si>
</sst>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_ "/>
    <numFmt numFmtId="178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0" fontId="0" fillId="0" borderId="0" xfId="0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77" fontId="4" fillId="0" borderId="0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0" fillId="0" borderId="0" xfId="0" applyAlignment="1"/>
    <xf numFmtId="177" fontId="0" fillId="0" borderId="0" xfId="0" applyNumberFormat="1" applyAlignment="1">
      <alignment horizontal="center"/>
    </xf>
    <xf numFmtId="177" fontId="0" fillId="4" borderId="0" xfId="0" applyNumberFormat="1" applyFill="1" applyAlignment="1">
      <alignment horizontal="center"/>
    </xf>
    <xf numFmtId="177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前四年一月份耗油量回归直线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889326334208223"/>
                  <c:y val="5.57174103237095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每月油耗的预测!$B$3:$B$6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每月油耗的预测!$C$3:$C$6</c:f>
              <c:numCache>
                <c:formatCode>General</c:formatCode>
                <c:ptCount val="4"/>
                <c:pt idx="0">
                  <c:v>1120</c:v>
                </c:pt>
                <c:pt idx="1">
                  <c:v>1150</c:v>
                </c:pt>
                <c:pt idx="2">
                  <c:v>1450</c:v>
                </c:pt>
                <c:pt idx="3">
                  <c:v>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65-4BBD-8C75-2EB2D7F8B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62968"/>
        <c:axId val="311756080"/>
      </c:scatterChart>
      <c:valAx>
        <c:axId val="31176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56080"/>
        <c:crosses val="autoZero"/>
        <c:crossBetween val="midCat"/>
      </c:valAx>
      <c:valAx>
        <c:axId val="3117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6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前四年</a:t>
            </a:r>
            <a:r>
              <a:rPr lang="zh-CN" altLang="en-US" sz="1400" b="0" i="0" baseline="0">
                <a:effectLst/>
              </a:rPr>
              <a:t>八</a:t>
            </a:r>
            <a:r>
              <a:rPr lang="zh-CN" altLang="zh-CN" sz="1400" b="0" i="0" baseline="0">
                <a:effectLst/>
              </a:rPr>
              <a:t>月份耗油量回归直线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455993000874889"/>
                  <c:y val="-2.58606736657917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每月油耗的预测!$B$3:$B$6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每月油耗的预测!$J$3:$J$6</c:f>
              <c:numCache>
                <c:formatCode>General</c:formatCode>
                <c:ptCount val="4"/>
                <c:pt idx="0">
                  <c:v>1480</c:v>
                </c:pt>
                <c:pt idx="1">
                  <c:v>1700</c:v>
                </c:pt>
                <c:pt idx="2">
                  <c:v>1990</c:v>
                </c:pt>
                <c:pt idx="3">
                  <c:v>2420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0E-4FAC-A797-7CA9EF061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245944"/>
        <c:axId val="823242008"/>
      </c:scatterChart>
      <c:valAx>
        <c:axId val="82324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242008"/>
        <c:crosses val="autoZero"/>
        <c:crossBetween val="midCat"/>
      </c:valAx>
      <c:valAx>
        <c:axId val="82324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24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前四年</a:t>
            </a:r>
            <a:r>
              <a:rPr lang="zh-CN" altLang="en-US" sz="1400" b="0" i="0" baseline="0">
                <a:effectLst/>
              </a:rPr>
              <a:t>九</a:t>
            </a:r>
            <a:r>
              <a:rPr lang="zh-CN" altLang="zh-CN" sz="1400" b="0" i="0" baseline="0">
                <a:effectLst/>
              </a:rPr>
              <a:t>月份耗油量回归直线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011548556430449"/>
                  <c:y val="3.46784776902887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每月油耗的预测!$B$3:$B$6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每月油耗的预测!$K$3:$K$6</c:f>
              <c:numCache>
                <c:formatCode>General</c:formatCode>
                <c:ptCount val="4"/>
                <c:pt idx="0">
                  <c:v>1360</c:v>
                </c:pt>
                <c:pt idx="1">
                  <c:v>1580</c:v>
                </c:pt>
                <c:pt idx="2">
                  <c:v>1840</c:v>
                </c:pt>
                <c:pt idx="3">
                  <c:v>2090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6-44C7-99C5-91936A828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66928"/>
        <c:axId val="820966600"/>
      </c:scatterChart>
      <c:valAx>
        <c:axId val="82096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966600"/>
        <c:crosses val="autoZero"/>
        <c:crossBetween val="midCat"/>
      </c:valAx>
      <c:valAx>
        <c:axId val="82096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96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前四年</a:t>
            </a:r>
            <a:r>
              <a:rPr lang="zh-CN" altLang="en-US" sz="1400" b="0" i="0" baseline="0">
                <a:effectLst/>
              </a:rPr>
              <a:t>十</a:t>
            </a:r>
            <a:r>
              <a:rPr lang="zh-CN" altLang="zh-CN" sz="1400" b="0" i="0" baseline="0">
                <a:effectLst/>
              </a:rPr>
              <a:t>月份耗油量回归直线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889326334208224"/>
                  <c:y val="-4.22408136482939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每月油耗的预测!$B$3:$B$6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每月油耗的预测!$L$3:$L$6</c:f>
              <c:numCache>
                <c:formatCode>General</c:formatCode>
                <c:ptCount val="4"/>
                <c:pt idx="0">
                  <c:v>1190</c:v>
                </c:pt>
                <c:pt idx="1">
                  <c:v>1330</c:v>
                </c:pt>
                <c:pt idx="2">
                  <c:v>1620</c:v>
                </c:pt>
                <c:pt idx="3">
                  <c:v>1910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87-44C6-A80D-AE314050F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89880"/>
        <c:axId val="863794472"/>
      </c:scatterChart>
      <c:valAx>
        <c:axId val="86378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794472"/>
        <c:crosses val="autoZero"/>
        <c:crossBetween val="midCat"/>
      </c:valAx>
      <c:valAx>
        <c:axId val="86379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78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前四年</a:t>
            </a:r>
            <a:r>
              <a:rPr lang="zh-CN" altLang="en-US" sz="1400" b="0" i="0" baseline="0">
                <a:effectLst/>
              </a:rPr>
              <a:t>十一</a:t>
            </a:r>
            <a:r>
              <a:rPr lang="zh-CN" altLang="zh-CN" sz="1400" b="0" i="0" baseline="0">
                <a:effectLst/>
              </a:rPr>
              <a:t>月份耗油量回归直线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722659667541551"/>
                  <c:y val="-4.640565762613006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每月油耗的预测!$B$3:$B$6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每月油耗的预测!$M$3:$M$6</c:f>
              <c:numCache>
                <c:formatCode>General</c:formatCode>
                <c:ptCount val="4"/>
                <c:pt idx="0">
                  <c:v>1040</c:v>
                </c:pt>
                <c:pt idx="1">
                  <c:v>1140</c:v>
                </c:pt>
                <c:pt idx="2">
                  <c:v>1460</c:v>
                </c:pt>
                <c:pt idx="3">
                  <c:v>1720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6-4322-B863-2161BC3C2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56352"/>
        <c:axId val="813752416"/>
      </c:scatterChart>
      <c:valAx>
        <c:axId val="81375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752416"/>
        <c:crosses val="autoZero"/>
        <c:crossBetween val="midCat"/>
      </c:valAx>
      <c:valAx>
        <c:axId val="8137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75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前四年</a:t>
            </a:r>
            <a:r>
              <a:rPr lang="zh-CN" altLang="en-US" sz="1400" b="0" i="0" baseline="0">
                <a:effectLst/>
              </a:rPr>
              <a:t>十二</a:t>
            </a:r>
            <a:r>
              <a:rPr lang="zh-CN" altLang="zh-CN" sz="1400" b="0" i="0" baseline="0">
                <a:effectLst/>
              </a:rPr>
              <a:t>月份耗油量回归直线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333770778652667"/>
                  <c:y val="3.75335425729126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每月油耗的预测!$B$3:$B$6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每月油耗的预测!$N$3:$N$6</c:f>
              <c:numCache>
                <c:formatCode>General</c:formatCode>
                <c:ptCount val="4"/>
                <c:pt idx="0">
                  <c:v>1180</c:v>
                </c:pt>
                <c:pt idx="1">
                  <c:v>1400</c:v>
                </c:pt>
                <c:pt idx="2">
                  <c:v>1660</c:v>
                </c:pt>
                <c:pt idx="3">
                  <c:v>1940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2-45FC-BA49-41988EC6A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250864"/>
        <c:axId val="823262016"/>
      </c:scatterChart>
      <c:valAx>
        <c:axId val="8232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262016"/>
        <c:crosses val="autoZero"/>
        <c:crossBetween val="midCat"/>
      </c:valAx>
      <c:valAx>
        <c:axId val="8232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2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前四年的每月耗油量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每月油耗的预测!$A$3</c:f>
              <c:strCache>
                <c:ptCount val="1"/>
                <c:pt idx="0">
                  <c:v>第一年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每月油耗的预测!$C$2:$N$2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xVal>
          <c:yVal>
            <c:numRef>
              <c:f>每月油耗的预测!$C$3:$N$3</c:f>
              <c:numCache>
                <c:formatCode>General</c:formatCode>
                <c:ptCount val="12"/>
                <c:pt idx="0">
                  <c:v>1120</c:v>
                </c:pt>
                <c:pt idx="1">
                  <c:v>1180</c:v>
                </c:pt>
                <c:pt idx="2">
                  <c:v>1320</c:v>
                </c:pt>
                <c:pt idx="3">
                  <c:v>1290</c:v>
                </c:pt>
                <c:pt idx="4">
                  <c:v>1210</c:v>
                </c:pt>
                <c:pt idx="5">
                  <c:v>1350</c:v>
                </c:pt>
                <c:pt idx="6">
                  <c:v>1480</c:v>
                </c:pt>
                <c:pt idx="7">
                  <c:v>1480</c:v>
                </c:pt>
                <c:pt idx="8">
                  <c:v>1360</c:v>
                </c:pt>
                <c:pt idx="9">
                  <c:v>1190</c:v>
                </c:pt>
                <c:pt idx="10">
                  <c:v>1040</c:v>
                </c:pt>
                <c:pt idx="11">
                  <c:v>1180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8A-4336-83A1-4AB23678EADF}"/>
            </c:ext>
          </c:extLst>
        </c:ser>
        <c:ser>
          <c:idx val="1"/>
          <c:order val="1"/>
          <c:tx>
            <c:strRef>
              <c:f>每月油耗的预测!$A$4</c:f>
              <c:strCache>
                <c:ptCount val="1"/>
                <c:pt idx="0">
                  <c:v>第二年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每月油耗的预测!$C$2:$N$2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xVal>
          <c:yVal>
            <c:numRef>
              <c:f>每月油耗的预测!$C$4:$N$4</c:f>
              <c:numCache>
                <c:formatCode>General</c:formatCode>
                <c:ptCount val="12"/>
                <c:pt idx="0">
                  <c:v>1150</c:v>
                </c:pt>
                <c:pt idx="1">
                  <c:v>1260</c:v>
                </c:pt>
                <c:pt idx="2">
                  <c:v>1410</c:v>
                </c:pt>
                <c:pt idx="3">
                  <c:v>1350</c:v>
                </c:pt>
                <c:pt idx="4">
                  <c:v>1250</c:v>
                </c:pt>
                <c:pt idx="5">
                  <c:v>1490</c:v>
                </c:pt>
                <c:pt idx="6">
                  <c:v>1700</c:v>
                </c:pt>
                <c:pt idx="7">
                  <c:v>1700</c:v>
                </c:pt>
                <c:pt idx="8">
                  <c:v>1580</c:v>
                </c:pt>
                <c:pt idx="9">
                  <c:v>1330</c:v>
                </c:pt>
                <c:pt idx="10">
                  <c:v>1140</c:v>
                </c:pt>
                <c:pt idx="11">
                  <c:v>1400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8A-4336-83A1-4AB23678EADF}"/>
            </c:ext>
          </c:extLst>
        </c:ser>
        <c:ser>
          <c:idx val="2"/>
          <c:order val="2"/>
          <c:tx>
            <c:strRef>
              <c:f>每月油耗的预测!$A$5</c:f>
              <c:strCache>
                <c:ptCount val="1"/>
                <c:pt idx="0">
                  <c:v>第三年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每月油耗的预测!$C$2:$N$2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xVal>
          <c:yVal>
            <c:numRef>
              <c:f>每月油耗的预测!$C$5:$N$5</c:f>
              <c:numCache>
                <c:formatCode>General</c:formatCode>
                <c:ptCount val="12"/>
                <c:pt idx="0">
                  <c:v>1450</c:v>
                </c:pt>
                <c:pt idx="1">
                  <c:v>1500</c:v>
                </c:pt>
                <c:pt idx="2">
                  <c:v>1780</c:v>
                </c:pt>
                <c:pt idx="3">
                  <c:v>1630</c:v>
                </c:pt>
                <c:pt idx="4">
                  <c:v>1720</c:v>
                </c:pt>
                <c:pt idx="5">
                  <c:v>1780</c:v>
                </c:pt>
                <c:pt idx="6">
                  <c:v>1990</c:v>
                </c:pt>
                <c:pt idx="7">
                  <c:v>1990</c:v>
                </c:pt>
                <c:pt idx="8">
                  <c:v>1840</c:v>
                </c:pt>
                <c:pt idx="9">
                  <c:v>1620</c:v>
                </c:pt>
                <c:pt idx="10">
                  <c:v>1460</c:v>
                </c:pt>
                <c:pt idx="11">
                  <c:v>1660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8A-4336-83A1-4AB23678EADF}"/>
            </c:ext>
          </c:extLst>
        </c:ser>
        <c:ser>
          <c:idx val="3"/>
          <c:order val="3"/>
          <c:tx>
            <c:strRef>
              <c:f>每月油耗的预测!$A$6</c:f>
              <c:strCache>
                <c:ptCount val="1"/>
                <c:pt idx="0">
                  <c:v>第四年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每月油耗的预测!$C$2:$N$2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xVal>
          <c:yVal>
            <c:numRef>
              <c:f>每月油耗的预测!$C$6:$N$6</c:f>
              <c:numCache>
                <c:formatCode>General</c:formatCode>
                <c:ptCount val="12"/>
                <c:pt idx="0">
                  <c:v>1710</c:v>
                </c:pt>
                <c:pt idx="1">
                  <c:v>1800</c:v>
                </c:pt>
                <c:pt idx="2">
                  <c:v>1930</c:v>
                </c:pt>
                <c:pt idx="3">
                  <c:v>1810</c:v>
                </c:pt>
                <c:pt idx="4">
                  <c:v>1830</c:v>
                </c:pt>
                <c:pt idx="5">
                  <c:v>2180</c:v>
                </c:pt>
                <c:pt idx="6">
                  <c:v>2300</c:v>
                </c:pt>
                <c:pt idx="7">
                  <c:v>2420</c:v>
                </c:pt>
                <c:pt idx="8">
                  <c:v>2090</c:v>
                </c:pt>
                <c:pt idx="9">
                  <c:v>1910</c:v>
                </c:pt>
                <c:pt idx="10">
                  <c:v>1720</c:v>
                </c:pt>
                <c:pt idx="11">
                  <c:v>1940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8A-4336-83A1-4AB23678E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320712"/>
        <c:axId val="359321368"/>
      </c:scatterChart>
      <c:valAx>
        <c:axId val="35932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321368"/>
        <c:crosses val="autoZero"/>
        <c:crossBetween val="midCat"/>
      </c:valAx>
      <c:valAx>
        <c:axId val="35932136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320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前四年一月份耗油量回归直线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889326334208223"/>
                  <c:y val="5.57174103237095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每月油耗的预测!$B$3:$B$6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每月油耗的预测!$C$3:$C$6</c:f>
              <c:numCache>
                <c:formatCode>General</c:formatCode>
                <c:ptCount val="4"/>
                <c:pt idx="0">
                  <c:v>1120</c:v>
                </c:pt>
                <c:pt idx="1">
                  <c:v>1150</c:v>
                </c:pt>
                <c:pt idx="2">
                  <c:v>1450</c:v>
                </c:pt>
                <c:pt idx="3">
                  <c:v>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2-4BF3-874A-EE88B89B0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62968"/>
        <c:axId val="311756080"/>
      </c:scatterChart>
      <c:valAx>
        <c:axId val="31176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56080"/>
        <c:crosses val="autoZero"/>
        <c:crossBetween val="midCat"/>
      </c:valAx>
      <c:valAx>
        <c:axId val="3117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6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前四年</a:t>
            </a:r>
            <a:r>
              <a:rPr lang="zh-CN" altLang="en-US" sz="1400" b="0" i="0" baseline="0">
                <a:effectLst/>
              </a:rPr>
              <a:t>二</a:t>
            </a:r>
            <a:r>
              <a:rPr lang="zh-CN" altLang="zh-CN" sz="1400" b="0" i="0" baseline="0">
                <a:effectLst/>
              </a:rPr>
              <a:t>月份耗油量回归直线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8039370078740158"/>
          <c:w val="0.86171084864391956"/>
          <c:h val="0.712206911636045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667104111986004"/>
                  <c:y val="-5.56539807524059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每月油耗的预测!$B$3:$B$6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每月油耗的预测!$D$3:$D$6</c:f>
              <c:numCache>
                <c:formatCode>General</c:formatCode>
                <c:ptCount val="4"/>
                <c:pt idx="0">
                  <c:v>1180</c:v>
                </c:pt>
                <c:pt idx="1">
                  <c:v>1260</c:v>
                </c:pt>
                <c:pt idx="2">
                  <c:v>1500</c:v>
                </c:pt>
                <c:pt idx="3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A-4123-A9F0-0009171EA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897608"/>
        <c:axId val="817894328"/>
      </c:scatterChart>
      <c:valAx>
        <c:axId val="81789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894328"/>
        <c:crosses val="autoZero"/>
        <c:crossBetween val="midCat"/>
      </c:valAx>
      <c:valAx>
        <c:axId val="81789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89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前四年</a:t>
            </a:r>
            <a:r>
              <a:rPr lang="zh-CN" altLang="en-US" sz="1400" b="0" i="0" baseline="0">
                <a:effectLst/>
              </a:rPr>
              <a:t>三</a:t>
            </a:r>
            <a:r>
              <a:rPr lang="zh-CN" altLang="zh-CN" sz="1400" b="0" i="0" baseline="0">
                <a:effectLst/>
              </a:rPr>
              <a:t>月份耗油量回归直线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011548556430446"/>
                  <c:y val="-1.68420093321668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每月油耗的预测!$B$3:$B$6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每月油耗的预测!$E$3:$E$6</c:f>
              <c:numCache>
                <c:formatCode>General</c:formatCode>
                <c:ptCount val="4"/>
                <c:pt idx="0">
                  <c:v>1320</c:v>
                </c:pt>
                <c:pt idx="1">
                  <c:v>1410</c:v>
                </c:pt>
                <c:pt idx="2">
                  <c:v>1780</c:v>
                </c:pt>
                <c:pt idx="3">
                  <c:v>1930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D-4624-97DA-608F48129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43312"/>
        <c:axId val="820943968"/>
      </c:scatterChart>
      <c:valAx>
        <c:axId val="8209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943968"/>
        <c:crosses val="autoZero"/>
        <c:crossBetween val="midCat"/>
      </c:valAx>
      <c:valAx>
        <c:axId val="8209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94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前四年</a:t>
            </a:r>
            <a:r>
              <a:rPr lang="zh-CN" altLang="en-US" sz="1400" b="0" i="0" baseline="0">
                <a:effectLst/>
              </a:rPr>
              <a:t>四</a:t>
            </a:r>
            <a:r>
              <a:rPr lang="zh-CN" altLang="zh-CN" sz="1400" b="0" i="0" baseline="0">
                <a:effectLst/>
              </a:rPr>
              <a:t>月份耗油量回归直线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455993000874889"/>
                  <c:y val="6.185841353164188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每月油耗的预测!$B$3:$B$6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每月油耗的预测!$F$3:$F$6</c:f>
              <c:numCache>
                <c:formatCode>General</c:formatCode>
                <c:ptCount val="4"/>
                <c:pt idx="0">
                  <c:v>1290</c:v>
                </c:pt>
                <c:pt idx="1">
                  <c:v>1350</c:v>
                </c:pt>
                <c:pt idx="2">
                  <c:v>1630</c:v>
                </c:pt>
                <c:pt idx="3">
                  <c:v>1810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C-45E0-A417-53187D957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49872"/>
        <c:axId val="820943312"/>
      </c:scatterChart>
      <c:valAx>
        <c:axId val="8209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943312"/>
        <c:crosses val="autoZero"/>
        <c:crossBetween val="midCat"/>
      </c:valAx>
      <c:valAx>
        <c:axId val="8209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94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前四年一月份耗油量回归直线</a:t>
            </a:r>
            <a:r>
              <a:rPr lang="zh-CN" altLang="en-US" sz="1400" b="0" i="0" baseline="0">
                <a:effectLst/>
              </a:rPr>
              <a:t>（去除第一年）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114348206474196"/>
                  <c:y val="4.73793379994167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每月油耗的预测!$B$4:$B$6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每月油耗的预测!$C$4:$C$6</c:f>
              <c:numCache>
                <c:formatCode>General</c:formatCode>
                <c:ptCount val="3"/>
                <c:pt idx="0">
                  <c:v>1150</c:v>
                </c:pt>
                <c:pt idx="1">
                  <c:v>1450</c:v>
                </c:pt>
                <c:pt idx="2">
                  <c:v>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E8-4826-A7DC-7EB1A918A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07656"/>
        <c:axId val="659813888"/>
      </c:scatterChart>
      <c:valAx>
        <c:axId val="65980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813888"/>
        <c:crosses val="autoZero"/>
        <c:crossBetween val="midCat"/>
      </c:valAx>
      <c:valAx>
        <c:axId val="6598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80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前四年</a:t>
            </a:r>
            <a:r>
              <a:rPr lang="zh-CN" altLang="en-US" sz="1400" b="0" i="0" baseline="0">
                <a:effectLst/>
              </a:rPr>
              <a:t>五</a:t>
            </a:r>
            <a:r>
              <a:rPr lang="zh-CN" altLang="zh-CN" sz="1400" b="0" i="0" baseline="0">
                <a:effectLst/>
              </a:rPr>
              <a:t>月份耗油量回归直线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944881889763781"/>
                  <c:y val="5.57174103237095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每月油耗的预测!$B$3:$B$6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每月油耗的预测!$G$3:$G$6</c:f>
              <c:numCache>
                <c:formatCode>General</c:formatCode>
                <c:ptCount val="4"/>
                <c:pt idx="0">
                  <c:v>1210</c:v>
                </c:pt>
                <c:pt idx="1">
                  <c:v>1250</c:v>
                </c:pt>
                <c:pt idx="2">
                  <c:v>1720</c:v>
                </c:pt>
                <c:pt idx="3">
                  <c:v>1830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46-431C-A151-EFD924827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422688"/>
        <c:axId val="809419080"/>
      </c:scatterChart>
      <c:valAx>
        <c:axId val="80942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419080"/>
        <c:crosses val="autoZero"/>
        <c:crossBetween val="midCat"/>
      </c:valAx>
      <c:valAx>
        <c:axId val="80941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42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前四年</a:t>
            </a:r>
            <a:r>
              <a:rPr lang="zh-CN" altLang="en-US" sz="1400" b="0" i="0" baseline="0">
                <a:effectLst/>
              </a:rPr>
              <a:t>六</a:t>
            </a:r>
            <a:r>
              <a:rPr lang="zh-CN" altLang="zh-CN" sz="1400" b="0" i="0" baseline="0">
                <a:effectLst/>
              </a:rPr>
              <a:t>月份耗油量回归直线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289326334208225"/>
                  <c:y val="-2.501458151064450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每月油耗的预测!$B$3:$B$6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每月油耗的预测!$H$3:$H$6</c:f>
              <c:numCache>
                <c:formatCode>General</c:formatCode>
                <c:ptCount val="4"/>
                <c:pt idx="0">
                  <c:v>1350</c:v>
                </c:pt>
                <c:pt idx="1">
                  <c:v>1490</c:v>
                </c:pt>
                <c:pt idx="2">
                  <c:v>1780</c:v>
                </c:pt>
                <c:pt idx="3">
                  <c:v>2180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8-4B42-9640-FD17FBF8C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879240"/>
        <c:axId val="817880224"/>
      </c:scatterChart>
      <c:valAx>
        <c:axId val="81787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880224"/>
        <c:crosses val="autoZero"/>
        <c:crossBetween val="midCat"/>
      </c:valAx>
      <c:valAx>
        <c:axId val="8178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87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前四年</a:t>
            </a:r>
            <a:r>
              <a:rPr lang="zh-CN" altLang="en-US" sz="1400" b="0" i="0" baseline="0">
                <a:effectLst/>
              </a:rPr>
              <a:t>七</a:t>
            </a:r>
            <a:r>
              <a:rPr lang="zh-CN" altLang="zh-CN" sz="1400" b="0" i="0" baseline="0">
                <a:effectLst/>
              </a:rPr>
              <a:t>月份耗油量回归直线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900437445319335"/>
                  <c:y val="1.15270487022455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每月油耗的预测!$B$3:$B$6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每月油耗的预测!$I$3:$I$6</c:f>
              <c:numCache>
                <c:formatCode>General</c:formatCode>
                <c:ptCount val="4"/>
                <c:pt idx="0">
                  <c:v>1480</c:v>
                </c:pt>
                <c:pt idx="1">
                  <c:v>1700</c:v>
                </c:pt>
                <c:pt idx="2">
                  <c:v>1990</c:v>
                </c:pt>
                <c:pt idx="3">
                  <c:v>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B-4EA6-8917-59FAB44FF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51184"/>
        <c:axId val="580303120"/>
      </c:scatterChart>
      <c:valAx>
        <c:axId val="82095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303120"/>
        <c:crosses val="autoZero"/>
        <c:crossBetween val="midCat"/>
      </c:valAx>
      <c:valAx>
        <c:axId val="5803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95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前四年</a:t>
            </a:r>
            <a:r>
              <a:rPr lang="zh-CN" altLang="en-US" sz="1400" b="0" i="0" baseline="0">
                <a:effectLst/>
              </a:rPr>
              <a:t>八</a:t>
            </a:r>
            <a:r>
              <a:rPr lang="zh-CN" altLang="zh-CN" sz="1400" b="0" i="0" baseline="0">
                <a:effectLst/>
              </a:rPr>
              <a:t>月份耗油量回归直线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455993000874889"/>
                  <c:y val="-2.58606736657917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每月油耗的预测!$B$3:$B$6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每月油耗的预测!$J$3:$J$6</c:f>
              <c:numCache>
                <c:formatCode>General</c:formatCode>
                <c:ptCount val="4"/>
                <c:pt idx="0">
                  <c:v>1480</c:v>
                </c:pt>
                <c:pt idx="1">
                  <c:v>1700</c:v>
                </c:pt>
                <c:pt idx="2">
                  <c:v>1990</c:v>
                </c:pt>
                <c:pt idx="3">
                  <c:v>2420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E-4B6B-A8E1-3A6D71BE5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245944"/>
        <c:axId val="823242008"/>
      </c:scatterChart>
      <c:valAx>
        <c:axId val="82324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242008"/>
        <c:crosses val="autoZero"/>
        <c:crossBetween val="midCat"/>
      </c:valAx>
      <c:valAx>
        <c:axId val="82324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24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前四年</a:t>
            </a:r>
            <a:r>
              <a:rPr lang="zh-CN" altLang="en-US" sz="1400" b="0" i="0" baseline="0">
                <a:effectLst/>
              </a:rPr>
              <a:t>九</a:t>
            </a:r>
            <a:r>
              <a:rPr lang="zh-CN" altLang="zh-CN" sz="1400" b="0" i="0" baseline="0">
                <a:effectLst/>
              </a:rPr>
              <a:t>月份耗油量回归直线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011548556430449"/>
                  <c:y val="3.46784776902887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每月油耗的预测!$B$3:$B$6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每月油耗的预测!$K$3:$K$6</c:f>
              <c:numCache>
                <c:formatCode>General</c:formatCode>
                <c:ptCount val="4"/>
                <c:pt idx="0">
                  <c:v>1360</c:v>
                </c:pt>
                <c:pt idx="1">
                  <c:v>1580</c:v>
                </c:pt>
                <c:pt idx="2">
                  <c:v>1840</c:v>
                </c:pt>
                <c:pt idx="3">
                  <c:v>2090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7-451F-87FA-3B601DC35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66928"/>
        <c:axId val="820966600"/>
      </c:scatterChart>
      <c:valAx>
        <c:axId val="82096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966600"/>
        <c:crosses val="autoZero"/>
        <c:crossBetween val="midCat"/>
      </c:valAx>
      <c:valAx>
        <c:axId val="82096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96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前四年</a:t>
            </a:r>
            <a:r>
              <a:rPr lang="zh-CN" altLang="en-US" sz="1400" b="0" i="0" baseline="0">
                <a:effectLst/>
              </a:rPr>
              <a:t>十</a:t>
            </a:r>
            <a:r>
              <a:rPr lang="zh-CN" altLang="zh-CN" sz="1400" b="0" i="0" baseline="0">
                <a:effectLst/>
              </a:rPr>
              <a:t>月份耗油量回归直线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889326334208224"/>
                  <c:y val="-4.22408136482939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每月油耗的预测!$B$3:$B$6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每月油耗的预测!$L$3:$L$6</c:f>
              <c:numCache>
                <c:formatCode>General</c:formatCode>
                <c:ptCount val="4"/>
                <c:pt idx="0">
                  <c:v>1190</c:v>
                </c:pt>
                <c:pt idx="1">
                  <c:v>1330</c:v>
                </c:pt>
                <c:pt idx="2">
                  <c:v>1620</c:v>
                </c:pt>
                <c:pt idx="3">
                  <c:v>1910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D-4210-812A-9CA9C1FA4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89880"/>
        <c:axId val="863794472"/>
      </c:scatterChart>
      <c:valAx>
        <c:axId val="86378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794472"/>
        <c:crosses val="autoZero"/>
        <c:crossBetween val="midCat"/>
      </c:valAx>
      <c:valAx>
        <c:axId val="86379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378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前四年</a:t>
            </a:r>
            <a:r>
              <a:rPr lang="zh-CN" altLang="en-US" sz="1400" b="0" i="0" baseline="0">
                <a:effectLst/>
              </a:rPr>
              <a:t>十一</a:t>
            </a:r>
            <a:r>
              <a:rPr lang="zh-CN" altLang="zh-CN" sz="1400" b="0" i="0" baseline="0">
                <a:effectLst/>
              </a:rPr>
              <a:t>月份耗油量回归直线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722659667541551"/>
                  <c:y val="-4.640565762613006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每月油耗的预测!$B$3:$B$6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每月油耗的预测!$M$3:$M$6</c:f>
              <c:numCache>
                <c:formatCode>General</c:formatCode>
                <c:ptCount val="4"/>
                <c:pt idx="0">
                  <c:v>1040</c:v>
                </c:pt>
                <c:pt idx="1">
                  <c:v>1140</c:v>
                </c:pt>
                <c:pt idx="2">
                  <c:v>1460</c:v>
                </c:pt>
                <c:pt idx="3">
                  <c:v>1720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E-4A39-96B8-6F184FF8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56352"/>
        <c:axId val="813752416"/>
      </c:scatterChart>
      <c:valAx>
        <c:axId val="81375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752416"/>
        <c:crosses val="autoZero"/>
        <c:crossBetween val="midCat"/>
      </c:valAx>
      <c:valAx>
        <c:axId val="8137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75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前四年</a:t>
            </a:r>
            <a:r>
              <a:rPr lang="zh-CN" altLang="en-US" sz="1400" b="0" i="0" baseline="0">
                <a:effectLst/>
              </a:rPr>
              <a:t>十二</a:t>
            </a:r>
            <a:r>
              <a:rPr lang="zh-CN" altLang="zh-CN" sz="1400" b="0" i="0" baseline="0">
                <a:effectLst/>
              </a:rPr>
              <a:t>月份耗油量回归直线</a:t>
            </a:r>
            <a:endParaRPr lang="zh-CN" altLang="zh-C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333770778652667"/>
                  <c:y val="3.75335425729126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每月油耗的预测!$B$3:$B$6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每月油耗的预测!$N$3:$N$6</c:f>
              <c:numCache>
                <c:formatCode>General</c:formatCode>
                <c:ptCount val="4"/>
                <c:pt idx="0">
                  <c:v>1180</c:v>
                </c:pt>
                <c:pt idx="1">
                  <c:v>1400</c:v>
                </c:pt>
                <c:pt idx="2">
                  <c:v>1660</c:v>
                </c:pt>
                <c:pt idx="3">
                  <c:v>1940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3-4649-9119-B9CD5344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250864"/>
        <c:axId val="823262016"/>
      </c:scatterChart>
      <c:valAx>
        <c:axId val="8232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262016"/>
        <c:crosses val="autoZero"/>
        <c:crossBetween val="midCat"/>
      </c:valAx>
      <c:valAx>
        <c:axId val="8232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2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前四年一月份耗油量回归直线</a:t>
            </a:r>
            <a:r>
              <a:rPr lang="zh-CN" altLang="en-US" sz="1400" b="0" i="0" baseline="0">
                <a:effectLst/>
              </a:rPr>
              <a:t>（去除第一年）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836570428696408"/>
                  <c:y val="6.233950485918990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每月油耗的预测!$B$4:$B$6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每月油耗的预测!$C$4:$C$6</c:f>
              <c:numCache>
                <c:formatCode>General</c:formatCode>
                <c:ptCount val="3"/>
                <c:pt idx="0">
                  <c:v>1150</c:v>
                </c:pt>
                <c:pt idx="1">
                  <c:v>1450</c:v>
                </c:pt>
                <c:pt idx="2">
                  <c:v>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1-4637-AA49-F624FE303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07656"/>
        <c:axId val="659813888"/>
      </c:scatterChart>
      <c:valAx>
        <c:axId val="65980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813888"/>
        <c:crosses val="autoZero"/>
        <c:crossBetween val="midCat"/>
      </c:valAx>
      <c:valAx>
        <c:axId val="6598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80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前四年</a:t>
            </a:r>
            <a:r>
              <a:rPr lang="zh-CN" altLang="en-US" sz="1400" b="0" i="0" baseline="0">
                <a:effectLst/>
              </a:rPr>
              <a:t>二</a:t>
            </a:r>
            <a:r>
              <a:rPr lang="zh-CN" altLang="zh-CN" sz="1400" b="0" i="0" baseline="0">
                <a:effectLst/>
              </a:rPr>
              <a:t>月份耗油量回归直线（去除第一年）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500437445319334"/>
                  <c:y val="4.16425480598708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每月油耗的预测!$B$4:$B$6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每月油耗的预测!$D$4:$D$6</c:f>
              <c:numCache>
                <c:formatCode>General</c:formatCode>
                <c:ptCount val="3"/>
                <c:pt idx="0">
                  <c:v>1260</c:v>
                </c:pt>
                <c:pt idx="1">
                  <c:v>1500</c:v>
                </c:pt>
                <c:pt idx="2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2-4A9B-91DF-652AAC14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65712"/>
        <c:axId val="659866040"/>
      </c:scatterChart>
      <c:valAx>
        <c:axId val="65986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866040"/>
        <c:crosses val="autoZero"/>
        <c:crossBetween val="midCat"/>
      </c:valAx>
      <c:valAx>
        <c:axId val="65986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86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前四年</a:t>
            </a:r>
            <a:r>
              <a:rPr lang="zh-CN" altLang="en-US" sz="1400" b="0" i="0" baseline="0">
                <a:effectLst/>
              </a:rPr>
              <a:t>二</a:t>
            </a:r>
            <a:r>
              <a:rPr lang="zh-CN" altLang="zh-CN" sz="1400" b="0" i="0" baseline="0">
                <a:effectLst/>
              </a:rPr>
              <a:t>月份耗油量回归直线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8039370078740158"/>
          <c:w val="0.86171084864391956"/>
          <c:h val="0.712206911636045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667104111986004"/>
                  <c:y val="-5.56539807524059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每月油耗的预测!$B$3:$B$6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每月油耗的预测!$D$3:$D$6</c:f>
              <c:numCache>
                <c:formatCode>General</c:formatCode>
                <c:ptCount val="4"/>
                <c:pt idx="0">
                  <c:v>1180</c:v>
                </c:pt>
                <c:pt idx="1">
                  <c:v>1260</c:v>
                </c:pt>
                <c:pt idx="2">
                  <c:v>1500</c:v>
                </c:pt>
                <c:pt idx="3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E5-456C-A4B7-A917240A5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897608"/>
        <c:axId val="817894328"/>
      </c:scatterChart>
      <c:valAx>
        <c:axId val="81789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894328"/>
        <c:crosses val="autoZero"/>
        <c:crossBetween val="midCat"/>
      </c:valAx>
      <c:valAx>
        <c:axId val="81789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89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上一年度前</a:t>
            </a:r>
            <a:r>
              <a:rPr lang="en-US" altLang="zh-CN" sz="1000"/>
              <a:t>50</a:t>
            </a:r>
            <a:r>
              <a:rPr lang="zh-CN" altLang="en-US" sz="1000"/>
              <a:t>周柴油价格变化曲线（未平滑）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每月油价的预测!$A$3:$A$52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每月油价的预测!$B$3:$B$52</c:f>
              <c:numCache>
                <c:formatCode>General</c:formatCode>
                <c:ptCount val="50"/>
                <c:pt idx="0">
                  <c:v>2494</c:v>
                </c:pt>
                <c:pt idx="1">
                  <c:v>2490</c:v>
                </c:pt>
                <c:pt idx="2">
                  <c:v>2499</c:v>
                </c:pt>
                <c:pt idx="3">
                  <c:v>2505</c:v>
                </c:pt>
                <c:pt idx="4">
                  <c:v>2515</c:v>
                </c:pt>
                <c:pt idx="5">
                  <c:v>2490</c:v>
                </c:pt>
                <c:pt idx="6">
                  <c:v>2476</c:v>
                </c:pt>
                <c:pt idx="7">
                  <c:v>2488</c:v>
                </c:pt>
                <c:pt idx="8">
                  <c:v>2504</c:v>
                </c:pt>
                <c:pt idx="9">
                  <c:v>2507</c:v>
                </c:pt>
                <c:pt idx="10">
                  <c:v>2530</c:v>
                </c:pt>
                <c:pt idx="11">
                  <c:v>2537</c:v>
                </c:pt>
                <c:pt idx="12">
                  <c:v>2550</c:v>
                </c:pt>
                <c:pt idx="13">
                  <c:v>2562</c:v>
                </c:pt>
                <c:pt idx="14">
                  <c:v>2560</c:v>
                </c:pt>
                <c:pt idx="15">
                  <c:v>2574</c:v>
                </c:pt>
                <c:pt idx="16">
                  <c:v>2640</c:v>
                </c:pt>
                <c:pt idx="17">
                  <c:v>2600</c:v>
                </c:pt>
                <c:pt idx="18">
                  <c:v>2613</c:v>
                </c:pt>
                <c:pt idx="19">
                  <c:v>2604</c:v>
                </c:pt>
                <c:pt idx="20">
                  <c:v>2616</c:v>
                </c:pt>
                <c:pt idx="21">
                  <c:v>2608</c:v>
                </c:pt>
                <c:pt idx="22">
                  <c:v>2598</c:v>
                </c:pt>
                <c:pt idx="23">
                  <c:v>2590</c:v>
                </c:pt>
                <c:pt idx="24">
                  <c:v>2589</c:v>
                </c:pt>
                <c:pt idx="25">
                  <c:v>2574</c:v>
                </c:pt>
                <c:pt idx="26">
                  <c:v>2577</c:v>
                </c:pt>
                <c:pt idx="27">
                  <c:v>2579</c:v>
                </c:pt>
                <c:pt idx="28">
                  <c:v>2574</c:v>
                </c:pt>
                <c:pt idx="29">
                  <c:v>2573</c:v>
                </c:pt>
                <c:pt idx="30">
                  <c:v>2576</c:v>
                </c:pt>
                <c:pt idx="31">
                  <c:v>2589</c:v>
                </c:pt>
                <c:pt idx="32">
                  <c:v>2578</c:v>
                </c:pt>
                <c:pt idx="33">
                  <c:v>2577</c:v>
                </c:pt>
                <c:pt idx="34">
                  <c:v>2572</c:v>
                </c:pt>
                <c:pt idx="35">
                  <c:v>2575</c:v>
                </c:pt>
                <c:pt idx="36">
                  <c:v>2568</c:v>
                </c:pt>
                <c:pt idx="37">
                  <c:v>2575</c:v>
                </c:pt>
                <c:pt idx="38">
                  <c:v>2570</c:v>
                </c:pt>
                <c:pt idx="39">
                  <c:v>2576</c:v>
                </c:pt>
                <c:pt idx="40">
                  <c:v>2573</c:v>
                </c:pt>
                <c:pt idx="41">
                  <c:v>2575</c:v>
                </c:pt>
                <c:pt idx="42">
                  <c:v>2596</c:v>
                </c:pt>
                <c:pt idx="43">
                  <c:v>2611</c:v>
                </c:pt>
                <c:pt idx="44">
                  <c:v>2629</c:v>
                </c:pt>
                <c:pt idx="45">
                  <c:v>2633</c:v>
                </c:pt>
                <c:pt idx="46">
                  <c:v>2628</c:v>
                </c:pt>
                <c:pt idx="47">
                  <c:v>2618</c:v>
                </c:pt>
                <c:pt idx="48">
                  <c:v>2622</c:v>
                </c:pt>
                <c:pt idx="49">
                  <c:v>2627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D-47A6-8274-94F4A5F8F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24160"/>
        <c:axId val="120522520"/>
      </c:scatterChart>
      <c:valAx>
        <c:axId val="12052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522520"/>
        <c:crosses val="autoZero"/>
        <c:crossBetween val="midCat"/>
      </c:valAx>
      <c:valAx>
        <c:axId val="12052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52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上一年度前</a:t>
            </a:r>
            <a:r>
              <a:rPr lang="en-US" altLang="zh-CN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50</a:t>
            </a:r>
            <a:r>
              <a:rPr lang="zh-CN" altLang="zh-CN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周柴油价格变化曲线（</a:t>
            </a:r>
            <a:r>
              <a:rPr lang="zh-CN" alt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移动平均法</a:t>
            </a:r>
            <a:r>
              <a:rPr lang="zh-CN" altLang="zh-CN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平滑</a:t>
            </a:r>
            <a:r>
              <a:rPr lang="zh-CN" altLang="en-US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处理后</a:t>
            </a:r>
            <a:r>
              <a:rPr lang="zh-CN" altLang="zh-CN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每月油价的预测!$A$3:$A$52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每月油价的预测!$C$3:$C$52</c:f>
              <c:numCache>
                <c:formatCode>0.00_ </c:formatCode>
                <c:ptCount val="50"/>
                <c:pt idx="0">
                  <c:v>2494</c:v>
                </c:pt>
                <c:pt idx="1">
                  <c:v>2494.3333333333335</c:v>
                </c:pt>
                <c:pt idx="2">
                  <c:v>2498</c:v>
                </c:pt>
                <c:pt idx="3">
                  <c:v>2506.3333333333335</c:v>
                </c:pt>
                <c:pt idx="4">
                  <c:v>2503.3333333333335</c:v>
                </c:pt>
                <c:pt idx="5">
                  <c:v>2493.6666666666665</c:v>
                </c:pt>
                <c:pt idx="6">
                  <c:v>2484.6666666666665</c:v>
                </c:pt>
                <c:pt idx="7">
                  <c:v>2489.3333333333335</c:v>
                </c:pt>
                <c:pt idx="8">
                  <c:v>2499.6666666666665</c:v>
                </c:pt>
                <c:pt idx="9">
                  <c:v>2513.6666666666665</c:v>
                </c:pt>
                <c:pt idx="10">
                  <c:v>2524.6666666666665</c:v>
                </c:pt>
                <c:pt idx="11">
                  <c:v>2539</c:v>
                </c:pt>
                <c:pt idx="12">
                  <c:v>2549.6666666666665</c:v>
                </c:pt>
                <c:pt idx="13">
                  <c:v>2557.3333333333335</c:v>
                </c:pt>
                <c:pt idx="14">
                  <c:v>2565.3333333333335</c:v>
                </c:pt>
                <c:pt idx="15">
                  <c:v>2591.3333333333335</c:v>
                </c:pt>
                <c:pt idx="16">
                  <c:v>2604.6666666666665</c:v>
                </c:pt>
                <c:pt idx="17">
                  <c:v>2617.6666666666665</c:v>
                </c:pt>
                <c:pt idx="18">
                  <c:v>2605.6666666666665</c:v>
                </c:pt>
                <c:pt idx="19">
                  <c:v>2611</c:v>
                </c:pt>
                <c:pt idx="20">
                  <c:v>2609.3333333333335</c:v>
                </c:pt>
                <c:pt idx="21">
                  <c:v>2607.3333333333335</c:v>
                </c:pt>
                <c:pt idx="22">
                  <c:v>2598.6666666666665</c:v>
                </c:pt>
                <c:pt idx="23">
                  <c:v>2592.3333333333335</c:v>
                </c:pt>
                <c:pt idx="24">
                  <c:v>2584.3333333333335</c:v>
                </c:pt>
                <c:pt idx="25">
                  <c:v>2580</c:v>
                </c:pt>
                <c:pt idx="26">
                  <c:v>2576.6666666666665</c:v>
                </c:pt>
                <c:pt idx="27">
                  <c:v>2576.6666666666665</c:v>
                </c:pt>
                <c:pt idx="28">
                  <c:v>2575.3333333333335</c:v>
                </c:pt>
                <c:pt idx="29">
                  <c:v>2574.3333333333335</c:v>
                </c:pt>
                <c:pt idx="30">
                  <c:v>2579.3333333333335</c:v>
                </c:pt>
                <c:pt idx="31">
                  <c:v>2581</c:v>
                </c:pt>
                <c:pt idx="32">
                  <c:v>2581.3333333333335</c:v>
                </c:pt>
                <c:pt idx="33">
                  <c:v>2575.6666666666665</c:v>
                </c:pt>
                <c:pt idx="34">
                  <c:v>2574.6666666666665</c:v>
                </c:pt>
                <c:pt idx="35">
                  <c:v>2571.6666666666665</c:v>
                </c:pt>
                <c:pt idx="36">
                  <c:v>2572.6666666666665</c:v>
                </c:pt>
                <c:pt idx="37">
                  <c:v>2571</c:v>
                </c:pt>
                <c:pt idx="38">
                  <c:v>2573.6666666666665</c:v>
                </c:pt>
                <c:pt idx="39">
                  <c:v>2573</c:v>
                </c:pt>
                <c:pt idx="40">
                  <c:v>2574.6666666666665</c:v>
                </c:pt>
                <c:pt idx="41">
                  <c:v>2581.3333333333335</c:v>
                </c:pt>
                <c:pt idx="42">
                  <c:v>2594</c:v>
                </c:pt>
                <c:pt idx="43">
                  <c:v>2612</c:v>
                </c:pt>
                <c:pt idx="44">
                  <c:v>2624.3333333333335</c:v>
                </c:pt>
                <c:pt idx="45">
                  <c:v>2630</c:v>
                </c:pt>
                <c:pt idx="46">
                  <c:v>2626.3333333333335</c:v>
                </c:pt>
                <c:pt idx="47">
                  <c:v>2622.6666666666665</c:v>
                </c:pt>
                <c:pt idx="48">
                  <c:v>2622.3333333333335</c:v>
                </c:pt>
                <c:pt idx="49">
                  <c:v>2627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70-4B44-95D8-44FF22191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431544"/>
        <c:axId val="809427936"/>
      </c:scatterChart>
      <c:valAx>
        <c:axId val="80943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427936"/>
        <c:crosses val="autoZero"/>
        <c:crossBetween val="midCat"/>
      </c:valAx>
      <c:valAx>
        <c:axId val="809427936"/>
        <c:scaling>
          <c:orientation val="minMax"/>
          <c:max val="2660"/>
          <c:min val="24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43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前四年</a:t>
            </a:r>
            <a:r>
              <a:rPr lang="zh-CN" altLang="en-US" sz="1400" b="0" i="0" baseline="0">
                <a:effectLst/>
              </a:rPr>
              <a:t>二</a:t>
            </a:r>
            <a:r>
              <a:rPr lang="zh-CN" altLang="zh-CN" sz="1400" b="0" i="0" baseline="0">
                <a:effectLst/>
              </a:rPr>
              <a:t>月份耗油量回归直线（去除第一年）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500437445319334"/>
                  <c:y val="4.16425480598708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每月油耗的预测!$B$4:$B$6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每月油耗的预测!$D$4:$D$6</c:f>
              <c:numCache>
                <c:formatCode>General</c:formatCode>
                <c:ptCount val="3"/>
                <c:pt idx="0">
                  <c:v>1260</c:v>
                </c:pt>
                <c:pt idx="1">
                  <c:v>1500</c:v>
                </c:pt>
                <c:pt idx="2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9B-45E7-88AC-79D6A6CBB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65712"/>
        <c:axId val="659866040"/>
      </c:scatterChart>
      <c:valAx>
        <c:axId val="65986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866040"/>
        <c:crosses val="autoZero"/>
        <c:crossBetween val="midCat"/>
      </c:valAx>
      <c:valAx>
        <c:axId val="65986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86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前四年</a:t>
            </a:r>
            <a:r>
              <a:rPr lang="zh-CN" altLang="en-US" sz="1400" b="0" i="0" baseline="0">
                <a:effectLst/>
              </a:rPr>
              <a:t>三</a:t>
            </a:r>
            <a:r>
              <a:rPr lang="zh-CN" altLang="zh-CN" sz="1400" b="0" i="0" baseline="0">
                <a:effectLst/>
              </a:rPr>
              <a:t>月份耗油量回归直线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011548556430446"/>
                  <c:y val="-1.68420093321668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每月油耗的预测!$B$3:$B$6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每月油耗的预测!$E$3:$E$6</c:f>
              <c:numCache>
                <c:formatCode>General</c:formatCode>
                <c:ptCount val="4"/>
                <c:pt idx="0">
                  <c:v>1320</c:v>
                </c:pt>
                <c:pt idx="1">
                  <c:v>1410</c:v>
                </c:pt>
                <c:pt idx="2">
                  <c:v>1780</c:v>
                </c:pt>
                <c:pt idx="3">
                  <c:v>1930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3D-497B-8A17-69BFEA612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43312"/>
        <c:axId val="820943968"/>
      </c:scatterChart>
      <c:valAx>
        <c:axId val="8209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943968"/>
        <c:crosses val="autoZero"/>
        <c:crossBetween val="midCat"/>
      </c:valAx>
      <c:valAx>
        <c:axId val="8209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94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前四年</a:t>
            </a:r>
            <a:r>
              <a:rPr lang="zh-CN" altLang="en-US" sz="1400" b="0" i="0" baseline="0">
                <a:effectLst/>
              </a:rPr>
              <a:t>四</a:t>
            </a:r>
            <a:r>
              <a:rPr lang="zh-CN" altLang="zh-CN" sz="1400" b="0" i="0" baseline="0">
                <a:effectLst/>
              </a:rPr>
              <a:t>月份耗油量回归直线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455993000874889"/>
                  <c:y val="6.185841353164188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每月油耗的预测!$B$3:$B$6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每月油耗的预测!$F$3:$F$6</c:f>
              <c:numCache>
                <c:formatCode>General</c:formatCode>
                <c:ptCount val="4"/>
                <c:pt idx="0">
                  <c:v>1290</c:v>
                </c:pt>
                <c:pt idx="1">
                  <c:v>1350</c:v>
                </c:pt>
                <c:pt idx="2">
                  <c:v>1630</c:v>
                </c:pt>
                <c:pt idx="3">
                  <c:v>1810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52-412B-87AE-08BE20FC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49872"/>
        <c:axId val="820943312"/>
      </c:scatterChart>
      <c:valAx>
        <c:axId val="8209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943312"/>
        <c:crosses val="autoZero"/>
        <c:crossBetween val="midCat"/>
      </c:valAx>
      <c:valAx>
        <c:axId val="8209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94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前四年</a:t>
            </a:r>
            <a:r>
              <a:rPr lang="zh-CN" altLang="en-US" sz="1400" b="0" i="0" baseline="0">
                <a:effectLst/>
              </a:rPr>
              <a:t>五</a:t>
            </a:r>
            <a:r>
              <a:rPr lang="zh-CN" altLang="zh-CN" sz="1400" b="0" i="0" baseline="0">
                <a:effectLst/>
              </a:rPr>
              <a:t>月份耗油量回归直线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944881889763781"/>
                  <c:y val="5.57174103237095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每月油耗的预测!$B$3:$B$6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每月油耗的预测!$G$3:$G$6</c:f>
              <c:numCache>
                <c:formatCode>General</c:formatCode>
                <c:ptCount val="4"/>
                <c:pt idx="0">
                  <c:v>1210</c:v>
                </c:pt>
                <c:pt idx="1">
                  <c:v>1250</c:v>
                </c:pt>
                <c:pt idx="2">
                  <c:v>1720</c:v>
                </c:pt>
                <c:pt idx="3">
                  <c:v>1830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D5-4916-AB65-4301E4CA3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422688"/>
        <c:axId val="809419080"/>
      </c:scatterChart>
      <c:valAx>
        <c:axId val="80942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419080"/>
        <c:crosses val="autoZero"/>
        <c:crossBetween val="midCat"/>
      </c:valAx>
      <c:valAx>
        <c:axId val="80941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42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前四年</a:t>
            </a:r>
            <a:r>
              <a:rPr lang="zh-CN" altLang="en-US" sz="1400" b="0" i="0" baseline="0">
                <a:effectLst/>
              </a:rPr>
              <a:t>六</a:t>
            </a:r>
            <a:r>
              <a:rPr lang="zh-CN" altLang="zh-CN" sz="1400" b="0" i="0" baseline="0">
                <a:effectLst/>
              </a:rPr>
              <a:t>月份耗油量回归直线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289326334208225"/>
                  <c:y val="-2.501458151064450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每月油耗的预测!$B$3:$B$6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每月油耗的预测!$H$3:$H$6</c:f>
              <c:numCache>
                <c:formatCode>General</c:formatCode>
                <c:ptCount val="4"/>
                <c:pt idx="0">
                  <c:v>1350</c:v>
                </c:pt>
                <c:pt idx="1">
                  <c:v>1490</c:v>
                </c:pt>
                <c:pt idx="2">
                  <c:v>1780</c:v>
                </c:pt>
                <c:pt idx="3">
                  <c:v>2180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BF-4176-A15B-CCB1C24C8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879240"/>
        <c:axId val="817880224"/>
      </c:scatterChart>
      <c:valAx>
        <c:axId val="81787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880224"/>
        <c:crosses val="autoZero"/>
        <c:crossBetween val="midCat"/>
      </c:valAx>
      <c:valAx>
        <c:axId val="8178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87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baseline="0">
                <a:effectLst/>
              </a:rPr>
              <a:t>前四年</a:t>
            </a:r>
            <a:r>
              <a:rPr lang="zh-CN" altLang="en-US" sz="1400" b="0" i="0" baseline="0">
                <a:effectLst/>
              </a:rPr>
              <a:t>七</a:t>
            </a:r>
            <a:r>
              <a:rPr lang="zh-CN" altLang="zh-CN" sz="1400" b="0" i="0" baseline="0">
                <a:effectLst/>
              </a:rPr>
              <a:t>月份耗油量回归直线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900437445319335"/>
                  <c:y val="1.15270487022455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每月油耗的预测!$B$3:$B$6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每月油耗的预测!$I$3:$I$6</c:f>
              <c:numCache>
                <c:formatCode>General</c:formatCode>
                <c:ptCount val="4"/>
                <c:pt idx="0">
                  <c:v>1480</c:v>
                </c:pt>
                <c:pt idx="1">
                  <c:v>1700</c:v>
                </c:pt>
                <c:pt idx="2">
                  <c:v>1990</c:v>
                </c:pt>
                <c:pt idx="3">
                  <c:v>2300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7-4000-90A8-E150655E1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51184"/>
        <c:axId val="580303120"/>
      </c:scatterChart>
      <c:valAx>
        <c:axId val="82095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0303120"/>
        <c:crosses val="autoZero"/>
        <c:crossBetween val="midCat"/>
      </c:valAx>
      <c:valAx>
        <c:axId val="5803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95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5" Type="http://schemas.openxmlformats.org/officeDocument/2006/relationships/chart" Target="../charts/chart2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171450</xdr:rowOff>
    </xdr:from>
    <xdr:to>
      <xdr:col>16</xdr:col>
      <xdr:colOff>9525</xdr:colOff>
      <xdr:row>15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12280A-8660-4F3B-9853-500411779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457200</xdr:colOff>
      <xdr:row>15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8483B3-5A5E-4BE4-98CB-BD14569C1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457200</xdr:colOff>
      <xdr:row>15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207EAD-06D8-4B33-AFA9-4518F03D9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457200</xdr:colOff>
      <xdr:row>15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BA9151-38C0-481A-8159-A8923A624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457200</xdr:colOff>
      <xdr:row>15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9446F0-315B-4A9A-91EF-EEF8121F7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457200</xdr:colOff>
      <xdr:row>15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32D80E-5211-416C-9006-39D56D85B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7</xdr:row>
      <xdr:rowOff>23812</xdr:rowOff>
    </xdr:from>
    <xdr:to>
      <xdr:col>7</xdr:col>
      <xdr:colOff>681037</xdr:colOff>
      <xdr:row>22</xdr:row>
      <xdr:rowOff>52387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B4037B-082A-DCE6-3299-A59A9F021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6</xdr:row>
      <xdr:rowOff>176212</xdr:rowOff>
    </xdr:from>
    <xdr:to>
      <xdr:col>14</xdr:col>
      <xdr:colOff>600075</xdr:colOff>
      <xdr:row>22</xdr:row>
      <xdr:rowOff>23812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B11E30D-31A8-152F-67E0-B082AEC23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247650</xdr:colOff>
      <xdr:row>6</xdr:row>
      <xdr:rowOff>114300</xdr:rowOff>
    </xdr:from>
    <xdr:to>
      <xdr:col>22</xdr:col>
      <xdr:colOff>19050</xdr:colOff>
      <xdr:row>21</xdr:row>
      <xdr:rowOff>142875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174216E-108E-B043-FCC0-242B06D6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590550</xdr:colOff>
      <xdr:row>23</xdr:row>
      <xdr:rowOff>47625</xdr:rowOff>
    </xdr:from>
    <xdr:to>
      <xdr:col>7</xdr:col>
      <xdr:colOff>361950</xdr:colOff>
      <xdr:row>38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9BBACE7-177B-785F-3038-6E89FBF74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161925</xdr:colOff>
      <xdr:row>23</xdr:row>
      <xdr:rowOff>47625</xdr:rowOff>
    </xdr:from>
    <xdr:to>
      <xdr:col>14</xdr:col>
      <xdr:colOff>619125</xdr:colOff>
      <xdr:row>38</xdr:row>
      <xdr:rowOff>76200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38F79A4-56B4-3D9D-9000-9B519256F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200025</xdr:colOff>
      <xdr:row>23</xdr:row>
      <xdr:rowOff>9525</xdr:rowOff>
    </xdr:from>
    <xdr:to>
      <xdr:col>21</xdr:col>
      <xdr:colOff>657225</xdr:colOff>
      <xdr:row>38</xdr:row>
      <xdr:rowOff>38100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B13627C-6FB4-BABA-4F8F-2599AD630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647700</xdr:colOff>
      <xdr:row>39</xdr:row>
      <xdr:rowOff>47625</xdr:rowOff>
    </xdr:from>
    <xdr:to>
      <xdr:col>7</xdr:col>
      <xdr:colOff>419100</xdr:colOff>
      <xdr:row>54</xdr:row>
      <xdr:rowOff>76200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E668595-C93E-035A-D36D-E983973F8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142875</xdr:colOff>
      <xdr:row>39</xdr:row>
      <xdr:rowOff>47625</xdr:rowOff>
    </xdr:from>
    <xdr:to>
      <xdr:col>14</xdr:col>
      <xdr:colOff>600075</xdr:colOff>
      <xdr:row>54</xdr:row>
      <xdr:rowOff>76200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316FE9D8-A509-0A31-F317-070F821BE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171450</xdr:colOff>
      <xdr:row>39</xdr:row>
      <xdr:rowOff>47625</xdr:rowOff>
    </xdr:from>
    <xdr:to>
      <xdr:col>21</xdr:col>
      <xdr:colOff>628650</xdr:colOff>
      <xdr:row>54</xdr:row>
      <xdr:rowOff>76200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D91A43D-9FDC-01A6-80B6-1C6A652BA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9525</xdr:colOff>
      <xdr:row>55</xdr:row>
      <xdr:rowOff>57150</xdr:rowOff>
    </xdr:from>
    <xdr:to>
      <xdr:col>7</xdr:col>
      <xdr:colOff>466725</xdr:colOff>
      <xdr:row>70</xdr:row>
      <xdr:rowOff>85725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78E2E430-6570-92D3-4434-8736021E9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171450</xdr:colOff>
      <xdr:row>55</xdr:row>
      <xdr:rowOff>66675</xdr:rowOff>
    </xdr:from>
    <xdr:to>
      <xdr:col>14</xdr:col>
      <xdr:colOff>628650</xdr:colOff>
      <xdr:row>70</xdr:row>
      <xdr:rowOff>95250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B1E429A3-8756-1A8E-2C86-232DBA170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342900</xdr:colOff>
      <xdr:row>55</xdr:row>
      <xdr:rowOff>47625</xdr:rowOff>
    </xdr:from>
    <xdr:to>
      <xdr:col>22</xdr:col>
      <xdr:colOff>114300</xdr:colOff>
      <xdr:row>70</xdr:row>
      <xdr:rowOff>76200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F34E4A94-8DD4-2D7A-E082-75DF2DB13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676275</xdr:colOff>
      <xdr:row>71</xdr:row>
      <xdr:rowOff>171450</xdr:rowOff>
    </xdr:from>
    <xdr:to>
      <xdr:col>7</xdr:col>
      <xdr:colOff>447675</xdr:colOff>
      <xdr:row>86</xdr:row>
      <xdr:rowOff>200025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DF37625F-A098-0289-F8BE-A019F7604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96</xdr:row>
      <xdr:rowOff>0</xdr:rowOff>
    </xdr:from>
    <xdr:to>
      <xdr:col>7</xdr:col>
      <xdr:colOff>457200</xdr:colOff>
      <xdr:row>111</xdr:row>
      <xdr:rowOff>28575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73BBF077-7643-4DFE-8401-035F4FD9C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7</xdr:col>
      <xdr:colOff>457200</xdr:colOff>
      <xdr:row>128</xdr:row>
      <xdr:rowOff>28575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CCC1499C-E408-418B-89AD-54BC8F4E3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0.2625</cdr:x>
      <cdr:y>0.40451</cdr:y>
    </cdr:from>
    <cdr:to>
      <cdr:x>0.30625</cdr:x>
      <cdr:y>0.48785</cdr:y>
    </cdr:to>
    <cdr:sp macro="" textlink="">
      <cdr:nvSpPr>
        <cdr:cNvPr id="2" name="椭圆 1">
          <a:extLst xmlns:a="http://schemas.openxmlformats.org/drawingml/2006/main">
            <a:ext uri="{FF2B5EF4-FFF2-40B4-BE49-F238E27FC236}">
              <a16:creationId xmlns:a16="http://schemas.microsoft.com/office/drawing/2014/main" id="{32EF0698-8A56-F710-B482-347441803803}"/>
            </a:ext>
          </a:extLst>
        </cdr:cNvPr>
        <cdr:cNvSpPr/>
      </cdr:nvSpPr>
      <cdr:spPr>
        <a:xfrm xmlns:a="http://schemas.openxmlformats.org/drawingml/2006/main">
          <a:off x="1200150" y="1109663"/>
          <a:ext cx="200025" cy="2286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0.26944</cdr:x>
      <cdr:y>0.43171</cdr:y>
    </cdr:from>
    <cdr:to>
      <cdr:x>0.31319</cdr:x>
      <cdr:y>0.51505</cdr:y>
    </cdr:to>
    <cdr:sp macro="" textlink="">
      <cdr:nvSpPr>
        <cdr:cNvPr id="2" name="椭圆 1">
          <a:extLst xmlns:a="http://schemas.openxmlformats.org/drawingml/2006/main">
            <a:ext uri="{FF2B5EF4-FFF2-40B4-BE49-F238E27FC236}">
              <a16:creationId xmlns:a16="http://schemas.microsoft.com/office/drawing/2014/main" id="{C87EA598-1F18-34FB-5589-C584032A36E9}"/>
            </a:ext>
          </a:extLst>
        </cdr:cNvPr>
        <cdr:cNvSpPr/>
      </cdr:nvSpPr>
      <cdr:spPr>
        <a:xfrm xmlns:a="http://schemas.openxmlformats.org/drawingml/2006/main">
          <a:off x="1231900" y="1184275"/>
          <a:ext cx="200025" cy="2286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328612</xdr:colOff>
      <xdr:row>2</xdr:row>
      <xdr:rowOff>33337</xdr:rowOff>
    </xdr:from>
    <xdr:to>
      <xdr:col>11</xdr:col>
      <xdr:colOff>100012</xdr:colOff>
      <xdr:row>17</xdr:row>
      <xdr:rowOff>61912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E11E945-F39A-E184-6AA6-5F6062947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323850</xdr:colOff>
      <xdr:row>18</xdr:row>
      <xdr:rowOff>42862</xdr:rowOff>
    </xdr:from>
    <xdr:to>
      <xdr:col>11</xdr:col>
      <xdr:colOff>95250</xdr:colOff>
      <xdr:row>33</xdr:row>
      <xdr:rowOff>71437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14632F1-9B1F-30A3-61AF-853D883DE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0</xdr:rowOff>
    </xdr:from>
    <xdr:to>
      <xdr:col>16</xdr:col>
      <xdr:colOff>466725</xdr:colOff>
      <xdr:row>15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2A2D1D-4F17-4456-9370-3493C755F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0</xdr:row>
      <xdr:rowOff>171450</xdr:rowOff>
    </xdr:from>
    <xdr:to>
      <xdr:col>16</xdr:col>
      <xdr:colOff>133350</xdr:colOff>
      <xdr:row>15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B71D53-6B8B-45AE-AFC0-BE894B32F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457200</xdr:colOff>
      <xdr:row>16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D48CDE-77A2-4CC8-9221-D54BB74CF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16</xdr:col>
      <xdr:colOff>457200</xdr:colOff>
      <xdr:row>16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E09D5E-974F-4C39-90C0-C26B58237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1</xdr:row>
      <xdr:rowOff>104775</xdr:rowOff>
    </xdr:from>
    <xdr:to>
      <xdr:col>16</xdr:col>
      <xdr:colOff>180975</xdr:colOff>
      <xdr:row>16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23C5B1-1F7C-413C-B97A-CC9C5D9D6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457200</xdr:colOff>
      <xdr:row>15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A75BA4-518A-4C4F-80F7-5114D057C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457200</xdr:colOff>
      <xdr:row>15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F8DC24-6BAE-4D3A-9861-BBF2D05A9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16</xdr:col>
      <xdr:colOff>457200</xdr:colOff>
      <xdr:row>16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E29980-67CD-4A15-A4FD-B381D123B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E6C8-BEA8-494C-B579-A03B5440BB51}">
  <dimension ref="A1:I18"/>
  <sheetViews>
    <sheetView workbookViewId="0">
      <selection activeCell="E12" sqref="E12"/>
    </sheetView>
  </sheetViews>
  <sheetFormatPr defaultRowHeight="14.25" x14ac:dyDescent="0.2"/>
  <sheetData>
    <row r="1" spans="1:9" x14ac:dyDescent="0.2">
      <c r="A1" t="s">
        <v>23</v>
      </c>
    </row>
    <row r="2" spans="1:9" ht="15" thickBot="1" x14ac:dyDescent="0.25"/>
    <row r="3" spans="1:9" x14ac:dyDescent="0.2">
      <c r="A3" s="6" t="s">
        <v>24</v>
      </c>
      <c r="B3" s="6"/>
    </row>
    <row r="4" spans="1:9" x14ac:dyDescent="0.2">
      <c r="A4" s="3" t="s">
        <v>25</v>
      </c>
      <c r="B4" s="3">
        <v>0.96040433848493778</v>
      </c>
    </row>
    <row r="5" spans="1:9" x14ac:dyDescent="0.2">
      <c r="A5" s="3" t="s">
        <v>26</v>
      </c>
      <c r="B5" s="3">
        <v>0.92237649338069094</v>
      </c>
    </row>
    <row r="6" spans="1:9" x14ac:dyDescent="0.2">
      <c r="A6" s="3" t="s">
        <v>27</v>
      </c>
      <c r="B6" s="3">
        <v>0.88356474007103647</v>
      </c>
    </row>
    <row r="7" spans="1:9" x14ac:dyDescent="0.2">
      <c r="A7" s="3" t="s">
        <v>28</v>
      </c>
      <c r="B7" s="3">
        <v>94.947353833585041</v>
      </c>
    </row>
    <row r="8" spans="1:9" ht="15" thickBot="1" x14ac:dyDescent="0.25">
      <c r="A8" s="4" t="s">
        <v>29</v>
      </c>
      <c r="B8" s="4">
        <v>4</v>
      </c>
    </row>
    <row r="10" spans="1:9" ht="15" thickBot="1" x14ac:dyDescent="0.25">
      <c r="A10" t="s">
        <v>30</v>
      </c>
    </row>
    <row r="11" spans="1:9" x14ac:dyDescent="0.2">
      <c r="A11" s="5"/>
      <c r="B11" s="5" t="s">
        <v>35</v>
      </c>
      <c r="C11" s="5" t="s">
        <v>36</v>
      </c>
      <c r="D11" s="5" t="s">
        <v>37</v>
      </c>
      <c r="E11" s="5" t="s">
        <v>38</v>
      </c>
      <c r="F11" s="5" t="s">
        <v>39</v>
      </c>
    </row>
    <row r="12" spans="1:9" x14ac:dyDescent="0.2">
      <c r="A12" s="3" t="s">
        <v>31</v>
      </c>
      <c r="B12" s="3">
        <v>1</v>
      </c>
      <c r="C12" s="3">
        <v>214245</v>
      </c>
      <c r="D12" s="3">
        <v>214245</v>
      </c>
      <c r="E12" s="3">
        <v>23.765391014975052</v>
      </c>
      <c r="F12" s="3">
        <v>3.9595661515062171E-2</v>
      </c>
    </row>
    <row r="13" spans="1:9" x14ac:dyDescent="0.2">
      <c r="A13" s="3" t="s">
        <v>32</v>
      </c>
      <c r="B13" s="3">
        <v>2</v>
      </c>
      <c r="C13" s="3">
        <v>18029.999999999993</v>
      </c>
      <c r="D13" s="3">
        <v>9014.9999999999964</v>
      </c>
      <c r="E13" s="3"/>
      <c r="F13" s="3"/>
    </row>
    <row r="14" spans="1:9" ht="15" thickBot="1" x14ac:dyDescent="0.25">
      <c r="A14" s="4" t="s">
        <v>33</v>
      </c>
      <c r="B14" s="4">
        <v>3</v>
      </c>
      <c r="C14" s="4">
        <v>232275</v>
      </c>
      <c r="D14" s="4"/>
      <c r="E14" s="4"/>
      <c r="F14" s="4"/>
    </row>
    <row r="15" spans="1:9" ht="15" thickBot="1" x14ac:dyDescent="0.25"/>
    <row r="16" spans="1:9" x14ac:dyDescent="0.2">
      <c r="A16" s="5"/>
      <c r="B16" s="5" t="s">
        <v>40</v>
      </c>
      <c r="C16" s="5" t="s">
        <v>28</v>
      </c>
      <c r="D16" s="5" t="s">
        <v>41</v>
      </c>
      <c r="E16" s="5" t="s">
        <v>42</v>
      </c>
      <c r="F16" s="5" t="s">
        <v>43</v>
      </c>
      <c r="G16" s="5" t="s">
        <v>44</v>
      </c>
      <c r="H16" s="5" t="s">
        <v>45</v>
      </c>
      <c r="I16" s="5" t="s">
        <v>46</v>
      </c>
    </row>
    <row r="17" spans="1:9" x14ac:dyDescent="0.2">
      <c r="A17" s="3" t="s">
        <v>34</v>
      </c>
      <c r="B17" s="3">
        <v>839.99999999999989</v>
      </c>
      <c r="C17" s="3">
        <v>116.28628465988581</v>
      </c>
      <c r="D17" s="3">
        <v>7.2235517925164805</v>
      </c>
      <c r="E17" s="3">
        <v>1.863064774764836E-2</v>
      </c>
      <c r="F17" s="3">
        <v>339.66049987571904</v>
      </c>
      <c r="G17" s="3">
        <v>1340.3395001242807</v>
      </c>
      <c r="H17" s="3">
        <v>339.66049987571904</v>
      </c>
      <c r="I17" s="3">
        <v>1340.3395001242807</v>
      </c>
    </row>
    <row r="18" spans="1:9" ht="15" thickBot="1" x14ac:dyDescent="0.25">
      <c r="A18" s="4" t="s">
        <v>47</v>
      </c>
      <c r="B18" s="4">
        <v>207.00000000000003</v>
      </c>
      <c r="C18" s="4">
        <v>42.461747491124278</v>
      </c>
      <c r="D18" s="4">
        <v>4.874976001476834</v>
      </c>
      <c r="E18" s="4">
        <v>3.9595661515062164E-2</v>
      </c>
      <c r="F18" s="4">
        <v>24.301846247381718</v>
      </c>
      <c r="G18" s="4">
        <v>389.69815375261834</v>
      </c>
      <c r="H18" s="4">
        <v>24.301846247381718</v>
      </c>
      <c r="I18" s="4">
        <v>389.69815375261834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CF9ED-9F4B-43EE-A24D-22F3072523E1}">
  <dimension ref="A1:I18"/>
  <sheetViews>
    <sheetView workbookViewId="0">
      <selection activeCell="D4" sqref="D4"/>
    </sheetView>
  </sheetViews>
  <sheetFormatPr defaultRowHeight="14.25" x14ac:dyDescent="0.2"/>
  <sheetData>
    <row r="1" spans="1:9" x14ac:dyDescent="0.2">
      <c r="A1" t="s">
        <v>23</v>
      </c>
    </row>
    <row r="2" spans="1:9" ht="15" thickBot="1" x14ac:dyDescent="0.25"/>
    <row r="3" spans="1:9" x14ac:dyDescent="0.2">
      <c r="A3" s="6" t="s">
        <v>24</v>
      </c>
      <c r="B3" s="6"/>
    </row>
    <row r="4" spans="1:9" x14ac:dyDescent="0.2">
      <c r="A4" s="3" t="s">
        <v>25</v>
      </c>
      <c r="B4" s="3">
        <v>0.98854770869531594</v>
      </c>
    </row>
    <row r="5" spans="1:9" x14ac:dyDescent="0.2">
      <c r="A5" s="3" t="s">
        <v>26</v>
      </c>
      <c r="B5" s="3">
        <v>0.97722657236675925</v>
      </c>
    </row>
    <row r="6" spans="1:9" x14ac:dyDescent="0.2">
      <c r="A6" s="3" t="s">
        <v>27</v>
      </c>
      <c r="B6" s="3">
        <v>0.96583985855013887</v>
      </c>
    </row>
    <row r="7" spans="1:9" x14ac:dyDescent="0.2">
      <c r="A7" s="3" t="s">
        <v>28</v>
      </c>
      <c r="B7" s="3">
        <v>75.066637063345283</v>
      </c>
    </row>
    <row r="8" spans="1:9" ht="15" thickBot="1" x14ac:dyDescent="0.25">
      <c r="A8" s="4" t="s">
        <v>29</v>
      </c>
      <c r="B8" s="4">
        <v>4</v>
      </c>
    </row>
    <row r="10" spans="1:9" ht="15" thickBot="1" x14ac:dyDescent="0.25">
      <c r="A10" t="s">
        <v>30</v>
      </c>
    </row>
    <row r="11" spans="1:9" x14ac:dyDescent="0.2">
      <c r="A11" s="5"/>
      <c r="B11" s="5" t="s">
        <v>35</v>
      </c>
      <c r="C11" s="5" t="s">
        <v>36</v>
      </c>
      <c r="D11" s="5" t="s">
        <v>37</v>
      </c>
      <c r="E11" s="5" t="s">
        <v>38</v>
      </c>
      <c r="F11" s="5" t="s">
        <v>39</v>
      </c>
    </row>
    <row r="12" spans="1:9" x14ac:dyDescent="0.2">
      <c r="A12" s="3" t="s">
        <v>31</v>
      </c>
      <c r="B12" s="3">
        <v>1</v>
      </c>
      <c r="C12" s="3">
        <v>483605</v>
      </c>
      <c r="D12" s="3">
        <v>483605</v>
      </c>
      <c r="E12" s="3">
        <v>85.821650399290078</v>
      </c>
      <c r="F12" s="3">
        <v>1.145229130468404E-2</v>
      </c>
    </row>
    <row r="13" spans="1:9" x14ac:dyDescent="0.2">
      <c r="A13" s="3" t="s">
        <v>32</v>
      </c>
      <c r="B13" s="3">
        <v>2</v>
      </c>
      <c r="C13" s="3">
        <v>11270.000000000009</v>
      </c>
      <c r="D13" s="3">
        <v>5635.0000000000045</v>
      </c>
      <c r="E13" s="3"/>
      <c r="F13" s="3"/>
    </row>
    <row r="14" spans="1:9" ht="15" thickBot="1" x14ac:dyDescent="0.25">
      <c r="A14" s="4" t="s">
        <v>33</v>
      </c>
      <c r="B14" s="4">
        <v>3</v>
      </c>
      <c r="C14" s="4">
        <v>494875</v>
      </c>
      <c r="D14" s="4"/>
      <c r="E14" s="4"/>
      <c r="F14" s="4"/>
    </row>
    <row r="15" spans="1:9" ht="15" thickBot="1" x14ac:dyDescent="0.25"/>
    <row r="16" spans="1:9" x14ac:dyDescent="0.2">
      <c r="A16" s="5"/>
      <c r="B16" s="5" t="s">
        <v>40</v>
      </c>
      <c r="C16" s="5" t="s">
        <v>28</v>
      </c>
      <c r="D16" s="5" t="s">
        <v>41</v>
      </c>
      <c r="E16" s="5" t="s">
        <v>42</v>
      </c>
      <c r="F16" s="5" t="s">
        <v>43</v>
      </c>
      <c r="G16" s="5" t="s">
        <v>44</v>
      </c>
      <c r="H16" s="5" t="s">
        <v>45</v>
      </c>
      <c r="I16" s="5" t="s">
        <v>46</v>
      </c>
    </row>
    <row r="17" spans="1:9" x14ac:dyDescent="0.2">
      <c r="A17" s="3" t="s">
        <v>34</v>
      </c>
      <c r="B17" s="3">
        <v>1120</v>
      </c>
      <c r="C17" s="3">
        <v>91.937478755945918</v>
      </c>
      <c r="D17" s="3">
        <v>12.182191802030092</v>
      </c>
      <c r="E17" s="3">
        <v>6.670930557036419E-3</v>
      </c>
      <c r="F17" s="3">
        <v>724.42495606444595</v>
      </c>
      <c r="G17" s="3">
        <v>1515.575043935554</v>
      </c>
      <c r="H17" s="3">
        <v>724.42495606444595</v>
      </c>
      <c r="I17" s="3">
        <v>1515.575043935554</v>
      </c>
    </row>
    <row r="18" spans="1:9" ht="15" thickBot="1" x14ac:dyDescent="0.25">
      <c r="A18" s="4" t="s">
        <v>47</v>
      </c>
      <c r="B18" s="4">
        <v>311</v>
      </c>
      <c r="C18" s="4">
        <v>33.570820663189053</v>
      </c>
      <c r="D18" s="4">
        <v>9.2639975388214602</v>
      </c>
      <c r="E18" s="4">
        <v>1.1452291304684042E-2</v>
      </c>
      <c r="F18" s="4">
        <v>166.55641683359991</v>
      </c>
      <c r="G18" s="4">
        <v>455.44358316640012</v>
      </c>
      <c r="H18" s="4">
        <v>166.55641683359991</v>
      </c>
      <c r="I18" s="4">
        <v>455.44358316640012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E259-08EC-4D45-8FD0-1D3683A34606}">
  <dimension ref="A1:I18"/>
  <sheetViews>
    <sheetView workbookViewId="0">
      <selection activeCell="E12" sqref="E12"/>
    </sheetView>
  </sheetViews>
  <sheetFormatPr defaultRowHeight="14.25" x14ac:dyDescent="0.2"/>
  <sheetData>
    <row r="1" spans="1:9" x14ac:dyDescent="0.2">
      <c r="A1" t="s">
        <v>23</v>
      </c>
    </row>
    <row r="2" spans="1:9" ht="15" thickBot="1" x14ac:dyDescent="0.25"/>
    <row r="3" spans="1:9" x14ac:dyDescent="0.2">
      <c r="A3" s="6" t="s">
        <v>24</v>
      </c>
      <c r="B3" s="6"/>
    </row>
    <row r="4" spans="1:9" x14ac:dyDescent="0.2">
      <c r="A4" s="3" t="s">
        <v>25</v>
      </c>
      <c r="B4" s="3">
        <v>0.99941741911746296</v>
      </c>
    </row>
    <row r="5" spans="1:9" x14ac:dyDescent="0.2">
      <c r="A5" s="3" t="s">
        <v>26</v>
      </c>
      <c r="B5" s="3">
        <v>0.99883517763541063</v>
      </c>
    </row>
    <row r="6" spans="1:9" x14ac:dyDescent="0.2">
      <c r="A6" s="3" t="s">
        <v>27</v>
      </c>
      <c r="B6" s="3">
        <v>0.998252766453116</v>
      </c>
    </row>
    <row r="7" spans="1:9" x14ac:dyDescent="0.2">
      <c r="A7" s="3" t="s">
        <v>28</v>
      </c>
      <c r="B7" s="3">
        <v>13.228756555322965</v>
      </c>
    </row>
    <row r="8" spans="1:9" ht="15" thickBot="1" x14ac:dyDescent="0.25">
      <c r="A8" s="4" t="s">
        <v>29</v>
      </c>
      <c r="B8" s="4">
        <v>4</v>
      </c>
    </row>
    <row r="10" spans="1:9" ht="15" thickBot="1" x14ac:dyDescent="0.25">
      <c r="A10" t="s">
        <v>30</v>
      </c>
    </row>
    <row r="11" spans="1:9" x14ac:dyDescent="0.2">
      <c r="A11" s="5"/>
      <c r="B11" s="5" t="s">
        <v>35</v>
      </c>
      <c r="C11" s="5" t="s">
        <v>36</v>
      </c>
      <c r="D11" s="5" t="s">
        <v>37</v>
      </c>
      <c r="E11" s="5" t="s">
        <v>38</v>
      </c>
      <c r="F11" s="5" t="s">
        <v>39</v>
      </c>
    </row>
    <row r="12" spans="1:9" x14ac:dyDescent="0.2">
      <c r="A12" s="3" t="s">
        <v>31</v>
      </c>
      <c r="B12" s="3">
        <v>1</v>
      </c>
      <c r="C12" s="3">
        <v>300125</v>
      </c>
      <c r="D12" s="3">
        <v>300125</v>
      </c>
      <c r="E12" s="3">
        <v>1714.9999999999966</v>
      </c>
      <c r="F12" s="3">
        <v>5.8258088253704992E-4</v>
      </c>
    </row>
    <row r="13" spans="1:9" x14ac:dyDescent="0.2">
      <c r="A13" s="3" t="s">
        <v>32</v>
      </c>
      <c r="B13" s="3">
        <v>2</v>
      </c>
      <c r="C13" s="3">
        <v>350.00000000000068</v>
      </c>
      <c r="D13" s="3">
        <v>175.00000000000034</v>
      </c>
      <c r="E13" s="3"/>
      <c r="F13" s="3"/>
    </row>
    <row r="14" spans="1:9" ht="15" thickBot="1" x14ac:dyDescent="0.25">
      <c r="A14" s="4" t="s">
        <v>33</v>
      </c>
      <c r="B14" s="4">
        <v>3</v>
      </c>
      <c r="C14" s="4">
        <v>300475</v>
      </c>
      <c r="D14" s="4"/>
      <c r="E14" s="4"/>
      <c r="F14" s="4"/>
    </row>
    <row r="15" spans="1:9" ht="15" thickBot="1" x14ac:dyDescent="0.25"/>
    <row r="16" spans="1:9" x14ac:dyDescent="0.2">
      <c r="A16" s="5"/>
      <c r="B16" s="5" t="s">
        <v>40</v>
      </c>
      <c r="C16" s="5" t="s">
        <v>28</v>
      </c>
      <c r="D16" s="5" t="s">
        <v>41</v>
      </c>
      <c r="E16" s="5" t="s">
        <v>42</v>
      </c>
      <c r="F16" s="5" t="s">
        <v>43</v>
      </c>
      <c r="G16" s="5" t="s">
        <v>44</v>
      </c>
      <c r="H16" s="5" t="s">
        <v>45</v>
      </c>
      <c r="I16" s="5" t="s">
        <v>46</v>
      </c>
    </row>
    <row r="17" spans="1:9" x14ac:dyDescent="0.2">
      <c r="A17" s="3" t="s">
        <v>34</v>
      </c>
      <c r="B17" s="3">
        <v>1105</v>
      </c>
      <c r="C17" s="3">
        <v>16.201851746019663</v>
      </c>
      <c r="D17" s="3">
        <v>68.202080683244574</v>
      </c>
      <c r="E17" s="3">
        <v>2.1491401129335519E-4</v>
      </c>
      <c r="F17" s="3">
        <v>1035.2890583579924</v>
      </c>
      <c r="G17" s="3">
        <v>1174.7109416420076</v>
      </c>
      <c r="H17" s="3">
        <v>1035.2890583579924</v>
      </c>
      <c r="I17" s="3">
        <v>1174.7109416420076</v>
      </c>
    </row>
    <row r="18" spans="1:9" ht="15" thickBot="1" x14ac:dyDescent="0.25">
      <c r="A18" s="4" t="s">
        <v>47</v>
      </c>
      <c r="B18" s="4">
        <v>245</v>
      </c>
      <c r="C18" s="4">
        <v>5.9160797830996215</v>
      </c>
      <c r="D18" s="4">
        <v>41.412558481697275</v>
      </c>
      <c r="E18" s="4">
        <v>5.8258088253704992E-4</v>
      </c>
      <c r="F18" s="4">
        <v>219.54516317183081</v>
      </c>
      <c r="G18" s="4">
        <v>270.45483682816922</v>
      </c>
      <c r="H18" s="4">
        <v>219.54516317183081</v>
      </c>
      <c r="I18" s="4">
        <v>270.45483682816922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8ADB-A07D-4734-A91D-4457D5EB1EF8}">
  <dimension ref="A1:I18"/>
  <sheetViews>
    <sheetView workbookViewId="0">
      <selection activeCell="E12" sqref="E12"/>
    </sheetView>
  </sheetViews>
  <sheetFormatPr defaultRowHeight="14.25" x14ac:dyDescent="0.2"/>
  <sheetData>
    <row r="1" spans="1:9" x14ac:dyDescent="0.2">
      <c r="A1" t="s">
        <v>23</v>
      </c>
    </row>
    <row r="2" spans="1:9" ht="15" thickBot="1" x14ac:dyDescent="0.25"/>
    <row r="3" spans="1:9" x14ac:dyDescent="0.2">
      <c r="A3" s="6" t="s">
        <v>24</v>
      </c>
      <c r="B3" s="6"/>
    </row>
    <row r="4" spans="1:9" x14ac:dyDescent="0.2">
      <c r="A4" s="3" t="s">
        <v>25</v>
      </c>
      <c r="B4" s="3">
        <v>0.98894088464364516</v>
      </c>
    </row>
    <row r="5" spans="1:9" x14ac:dyDescent="0.2">
      <c r="A5" s="3" t="s">
        <v>26</v>
      </c>
      <c r="B5" s="3">
        <v>0.97800407331975558</v>
      </c>
    </row>
    <row r="6" spans="1:9" x14ac:dyDescent="0.2">
      <c r="A6" s="3" t="s">
        <v>27</v>
      </c>
      <c r="B6" s="3">
        <v>0.96700610997963343</v>
      </c>
    </row>
    <row r="7" spans="1:9" x14ac:dyDescent="0.2">
      <c r="A7" s="3" t="s">
        <v>28</v>
      </c>
      <c r="B7" s="3">
        <v>58.094750193111196</v>
      </c>
    </row>
    <row r="8" spans="1:9" ht="15" thickBot="1" x14ac:dyDescent="0.25">
      <c r="A8" s="4" t="s">
        <v>29</v>
      </c>
      <c r="B8" s="4">
        <v>4</v>
      </c>
    </row>
    <row r="10" spans="1:9" ht="15" thickBot="1" x14ac:dyDescent="0.25">
      <c r="A10" t="s">
        <v>30</v>
      </c>
    </row>
    <row r="11" spans="1:9" x14ac:dyDescent="0.2">
      <c r="A11" s="5"/>
      <c r="B11" s="5" t="s">
        <v>35</v>
      </c>
      <c r="C11" s="5" t="s">
        <v>36</v>
      </c>
      <c r="D11" s="5" t="s">
        <v>37</v>
      </c>
      <c r="E11" s="5" t="s">
        <v>38</v>
      </c>
      <c r="F11" s="5" t="s">
        <v>39</v>
      </c>
    </row>
    <row r="12" spans="1:9" x14ac:dyDescent="0.2">
      <c r="A12" s="3" t="s">
        <v>31</v>
      </c>
      <c r="B12" s="3">
        <v>1</v>
      </c>
      <c r="C12" s="3">
        <v>300125</v>
      </c>
      <c r="D12" s="3">
        <v>300125</v>
      </c>
      <c r="E12" s="3">
        <v>88.925925925926094</v>
      </c>
      <c r="F12" s="3">
        <v>1.1059115356354763E-2</v>
      </c>
    </row>
    <row r="13" spans="1:9" x14ac:dyDescent="0.2">
      <c r="A13" s="3" t="s">
        <v>32</v>
      </c>
      <c r="B13" s="3">
        <v>2</v>
      </c>
      <c r="C13" s="3">
        <v>6749.9999999999873</v>
      </c>
      <c r="D13" s="3">
        <v>3374.9999999999936</v>
      </c>
      <c r="E13" s="3"/>
      <c r="F13" s="3"/>
    </row>
    <row r="14" spans="1:9" ht="15" thickBot="1" x14ac:dyDescent="0.25">
      <c r="A14" s="4" t="s">
        <v>33</v>
      </c>
      <c r="B14" s="4">
        <v>3</v>
      </c>
      <c r="C14" s="4">
        <v>306875</v>
      </c>
      <c r="D14" s="4"/>
      <c r="E14" s="4"/>
      <c r="F14" s="4"/>
    </row>
    <row r="15" spans="1:9" ht="15" thickBot="1" x14ac:dyDescent="0.25"/>
    <row r="16" spans="1:9" x14ac:dyDescent="0.2">
      <c r="A16" s="5"/>
      <c r="B16" s="5" t="s">
        <v>40</v>
      </c>
      <c r="C16" s="5" t="s">
        <v>28</v>
      </c>
      <c r="D16" s="5" t="s">
        <v>41</v>
      </c>
      <c r="E16" s="5" t="s">
        <v>42</v>
      </c>
      <c r="F16" s="5" t="s">
        <v>43</v>
      </c>
      <c r="G16" s="5" t="s">
        <v>44</v>
      </c>
      <c r="H16" s="5" t="s">
        <v>45</v>
      </c>
      <c r="I16" s="5" t="s">
        <v>46</v>
      </c>
    </row>
    <row r="17" spans="1:9" x14ac:dyDescent="0.2">
      <c r="A17" s="3" t="s">
        <v>34</v>
      </c>
      <c r="B17" s="3">
        <v>900.00000000000011</v>
      </c>
      <c r="C17" s="3">
        <v>71.151247353788463</v>
      </c>
      <c r="D17" s="3">
        <v>12.649110640673532</v>
      </c>
      <c r="E17" s="3">
        <v>6.1920100000934534E-3</v>
      </c>
      <c r="F17" s="3">
        <v>593.8608913481429</v>
      </c>
      <c r="G17" s="3">
        <v>1206.1391086518574</v>
      </c>
      <c r="H17" s="3">
        <v>593.8608913481429</v>
      </c>
      <c r="I17" s="3">
        <v>1206.1391086518574</v>
      </c>
    </row>
    <row r="18" spans="1:9" ht="15" thickBot="1" x14ac:dyDescent="0.25">
      <c r="A18" s="4" t="s">
        <v>47</v>
      </c>
      <c r="B18" s="4">
        <v>244.99999999999997</v>
      </c>
      <c r="C18" s="4">
        <v>25.980762113533132</v>
      </c>
      <c r="D18" s="4">
        <v>9.4300543967638966</v>
      </c>
      <c r="E18" s="4">
        <v>1.1059115356354763E-2</v>
      </c>
      <c r="F18" s="4">
        <v>133.2138029712352</v>
      </c>
      <c r="G18" s="4">
        <v>356.78619702876472</v>
      </c>
      <c r="H18" s="4">
        <v>133.2138029712352</v>
      </c>
      <c r="I18" s="4">
        <v>356.78619702876472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93447-38C5-4CE6-885C-0F9D819BF7FB}">
  <dimension ref="A1:I18"/>
  <sheetViews>
    <sheetView workbookViewId="0">
      <selection activeCell="E12" sqref="E12"/>
    </sheetView>
  </sheetViews>
  <sheetFormatPr defaultRowHeight="14.25" x14ac:dyDescent="0.2"/>
  <sheetData>
    <row r="1" spans="1:9" x14ac:dyDescent="0.2">
      <c r="A1" t="s">
        <v>23</v>
      </c>
    </row>
    <row r="2" spans="1:9" ht="15" thickBot="1" x14ac:dyDescent="0.25"/>
    <row r="3" spans="1:9" x14ac:dyDescent="0.2">
      <c r="A3" s="6" t="s">
        <v>24</v>
      </c>
      <c r="B3" s="6"/>
    </row>
    <row r="4" spans="1:9" x14ac:dyDescent="0.2">
      <c r="A4" s="3" t="s">
        <v>25</v>
      </c>
      <c r="B4" s="3">
        <v>0.98197043131544415</v>
      </c>
    </row>
    <row r="5" spans="1:9" x14ac:dyDescent="0.2">
      <c r="A5" s="3" t="s">
        <v>26</v>
      </c>
      <c r="B5" s="3">
        <v>0.96426592797783939</v>
      </c>
    </row>
    <row r="6" spans="1:9" x14ac:dyDescent="0.2">
      <c r="A6" s="3" t="s">
        <v>27</v>
      </c>
      <c r="B6" s="3">
        <v>0.94639889196675897</v>
      </c>
    </row>
    <row r="7" spans="1:9" x14ac:dyDescent="0.2">
      <c r="A7" s="3" t="s">
        <v>28</v>
      </c>
      <c r="B7" s="3">
        <v>71.833139984271867</v>
      </c>
    </row>
    <row r="8" spans="1:9" ht="15" thickBot="1" x14ac:dyDescent="0.25">
      <c r="A8" s="4" t="s">
        <v>29</v>
      </c>
      <c r="B8" s="4">
        <v>4</v>
      </c>
    </row>
    <row r="10" spans="1:9" ht="15" thickBot="1" x14ac:dyDescent="0.25">
      <c r="A10" t="s">
        <v>30</v>
      </c>
    </row>
    <row r="11" spans="1:9" x14ac:dyDescent="0.2">
      <c r="A11" s="5"/>
      <c r="B11" s="5" t="s">
        <v>35</v>
      </c>
      <c r="C11" s="5" t="s">
        <v>36</v>
      </c>
      <c r="D11" s="5" t="s">
        <v>37</v>
      </c>
      <c r="E11" s="5" t="s">
        <v>38</v>
      </c>
      <c r="F11" s="5" t="s">
        <v>39</v>
      </c>
    </row>
    <row r="12" spans="1:9" x14ac:dyDescent="0.2">
      <c r="A12" s="3" t="s">
        <v>31</v>
      </c>
      <c r="B12" s="3">
        <v>1</v>
      </c>
      <c r="C12" s="3">
        <v>278480</v>
      </c>
      <c r="D12" s="3">
        <v>278480</v>
      </c>
      <c r="E12" s="3">
        <v>53.968992248062044</v>
      </c>
      <c r="F12" s="3">
        <v>1.8029568684555883E-2</v>
      </c>
    </row>
    <row r="13" spans="1:9" x14ac:dyDescent="0.2">
      <c r="A13" s="3" t="s">
        <v>32</v>
      </c>
      <c r="B13" s="3">
        <v>2</v>
      </c>
      <c r="C13" s="3">
        <v>10319.999999999995</v>
      </c>
      <c r="D13" s="3">
        <v>5159.9999999999973</v>
      </c>
      <c r="E13" s="3"/>
      <c r="F13" s="3"/>
    </row>
    <row r="14" spans="1:9" ht="15" thickBot="1" x14ac:dyDescent="0.25">
      <c r="A14" s="4" t="s">
        <v>33</v>
      </c>
      <c r="B14" s="4">
        <v>3</v>
      </c>
      <c r="C14" s="4">
        <v>288800</v>
      </c>
      <c r="D14" s="4"/>
      <c r="E14" s="4"/>
      <c r="F14" s="4"/>
    </row>
    <row r="15" spans="1:9" ht="15" thickBot="1" x14ac:dyDescent="0.25"/>
    <row r="16" spans="1:9" x14ac:dyDescent="0.2">
      <c r="A16" s="5"/>
      <c r="B16" s="5" t="s">
        <v>40</v>
      </c>
      <c r="C16" s="5" t="s">
        <v>28</v>
      </c>
      <c r="D16" s="5" t="s">
        <v>41</v>
      </c>
      <c r="E16" s="5" t="s">
        <v>42</v>
      </c>
      <c r="F16" s="5" t="s">
        <v>43</v>
      </c>
      <c r="G16" s="5" t="s">
        <v>44</v>
      </c>
      <c r="H16" s="5" t="s">
        <v>45</v>
      </c>
      <c r="I16" s="5" t="s">
        <v>46</v>
      </c>
    </row>
    <row r="17" spans="1:9" x14ac:dyDescent="0.2">
      <c r="A17" s="3" t="s">
        <v>34</v>
      </c>
      <c r="B17" s="3">
        <v>750</v>
      </c>
      <c r="C17" s="3">
        <v>87.977269791691043</v>
      </c>
      <c r="D17" s="3">
        <v>8.5249292433809227</v>
      </c>
      <c r="E17" s="3">
        <v>1.3482353764274892E-2</v>
      </c>
      <c r="F17" s="3">
        <v>371.46435997487549</v>
      </c>
      <c r="G17" s="3">
        <v>1128.5356400251244</v>
      </c>
      <c r="H17" s="3">
        <v>371.46435997487549</v>
      </c>
      <c r="I17" s="3">
        <v>1128.5356400251244</v>
      </c>
    </row>
    <row r="18" spans="1:9" ht="15" thickBot="1" x14ac:dyDescent="0.25">
      <c r="A18" s="4" t="s">
        <v>47</v>
      </c>
      <c r="B18" s="4">
        <v>236</v>
      </c>
      <c r="C18" s="4">
        <v>32.124756808418013</v>
      </c>
      <c r="D18" s="4">
        <v>7.3463591151033478</v>
      </c>
      <c r="E18" s="4">
        <v>1.8029568684555883E-2</v>
      </c>
      <c r="F18" s="4">
        <v>97.77832742572258</v>
      </c>
      <c r="G18" s="4">
        <v>374.22167257427742</v>
      </c>
      <c r="H18" s="4">
        <v>97.77832742572258</v>
      </c>
      <c r="I18" s="4">
        <v>374.22167257427742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63D8E-C134-4C66-AB8E-552C2EACDC0D}">
  <dimension ref="A1:I18"/>
  <sheetViews>
    <sheetView workbookViewId="0">
      <selection activeCell="E12" sqref="E12"/>
    </sheetView>
  </sheetViews>
  <sheetFormatPr defaultRowHeight="14.25" x14ac:dyDescent="0.2"/>
  <sheetData>
    <row r="1" spans="1:9" x14ac:dyDescent="0.2">
      <c r="A1" t="s">
        <v>23</v>
      </c>
    </row>
    <row r="2" spans="1:9" ht="15" thickBot="1" x14ac:dyDescent="0.25"/>
    <row r="3" spans="1:9" x14ac:dyDescent="0.2">
      <c r="A3" s="6" t="s">
        <v>24</v>
      </c>
      <c r="B3" s="6"/>
    </row>
    <row r="4" spans="1:9" x14ac:dyDescent="0.2">
      <c r="A4" s="3" t="s">
        <v>25</v>
      </c>
      <c r="B4" s="3">
        <v>0.99857704014285431</v>
      </c>
    </row>
    <row r="5" spans="1:9" x14ac:dyDescent="0.2">
      <c r="A5" s="3" t="s">
        <v>26</v>
      </c>
      <c r="B5" s="3">
        <v>0.99715610510046371</v>
      </c>
    </row>
    <row r="6" spans="1:9" x14ac:dyDescent="0.2">
      <c r="A6" s="3" t="s">
        <v>27</v>
      </c>
      <c r="B6" s="3">
        <v>0.99573415765069551</v>
      </c>
    </row>
    <row r="7" spans="1:9" x14ac:dyDescent="0.2">
      <c r="A7" s="3" t="s">
        <v>28</v>
      </c>
      <c r="B7" s="3">
        <v>21.447610589527184</v>
      </c>
    </row>
    <row r="8" spans="1:9" ht="15" thickBot="1" x14ac:dyDescent="0.25">
      <c r="A8" s="4" t="s">
        <v>29</v>
      </c>
      <c r="B8" s="4">
        <v>4</v>
      </c>
    </row>
    <row r="10" spans="1:9" ht="15" thickBot="1" x14ac:dyDescent="0.25">
      <c r="A10" t="s">
        <v>30</v>
      </c>
    </row>
    <row r="11" spans="1:9" x14ac:dyDescent="0.2">
      <c r="A11" s="5"/>
      <c r="B11" s="5" t="s">
        <v>35</v>
      </c>
      <c r="C11" s="5" t="s">
        <v>36</v>
      </c>
      <c r="D11" s="5" t="s">
        <v>37</v>
      </c>
      <c r="E11" s="5" t="s">
        <v>38</v>
      </c>
      <c r="F11" s="5" t="s">
        <v>39</v>
      </c>
    </row>
    <row r="12" spans="1:9" x14ac:dyDescent="0.2">
      <c r="A12" s="3" t="s">
        <v>31</v>
      </c>
      <c r="B12" s="3">
        <v>1</v>
      </c>
      <c r="C12" s="3">
        <v>322580</v>
      </c>
      <c r="D12" s="3">
        <v>322580</v>
      </c>
      <c r="E12" s="3">
        <v>701.26086956521942</v>
      </c>
      <c r="F12" s="3">
        <v>1.4229598571456805E-3</v>
      </c>
    </row>
    <row r="13" spans="1:9" x14ac:dyDescent="0.2">
      <c r="A13" s="3" t="s">
        <v>32</v>
      </c>
      <c r="B13" s="3">
        <v>2</v>
      </c>
      <c r="C13" s="3">
        <v>919.99999999999727</v>
      </c>
      <c r="D13" s="3">
        <v>459.99999999999864</v>
      </c>
      <c r="E13" s="3"/>
      <c r="F13" s="3"/>
    </row>
    <row r="14" spans="1:9" ht="15" thickBot="1" x14ac:dyDescent="0.25">
      <c r="A14" s="4" t="s">
        <v>33</v>
      </c>
      <c r="B14" s="4">
        <v>3</v>
      </c>
      <c r="C14" s="4">
        <v>323500</v>
      </c>
      <c r="D14" s="4"/>
      <c r="E14" s="4"/>
      <c r="F14" s="4"/>
    </row>
    <row r="15" spans="1:9" ht="15" thickBot="1" x14ac:dyDescent="0.25"/>
    <row r="16" spans="1:9" x14ac:dyDescent="0.2">
      <c r="A16" s="5"/>
      <c r="B16" s="5" t="s">
        <v>40</v>
      </c>
      <c r="C16" s="5" t="s">
        <v>28</v>
      </c>
      <c r="D16" s="5" t="s">
        <v>41</v>
      </c>
      <c r="E16" s="5" t="s">
        <v>42</v>
      </c>
      <c r="F16" s="5" t="s">
        <v>43</v>
      </c>
      <c r="G16" s="5" t="s">
        <v>44</v>
      </c>
      <c r="H16" s="5" t="s">
        <v>45</v>
      </c>
      <c r="I16" s="5" t="s">
        <v>46</v>
      </c>
    </row>
    <row r="17" spans="1:9" x14ac:dyDescent="0.2">
      <c r="A17" s="3" t="s">
        <v>34</v>
      </c>
      <c r="B17" s="3">
        <v>910.00000000000011</v>
      </c>
      <c r="C17" s="3">
        <v>26.267851073127353</v>
      </c>
      <c r="D17" s="3">
        <v>34.643107937023146</v>
      </c>
      <c r="E17" s="3">
        <v>8.3219273039214904E-4</v>
      </c>
      <c r="F17" s="3">
        <v>796.97855887555636</v>
      </c>
      <c r="G17" s="3">
        <v>1023.0214411244439</v>
      </c>
      <c r="H17" s="3">
        <v>796.97855887555636</v>
      </c>
      <c r="I17" s="3">
        <v>1023.0214411244439</v>
      </c>
    </row>
    <row r="18" spans="1:9" ht="15" thickBot="1" x14ac:dyDescent="0.25">
      <c r="A18" s="4" t="s">
        <v>47</v>
      </c>
      <c r="B18" s="4">
        <v>253.99999999999997</v>
      </c>
      <c r="C18" s="4">
        <v>9.591663046625424</v>
      </c>
      <c r="D18" s="4">
        <v>26.481330585248532</v>
      </c>
      <c r="E18" s="4">
        <v>1.4229598571456807E-3</v>
      </c>
      <c r="F18" s="4">
        <v>212.73040480960003</v>
      </c>
      <c r="G18" s="4">
        <v>295.26959519039991</v>
      </c>
      <c r="H18" s="4">
        <v>212.73040480960003</v>
      </c>
      <c r="I18" s="4">
        <v>295.26959519039991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3823-65DF-47CA-8833-3D868D471105}">
  <sheetPr codeName="Sheet1"/>
  <dimension ref="A1:O136"/>
  <sheetViews>
    <sheetView topLeftCell="A101" zoomScaleNormal="100" workbookViewId="0">
      <selection activeCell="C133" sqref="C133:C135"/>
    </sheetView>
  </sheetViews>
  <sheetFormatPr defaultRowHeight="14.25" x14ac:dyDescent="0.2"/>
  <sheetData>
    <row r="1" spans="1:15" x14ac:dyDescent="0.2">
      <c r="A1" s="15" t="s">
        <v>49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5" x14ac:dyDescent="0.2">
      <c r="A2" s="1"/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</row>
    <row r="3" spans="1:15" x14ac:dyDescent="0.2">
      <c r="A3" s="1" t="s">
        <v>12</v>
      </c>
      <c r="B3" s="1">
        <v>1</v>
      </c>
      <c r="C3" s="1">
        <v>1120</v>
      </c>
      <c r="D3" s="1">
        <v>1180</v>
      </c>
      <c r="E3" s="1">
        <v>1320</v>
      </c>
      <c r="F3" s="1">
        <v>1290</v>
      </c>
      <c r="G3" s="1">
        <v>1210</v>
      </c>
      <c r="H3" s="1">
        <v>1350</v>
      </c>
      <c r="I3" s="1">
        <v>1480</v>
      </c>
      <c r="J3" s="1">
        <v>1480</v>
      </c>
      <c r="K3" s="1">
        <v>1360</v>
      </c>
      <c r="L3" s="1">
        <v>1190</v>
      </c>
      <c r="M3" s="1">
        <v>1040</v>
      </c>
      <c r="N3" s="1">
        <v>1180</v>
      </c>
      <c r="O3" s="1"/>
    </row>
    <row r="4" spans="1:15" x14ac:dyDescent="0.2">
      <c r="A4" s="1" t="s">
        <v>13</v>
      </c>
      <c r="B4" s="1">
        <v>2</v>
      </c>
      <c r="C4" s="1">
        <v>1150</v>
      </c>
      <c r="D4" s="1">
        <v>1260</v>
      </c>
      <c r="E4" s="1">
        <v>1410</v>
      </c>
      <c r="F4" s="1">
        <v>1350</v>
      </c>
      <c r="G4" s="1">
        <v>1250</v>
      </c>
      <c r="H4" s="1">
        <v>1490</v>
      </c>
      <c r="I4" s="1">
        <v>1700</v>
      </c>
      <c r="J4" s="1">
        <v>1700</v>
      </c>
      <c r="K4" s="1">
        <v>1580</v>
      </c>
      <c r="L4" s="1">
        <v>1330</v>
      </c>
      <c r="M4" s="1">
        <v>1140</v>
      </c>
      <c r="N4" s="1">
        <v>1400</v>
      </c>
      <c r="O4" s="1"/>
    </row>
    <row r="5" spans="1:15" x14ac:dyDescent="0.2">
      <c r="A5" s="1" t="s">
        <v>14</v>
      </c>
      <c r="B5" s="1">
        <v>3</v>
      </c>
      <c r="C5" s="1">
        <v>1450</v>
      </c>
      <c r="D5" s="1">
        <v>1500</v>
      </c>
      <c r="E5" s="1">
        <v>1780</v>
      </c>
      <c r="F5" s="1">
        <v>1630</v>
      </c>
      <c r="G5" s="1">
        <v>1720</v>
      </c>
      <c r="H5" s="1">
        <v>1780</v>
      </c>
      <c r="I5" s="1">
        <v>1990</v>
      </c>
      <c r="J5" s="1">
        <v>1990</v>
      </c>
      <c r="K5" s="1">
        <v>1840</v>
      </c>
      <c r="L5" s="1">
        <v>1620</v>
      </c>
      <c r="M5" s="1">
        <v>1460</v>
      </c>
      <c r="N5" s="1">
        <v>1660</v>
      </c>
      <c r="O5" s="1"/>
    </row>
    <row r="6" spans="1:15" x14ac:dyDescent="0.2">
      <c r="A6" s="1" t="s">
        <v>15</v>
      </c>
      <c r="B6" s="1">
        <v>4</v>
      </c>
      <c r="C6" s="1">
        <v>1710</v>
      </c>
      <c r="D6" s="1">
        <v>1800</v>
      </c>
      <c r="E6" s="1">
        <v>1930</v>
      </c>
      <c r="F6" s="1">
        <v>1810</v>
      </c>
      <c r="G6" s="1">
        <v>1830</v>
      </c>
      <c r="H6" s="1">
        <v>2180</v>
      </c>
      <c r="I6" s="1">
        <v>2300</v>
      </c>
      <c r="J6" s="1">
        <v>2420</v>
      </c>
      <c r="K6" s="1">
        <v>2090</v>
      </c>
      <c r="L6" s="1">
        <v>1910</v>
      </c>
      <c r="M6" s="1">
        <v>1720</v>
      </c>
      <c r="N6" s="14">
        <v>1940</v>
      </c>
      <c r="O6" s="1"/>
    </row>
    <row r="90" spans="1:13" x14ac:dyDescent="0.2">
      <c r="A90" s="15" t="s">
        <v>48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</row>
    <row r="91" spans="1:13" x14ac:dyDescent="0.2">
      <c r="A91" s="7"/>
      <c r="B91" s="7" t="s">
        <v>0</v>
      </c>
      <c r="C91" s="7" t="s">
        <v>1</v>
      </c>
      <c r="D91" s="7" t="s">
        <v>2</v>
      </c>
      <c r="E91" s="7" t="s">
        <v>3</v>
      </c>
      <c r="F91" s="7" t="s">
        <v>4</v>
      </c>
      <c r="G91" s="7" t="s">
        <v>5</v>
      </c>
      <c r="H91" s="7" t="s">
        <v>6</v>
      </c>
      <c r="I91" s="7" t="s">
        <v>7</v>
      </c>
      <c r="J91" s="10" t="s">
        <v>8</v>
      </c>
      <c r="K91" s="7" t="s">
        <v>9</v>
      </c>
      <c r="L91" s="7" t="s">
        <v>10</v>
      </c>
      <c r="M91" s="7" t="s">
        <v>11</v>
      </c>
    </row>
    <row r="92" spans="1:13" ht="17.25" x14ac:dyDescent="0.2">
      <c r="A92" s="7" t="s">
        <v>17</v>
      </c>
      <c r="B92" s="7">
        <v>840</v>
      </c>
      <c r="C92" s="7">
        <v>910</v>
      </c>
      <c r="D92" s="7">
        <v>1060</v>
      </c>
      <c r="E92" s="7">
        <v>1060</v>
      </c>
      <c r="F92" s="7">
        <v>920</v>
      </c>
      <c r="G92" s="7">
        <v>1005</v>
      </c>
      <c r="H92" s="7">
        <v>1180</v>
      </c>
      <c r="I92" s="7">
        <v>1120</v>
      </c>
      <c r="J92" s="10">
        <v>1105</v>
      </c>
      <c r="K92" s="7">
        <v>900</v>
      </c>
      <c r="L92" s="7">
        <v>750</v>
      </c>
      <c r="M92" s="7">
        <v>910</v>
      </c>
    </row>
    <row r="93" spans="1:13" ht="17.25" x14ac:dyDescent="0.2">
      <c r="A93" s="7" t="s">
        <v>18</v>
      </c>
      <c r="B93" s="7">
        <v>207</v>
      </c>
      <c r="C93" s="7">
        <v>210</v>
      </c>
      <c r="D93" s="7">
        <v>220</v>
      </c>
      <c r="E93" s="7">
        <v>184</v>
      </c>
      <c r="F93" s="7">
        <v>233</v>
      </c>
      <c r="G93" s="7">
        <v>278</v>
      </c>
      <c r="H93" s="7">
        <v>275</v>
      </c>
      <c r="I93" s="7">
        <v>311</v>
      </c>
      <c r="J93" s="10">
        <v>245</v>
      </c>
      <c r="K93" s="7">
        <v>245</v>
      </c>
      <c r="L93" s="7">
        <v>236</v>
      </c>
      <c r="M93" s="7">
        <v>254</v>
      </c>
    </row>
    <row r="94" spans="1:13" x14ac:dyDescent="0.2">
      <c r="A94" s="7" t="s">
        <v>16</v>
      </c>
      <c r="B94" s="12">
        <v>23.765391014975052</v>
      </c>
      <c r="C94" s="8">
        <v>34.999999999999972</v>
      </c>
      <c r="D94" s="8">
        <v>36.119402985074601</v>
      </c>
      <c r="E94" s="8">
        <v>38.825688073394439</v>
      </c>
      <c r="F94" s="12">
        <v>16.740363860622871</v>
      </c>
      <c r="G94" s="8">
        <v>45.51472320376913</v>
      </c>
      <c r="H94" s="8">
        <v>351.74418604651186</v>
      </c>
      <c r="I94" s="8">
        <v>85.821650399290078</v>
      </c>
      <c r="J94" s="11">
        <v>1714.9999999999966</v>
      </c>
      <c r="K94" s="8">
        <v>88.925925925926094</v>
      </c>
      <c r="L94" s="8">
        <v>53.968992248062044</v>
      </c>
      <c r="M94" s="8">
        <v>701.26086956521942</v>
      </c>
    </row>
    <row r="95" spans="1:13" x14ac:dyDescent="0.2">
      <c r="A95" s="7" t="s">
        <v>19</v>
      </c>
      <c r="B95" s="9">
        <f>B92+B93*5</f>
        <v>1875</v>
      </c>
      <c r="C95" s="9">
        <f t="shared" ref="C95:M95" si="0">C92+C93*5</f>
        <v>1960</v>
      </c>
      <c r="D95" s="7">
        <f t="shared" si="0"/>
        <v>2160</v>
      </c>
      <c r="E95" s="7">
        <f t="shared" si="0"/>
        <v>1980</v>
      </c>
      <c r="F95" s="7">
        <f t="shared" si="0"/>
        <v>2085</v>
      </c>
      <c r="G95" s="7">
        <f t="shared" si="0"/>
        <v>2395</v>
      </c>
      <c r="H95" s="7">
        <f t="shared" si="0"/>
        <v>2555</v>
      </c>
      <c r="I95" s="7">
        <f t="shared" si="0"/>
        <v>2675</v>
      </c>
      <c r="J95" s="10">
        <f t="shared" si="0"/>
        <v>2330</v>
      </c>
      <c r="K95" s="7">
        <f t="shared" si="0"/>
        <v>2125</v>
      </c>
      <c r="L95" s="7">
        <f t="shared" si="0"/>
        <v>1930</v>
      </c>
      <c r="M95" s="7">
        <f t="shared" si="0"/>
        <v>2180</v>
      </c>
    </row>
    <row r="99" spans="10:12" x14ac:dyDescent="0.2">
      <c r="J99" s="7"/>
      <c r="K99" s="7" t="s">
        <v>0</v>
      </c>
      <c r="L99" s="7"/>
    </row>
    <row r="100" spans="10:12" ht="17.25" x14ac:dyDescent="0.2">
      <c r="J100" s="7" t="s">
        <v>17</v>
      </c>
      <c r="K100" s="7">
        <v>596.70000000000005</v>
      </c>
      <c r="L100" s="7"/>
    </row>
    <row r="101" spans="10:12" ht="17.25" x14ac:dyDescent="0.2">
      <c r="J101" s="7" t="s">
        <v>18</v>
      </c>
      <c r="K101" s="7">
        <v>280</v>
      </c>
      <c r="L101" s="7"/>
    </row>
    <row r="102" spans="10:12" x14ac:dyDescent="0.2">
      <c r="J102" s="7" t="s">
        <v>16</v>
      </c>
      <c r="K102" s="16">
        <v>587.99999999999773</v>
      </c>
      <c r="L102" s="8"/>
    </row>
    <row r="103" spans="10:12" x14ac:dyDescent="0.2">
      <c r="J103" s="7" t="s">
        <v>19</v>
      </c>
      <c r="K103" s="9">
        <f>K100+K101*5</f>
        <v>1996.7</v>
      </c>
      <c r="L103" s="7"/>
    </row>
    <row r="116" spans="10:11" x14ac:dyDescent="0.2">
      <c r="J116" s="7"/>
      <c r="K116" s="7" t="s">
        <v>50</v>
      </c>
    </row>
    <row r="117" spans="10:11" ht="17.25" x14ac:dyDescent="0.2">
      <c r="J117" s="7" t="s">
        <v>17</v>
      </c>
      <c r="K117" s="7">
        <v>710</v>
      </c>
    </row>
    <row r="118" spans="10:11" ht="17.25" x14ac:dyDescent="0.2">
      <c r="J118" s="7" t="s">
        <v>18</v>
      </c>
      <c r="K118" s="7">
        <v>270</v>
      </c>
    </row>
    <row r="119" spans="10:11" x14ac:dyDescent="0.2">
      <c r="J119" s="7" t="s">
        <v>16</v>
      </c>
      <c r="K119" s="16">
        <v>243.00000000000068</v>
      </c>
    </row>
    <row r="120" spans="10:11" x14ac:dyDescent="0.2">
      <c r="J120" s="7" t="s">
        <v>19</v>
      </c>
      <c r="K120" s="9">
        <f>K117+K118*5</f>
        <v>2060</v>
      </c>
    </row>
    <row r="131" spans="1:13" x14ac:dyDescent="0.2">
      <c r="A131" s="15" t="s">
        <v>51</v>
      </c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</row>
    <row r="132" spans="1:13" x14ac:dyDescent="0.2">
      <c r="A132" s="7"/>
      <c r="B132" s="7" t="s">
        <v>0</v>
      </c>
      <c r="C132" s="7" t="s">
        <v>1</v>
      </c>
      <c r="D132" s="7" t="s">
        <v>2</v>
      </c>
      <c r="E132" s="7" t="s">
        <v>3</v>
      </c>
      <c r="F132" s="7" t="s">
        <v>4</v>
      </c>
      <c r="G132" s="7" t="s">
        <v>5</v>
      </c>
      <c r="H132" s="7" t="s">
        <v>6</v>
      </c>
      <c r="I132" s="7" t="s">
        <v>7</v>
      </c>
      <c r="J132" s="18" t="s">
        <v>8</v>
      </c>
      <c r="K132" s="7" t="s">
        <v>9</v>
      </c>
      <c r="L132" s="7" t="s">
        <v>10</v>
      </c>
      <c r="M132" s="7" t="s">
        <v>11</v>
      </c>
    </row>
    <row r="133" spans="1:13" ht="17.25" x14ac:dyDescent="0.2">
      <c r="A133" s="7" t="s">
        <v>17</v>
      </c>
      <c r="B133" s="7">
        <v>596.70000000000005</v>
      </c>
      <c r="C133" s="7">
        <v>710</v>
      </c>
      <c r="D133" s="7">
        <v>1060</v>
      </c>
      <c r="E133" s="7">
        <v>1060</v>
      </c>
      <c r="F133" s="7">
        <v>920</v>
      </c>
      <c r="G133" s="7">
        <v>1005</v>
      </c>
      <c r="H133" s="7">
        <v>1180</v>
      </c>
      <c r="I133" s="7">
        <v>1120</v>
      </c>
      <c r="J133" s="18">
        <v>1105</v>
      </c>
      <c r="K133" s="7">
        <v>900</v>
      </c>
      <c r="L133" s="7">
        <v>750</v>
      </c>
      <c r="M133" s="7">
        <v>910</v>
      </c>
    </row>
    <row r="134" spans="1:13" ht="17.25" x14ac:dyDescent="0.2">
      <c r="A134" s="7" t="s">
        <v>18</v>
      </c>
      <c r="B134" s="7">
        <v>280</v>
      </c>
      <c r="C134" s="7">
        <v>270</v>
      </c>
      <c r="D134" s="7">
        <v>220</v>
      </c>
      <c r="E134" s="7">
        <v>184</v>
      </c>
      <c r="F134" s="7">
        <v>233</v>
      </c>
      <c r="G134" s="7">
        <v>278</v>
      </c>
      <c r="H134" s="7">
        <v>275</v>
      </c>
      <c r="I134" s="7">
        <v>311</v>
      </c>
      <c r="J134" s="18">
        <v>245</v>
      </c>
      <c r="K134" s="7">
        <v>245</v>
      </c>
      <c r="L134" s="7">
        <v>236</v>
      </c>
      <c r="M134" s="7">
        <v>254</v>
      </c>
    </row>
    <row r="135" spans="1:13" x14ac:dyDescent="0.2">
      <c r="A135" s="7" t="s">
        <v>16</v>
      </c>
      <c r="B135" s="16">
        <v>587.99999999999773</v>
      </c>
      <c r="C135" s="16">
        <v>243.00000000000068</v>
      </c>
      <c r="D135" s="8">
        <v>36.119402985074601</v>
      </c>
      <c r="E135" s="8">
        <v>38.825688073394439</v>
      </c>
      <c r="F135" s="16">
        <v>16.740363860622871</v>
      </c>
      <c r="G135" s="8">
        <v>45.51472320376913</v>
      </c>
      <c r="H135" s="8">
        <v>351.74418604651186</v>
      </c>
      <c r="I135" s="8">
        <v>85.821650399290078</v>
      </c>
      <c r="J135" s="8">
        <v>1714.9999999999966</v>
      </c>
      <c r="K135" s="8">
        <v>88.925925925926094</v>
      </c>
      <c r="L135" s="8">
        <v>53.968992248062044</v>
      </c>
      <c r="M135" s="8">
        <v>701.26086956521942</v>
      </c>
    </row>
    <row r="136" spans="1:13" x14ac:dyDescent="0.2">
      <c r="A136" s="7" t="s">
        <v>19</v>
      </c>
      <c r="B136" s="20">
        <f>K103*0.7+B95*0.3</f>
        <v>1960.19</v>
      </c>
      <c r="C136" s="17">
        <f>K120*0.7+C95*0.3</f>
        <v>2030</v>
      </c>
      <c r="D136" s="17">
        <f t="shared" ref="C136:M136" si="1">D133+D134*5</f>
        <v>2160</v>
      </c>
      <c r="E136" s="17">
        <f t="shared" si="1"/>
        <v>1980</v>
      </c>
      <c r="F136" s="17">
        <f t="shared" si="1"/>
        <v>2085</v>
      </c>
      <c r="G136" s="17">
        <f t="shared" si="1"/>
        <v>2395</v>
      </c>
      <c r="H136" s="17">
        <f t="shared" si="1"/>
        <v>2555</v>
      </c>
      <c r="I136" s="17">
        <f t="shared" si="1"/>
        <v>2675</v>
      </c>
      <c r="J136" s="19">
        <f t="shared" si="1"/>
        <v>2330</v>
      </c>
      <c r="K136" s="17">
        <f t="shared" si="1"/>
        <v>2125</v>
      </c>
      <c r="L136" s="17">
        <f t="shared" si="1"/>
        <v>1930</v>
      </c>
      <c r="M136" s="17">
        <f t="shared" si="1"/>
        <v>2180</v>
      </c>
    </row>
  </sheetData>
  <mergeCells count="3">
    <mergeCell ref="A90:M90"/>
    <mergeCell ref="A1:N1"/>
    <mergeCell ref="A131:M131"/>
  </mergeCells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52"/>
  <sheetViews>
    <sheetView tabSelected="1" workbookViewId="0">
      <selection activeCell="O10" sqref="O10"/>
    </sheetView>
  </sheetViews>
  <sheetFormatPr defaultRowHeight="14.25" x14ac:dyDescent="0.2"/>
  <cols>
    <col min="3" max="3" width="21.625" style="2" customWidth="1"/>
    <col min="4" max="4" width="14.625" customWidth="1"/>
    <col min="15" max="15" width="14" customWidth="1"/>
  </cols>
  <sheetData>
    <row r="1" spans="1:17" x14ac:dyDescent="0.2">
      <c r="A1" s="15" t="s">
        <v>53</v>
      </c>
      <c r="B1" s="15"/>
      <c r="C1" s="15"/>
      <c r="D1" s="15"/>
      <c r="N1" s="15" t="s">
        <v>56</v>
      </c>
      <c r="O1" s="15"/>
      <c r="P1" s="21"/>
      <c r="Q1" s="21"/>
    </row>
    <row r="2" spans="1:17" x14ac:dyDescent="0.2">
      <c r="A2" s="1" t="s">
        <v>20</v>
      </c>
      <c r="B2" s="1" t="s">
        <v>21</v>
      </c>
      <c r="C2" s="1" t="s">
        <v>22</v>
      </c>
      <c r="D2" s="1" t="s">
        <v>52</v>
      </c>
      <c r="N2" s="13" t="s">
        <v>54</v>
      </c>
      <c r="O2" s="13" t="s">
        <v>55</v>
      </c>
    </row>
    <row r="3" spans="1:17" x14ac:dyDescent="0.2">
      <c r="A3" s="1">
        <v>1</v>
      </c>
      <c r="B3" s="1">
        <v>2494</v>
      </c>
      <c r="C3" s="22">
        <v>2494</v>
      </c>
      <c r="D3" s="23">
        <f>C3*(1+0.050761)</f>
        <v>2620.5979340000004</v>
      </c>
      <c r="N3" s="13">
        <v>1</v>
      </c>
      <c r="O3" s="2">
        <f>AVERAGE(D3:D6)</f>
        <v>2624.9761048333335</v>
      </c>
      <c r="P3" s="24"/>
    </row>
    <row r="4" spans="1:17" x14ac:dyDescent="0.2">
      <c r="A4" s="1">
        <v>2</v>
      </c>
      <c r="B4" s="1">
        <v>2490</v>
      </c>
      <c r="C4" s="22">
        <f>AVERAGE(B3:B5)</f>
        <v>2494.3333333333335</v>
      </c>
      <c r="D4" s="23">
        <f t="shared" ref="D4:D52" si="0">C4*(1+0.050761)</f>
        <v>2620.9481876666669</v>
      </c>
      <c r="N4" s="13">
        <v>2</v>
      </c>
      <c r="O4" s="2">
        <f>AVERAGE(D7:D10)</f>
        <v>2619.2844827500003</v>
      </c>
    </row>
    <row r="5" spans="1:17" x14ac:dyDescent="0.2">
      <c r="A5" s="1">
        <v>3</v>
      </c>
      <c r="B5" s="1">
        <v>2499</v>
      </c>
      <c r="C5" s="22">
        <f t="shared" ref="C5:C49" si="1">AVERAGE(B4:B6)</f>
        <v>2498</v>
      </c>
      <c r="D5" s="23">
        <f t="shared" si="0"/>
        <v>2624.8009780000002</v>
      </c>
      <c r="N5" s="13">
        <v>3</v>
      </c>
      <c r="O5" s="2">
        <f>AVERAGE(D11:D14)</f>
        <v>2647.1296492499996</v>
      </c>
    </row>
    <row r="6" spans="1:17" x14ac:dyDescent="0.2">
      <c r="A6" s="1">
        <v>4</v>
      </c>
      <c r="B6" s="1">
        <v>2505</v>
      </c>
      <c r="C6" s="22">
        <f t="shared" si="1"/>
        <v>2506.3333333333335</v>
      </c>
      <c r="D6" s="23">
        <f t="shared" si="0"/>
        <v>2633.5573196666669</v>
      </c>
      <c r="N6" s="13">
        <v>4</v>
      </c>
      <c r="O6" s="2">
        <f>AVERAGE(D15:D18)</f>
        <v>2696.1651625833338</v>
      </c>
    </row>
    <row r="7" spans="1:17" x14ac:dyDescent="0.2">
      <c r="A7" s="1">
        <v>5</v>
      </c>
      <c r="B7" s="1">
        <v>2515</v>
      </c>
      <c r="C7" s="22">
        <f t="shared" si="1"/>
        <v>2503.3333333333335</v>
      </c>
      <c r="D7" s="22">
        <f t="shared" si="0"/>
        <v>2630.405036666667</v>
      </c>
      <c r="N7" s="13">
        <v>5</v>
      </c>
      <c r="O7" s="2">
        <f>AVERAGE(D19:D22)</f>
        <v>2742.2235197499999</v>
      </c>
    </row>
    <row r="8" spans="1:17" x14ac:dyDescent="0.2">
      <c r="A8" s="1">
        <v>6</v>
      </c>
      <c r="B8" s="1">
        <v>2490</v>
      </c>
      <c r="C8" s="22">
        <f t="shared" si="1"/>
        <v>2493.6666666666665</v>
      </c>
      <c r="D8" s="22">
        <f t="shared" si="0"/>
        <v>2620.2476803333334</v>
      </c>
      <c r="N8" s="13">
        <v>6</v>
      </c>
      <c r="O8" s="2">
        <f>AVERAGE(D23:D26)</f>
        <v>2733.9925585833334</v>
      </c>
    </row>
    <row r="9" spans="1:17" x14ac:dyDescent="0.2">
      <c r="A9" s="1">
        <v>7</v>
      </c>
      <c r="B9" s="1">
        <v>2476</v>
      </c>
      <c r="C9" s="22">
        <f t="shared" si="1"/>
        <v>2484.6666666666665</v>
      </c>
      <c r="D9" s="22">
        <f t="shared" si="0"/>
        <v>2610.7908313333332</v>
      </c>
      <c r="N9" s="13">
        <v>7</v>
      </c>
      <c r="O9" s="2">
        <f>AVERAGE(D27:D30)</f>
        <v>2710.3504360833335</v>
      </c>
    </row>
    <row r="10" spans="1:17" x14ac:dyDescent="0.2">
      <c r="A10" s="1">
        <v>8</v>
      </c>
      <c r="B10" s="1">
        <v>2488</v>
      </c>
      <c r="C10" s="22">
        <f t="shared" si="1"/>
        <v>2489.3333333333335</v>
      </c>
      <c r="D10" s="22">
        <f t="shared" si="0"/>
        <v>2615.694382666667</v>
      </c>
      <c r="N10" s="13">
        <v>8</v>
      </c>
      <c r="O10" s="2">
        <f>AVERAGE(D10:D13)</f>
        <v>2634.0827001666667</v>
      </c>
    </row>
    <row r="11" spans="1:17" x14ac:dyDescent="0.2">
      <c r="A11" s="1">
        <v>9</v>
      </c>
      <c r="B11" s="1">
        <v>2504</v>
      </c>
      <c r="C11" s="22">
        <f t="shared" si="1"/>
        <v>2499.6666666666665</v>
      </c>
      <c r="D11" s="23">
        <f t="shared" si="0"/>
        <v>2626.5522463333332</v>
      </c>
      <c r="N11" s="13">
        <v>9</v>
      </c>
      <c r="O11" s="2">
        <f>AVERAGE(D35:D38)</f>
        <v>2706.585209166667</v>
      </c>
    </row>
    <row r="12" spans="1:17" x14ac:dyDescent="0.2">
      <c r="A12" s="1">
        <v>10</v>
      </c>
      <c r="B12" s="1">
        <v>2507</v>
      </c>
      <c r="C12" s="22">
        <f t="shared" si="1"/>
        <v>2513.6666666666665</v>
      </c>
      <c r="D12" s="23">
        <f t="shared" si="0"/>
        <v>2641.2629003333332</v>
      </c>
      <c r="N12" s="13">
        <v>10</v>
      </c>
      <c r="O12" s="2">
        <f>AVERAGE(D39:D42)</f>
        <v>2703.1702359166666</v>
      </c>
    </row>
    <row r="13" spans="1:17" x14ac:dyDescent="0.2">
      <c r="A13" s="1">
        <v>11</v>
      </c>
      <c r="B13" s="1">
        <v>2530</v>
      </c>
      <c r="C13" s="22">
        <f t="shared" si="1"/>
        <v>2524.6666666666665</v>
      </c>
      <c r="D13" s="23">
        <f t="shared" si="0"/>
        <v>2652.8212713333332</v>
      </c>
      <c r="N13" s="13">
        <v>11</v>
      </c>
      <c r="O13" s="2">
        <f>AVERAGE(D43:D46)</f>
        <v>2721.9963705</v>
      </c>
    </row>
    <row r="14" spans="1:17" x14ac:dyDescent="0.2">
      <c r="A14" s="1">
        <v>12</v>
      </c>
      <c r="B14" s="1">
        <v>2537</v>
      </c>
      <c r="C14" s="22">
        <f t="shared" si="1"/>
        <v>2539</v>
      </c>
      <c r="D14" s="23">
        <f t="shared" si="0"/>
        <v>2667.8821790000002</v>
      </c>
      <c r="N14" s="13">
        <v>12</v>
      </c>
      <c r="O14" s="2">
        <f>AVERAGE(D47:D50)</f>
        <v>2759.1232591666671</v>
      </c>
    </row>
    <row r="15" spans="1:17" x14ac:dyDescent="0.2">
      <c r="A15" s="1">
        <v>13</v>
      </c>
      <c r="B15" s="1">
        <v>2550</v>
      </c>
      <c r="C15" s="22">
        <f t="shared" si="1"/>
        <v>2549.6666666666665</v>
      </c>
      <c r="D15" s="22">
        <f t="shared" si="0"/>
        <v>2679.0902963333333</v>
      </c>
    </row>
    <row r="16" spans="1:17" x14ac:dyDescent="0.2">
      <c r="A16" s="1">
        <v>14</v>
      </c>
      <c r="B16" s="1">
        <v>2562</v>
      </c>
      <c r="C16" s="22">
        <f t="shared" si="1"/>
        <v>2557.3333333333335</v>
      </c>
      <c r="D16" s="22">
        <f t="shared" si="0"/>
        <v>2687.146130666667</v>
      </c>
    </row>
    <row r="17" spans="1:4" x14ac:dyDescent="0.2">
      <c r="A17" s="1">
        <v>15</v>
      </c>
      <c r="B17" s="1">
        <v>2560</v>
      </c>
      <c r="C17" s="22">
        <f t="shared" si="1"/>
        <v>2565.3333333333335</v>
      </c>
      <c r="D17" s="22">
        <f t="shared" si="0"/>
        <v>2695.5522186666672</v>
      </c>
    </row>
    <row r="18" spans="1:4" x14ac:dyDescent="0.2">
      <c r="A18" s="1">
        <v>16</v>
      </c>
      <c r="B18" s="1">
        <v>2574</v>
      </c>
      <c r="C18" s="22">
        <f t="shared" si="1"/>
        <v>2591.3333333333335</v>
      </c>
      <c r="D18" s="22">
        <f t="shared" si="0"/>
        <v>2722.8720046666672</v>
      </c>
    </row>
    <row r="19" spans="1:4" x14ac:dyDescent="0.2">
      <c r="A19" s="1">
        <v>17</v>
      </c>
      <c r="B19" s="1">
        <v>2640</v>
      </c>
      <c r="C19" s="22">
        <f t="shared" si="1"/>
        <v>2604.6666666666665</v>
      </c>
      <c r="D19" s="23">
        <f t="shared" si="0"/>
        <v>2736.8821513333332</v>
      </c>
    </row>
    <row r="20" spans="1:4" x14ac:dyDescent="0.2">
      <c r="A20" s="1">
        <v>18</v>
      </c>
      <c r="B20" s="1">
        <v>2600</v>
      </c>
      <c r="C20" s="22">
        <f t="shared" si="1"/>
        <v>2617.6666666666665</v>
      </c>
      <c r="D20" s="23">
        <f t="shared" si="0"/>
        <v>2750.5420443333333</v>
      </c>
    </row>
    <row r="21" spans="1:4" x14ac:dyDescent="0.2">
      <c r="A21" s="1">
        <v>19</v>
      </c>
      <c r="B21" s="1">
        <v>2613</v>
      </c>
      <c r="C21" s="22">
        <f t="shared" si="1"/>
        <v>2605.6666666666665</v>
      </c>
      <c r="D21" s="23">
        <f t="shared" si="0"/>
        <v>2737.9329123333332</v>
      </c>
    </row>
    <row r="22" spans="1:4" x14ac:dyDescent="0.2">
      <c r="A22" s="1">
        <v>20</v>
      </c>
      <c r="B22" s="1">
        <v>2604</v>
      </c>
      <c r="C22" s="22">
        <f t="shared" si="1"/>
        <v>2611</v>
      </c>
      <c r="D22" s="23">
        <f t="shared" si="0"/>
        <v>2743.536971</v>
      </c>
    </row>
    <row r="23" spans="1:4" x14ac:dyDescent="0.2">
      <c r="A23" s="1">
        <v>21</v>
      </c>
      <c r="B23" s="1">
        <v>2616</v>
      </c>
      <c r="C23" s="22">
        <f t="shared" si="1"/>
        <v>2609.3333333333335</v>
      </c>
      <c r="D23" s="22">
        <f t="shared" si="0"/>
        <v>2741.785702666667</v>
      </c>
    </row>
    <row r="24" spans="1:4" x14ac:dyDescent="0.2">
      <c r="A24" s="1">
        <v>22</v>
      </c>
      <c r="B24" s="1">
        <v>2608</v>
      </c>
      <c r="C24" s="22">
        <f t="shared" si="1"/>
        <v>2607.3333333333335</v>
      </c>
      <c r="D24" s="22">
        <f t="shared" si="0"/>
        <v>2739.6841806666671</v>
      </c>
    </row>
    <row r="25" spans="1:4" x14ac:dyDescent="0.2">
      <c r="A25" s="1">
        <v>23</v>
      </c>
      <c r="B25" s="1">
        <v>2598</v>
      </c>
      <c r="C25" s="22">
        <f t="shared" si="1"/>
        <v>2598.6666666666665</v>
      </c>
      <c r="D25" s="22">
        <f t="shared" si="0"/>
        <v>2730.5775853333334</v>
      </c>
    </row>
    <row r="26" spans="1:4" x14ac:dyDescent="0.2">
      <c r="A26" s="1">
        <v>24</v>
      </c>
      <c r="B26" s="1">
        <v>2590</v>
      </c>
      <c r="C26" s="22">
        <f t="shared" si="1"/>
        <v>2592.3333333333335</v>
      </c>
      <c r="D26" s="22">
        <f t="shared" si="0"/>
        <v>2723.9227656666671</v>
      </c>
    </row>
    <row r="27" spans="1:4" x14ac:dyDescent="0.2">
      <c r="A27" s="1">
        <v>25</v>
      </c>
      <c r="B27" s="1">
        <v>2589</v>
      </c>
      <c r="C27" s="22">
        <f t="shared" si="1"/>
        <v>2584.3333333333335</v>
      </c>
      <c r="D27" s="23">
        <f t="shared" si="0"/>
        <v>2715.516677666667</v>
      </c>
    </row>
    <row r="28" spans="1:4" x14ac:dyDescent="0.2">
      <c r="A28" s="1">
        <v>26</v>
      </c>
      <c r="B28" s="1">
        <v>2574</v>
      </c>
      <c r="C28" s="22">
        <f t="shared" si="1"/>
        <v>2580</v>
      </c>
      <c r="D28" s="23">
        <f t="shared" si="0"/>
        <v>2710.9633800000001</v>
      </c>
    </row>
    <row r="29" spans="1:4" x14ac:dyDescent="0.2">
      <c r="A29" s="1">
        <v>27</v>
      </c>
      <c r="B29" s="1">
        <v>2577</v>
      </c>
      <c r="C29" s="22">
        <f t="shared" si="1"/>
        <v>2576.6666666666665</v>
      </c>
      <c r="D29" s="23">
        <f t="shared" si="0"/>
        <v>2707.4608433333333</v>
      </c>
    </row>
    <row r="30" spans="1:4" x14ac:dyDescent="0.2">
      <c r="A30" s="1">
        <v>28</v>
      </c>
      <c r="B30" s="1">
        <v>2579</v>
      </c>
      <c r="C30" s="22">
        <f t="shared" si="1"/>
        <v>2576.6666666666665</v>
      </c>
      <c r="D30" s="23">
        <f t="shared" si="0"/>
        <v>2707.4608433333333</v>
      </c>
    </row>
    <row r="31" spans="1:4" x14ac:dyDescent="0.2">
      <c r="A31" s="1">
        <v>29</v>
      </c>
      <c r="B31" s="1">
        <v>2574</v>
      </c>
      <c r="C31" s="22">
        <f t="shared" si="1"/>
        <v>2575.3333333333335</v>
      </c>
      <c r="D31" s="22">
        <f t="shared" si="0"/>
        <v>2706.0598286666668</v>
      </c>
    </row>
    <row r="32" spans="1:4" x14ac:dyDescent="0.2">
      <c r="A32" s="1">
        <v>30</v>
      </c>
      <c r="B32" s="1">
        <v>2573</v>
      </c>
      <c r="C32" s="22">
        <f t="shared" si="1"/>
        <v>2574.3333333333335</v>
      </c>
      <c r="D32" s="22">
        <f t="shared" si="0"/>
        <v>2705.0090676666669</v>
      </c>
    </row>
    <row r="33" spans="1:4" x14ac:dyDescent="0.2">
      <c r="A33" s="1">
        <v>31</v>
      </c>
      <c r="B33" s="1">
        <v>2576</v>
      </c>
      <c r="C33" s="22">
        <f t="shared" si="1"/>
        <v>2579.3333333333335</v>
      </c>
      <c r="D33" s="22">
        <f t="shared" si="0"/>
        <v>2710.2628726666671</v>
      </c>
    </row>
    <row r="34" spans="1:4" x14ac:dyDescent="0.2">
      <c r="A34" s="1">
        <v>32</v>
      </c>
      <c r="B34" s="1">
        <v>2589</v>
      </c>
      <c r="C34" s="22">
        <f t="shared" si="1"/>
        <v>2581</v>
      </c>
      <c r="D34" s="22">
        <f t="shared" si="0"/>
        <v>2712.0141410000001</v>
      </c>
    </row>
    <row r="35" spans="1:4" x14ac:dyDescent="0.2">
      <c r="A35" s="1">
        <v>33</v>
      </c>
      <c r="B35" s="1">
        <v>2578</v>
      </c>
      <c r="C35" s="22">
        <f t="shared" si="1"/>
        <v>2581.3333333333335</v>
      </c>
      <c r="D35" s="23">
        <f t="shared" si="0"/>
        <v>2712.3643946666671</v>
      </c>
    </row>
    <row r="36" spans="1:4" x14ac:dyDescent="0.2">
      <c r="A36" s="1">
        <v>34</v>
      </c>
      <c r="B36" s="1">
        <v>2577</v>
      </c>
      <c r="C36" s="22">
        <f t="shared" si="1"/>
        <v>2575.6666666666665</v>
      </c>
      <c r="D36" s="23">
        <f t="shared" si="0"/>
        <v>2706.4100823333333</v>
      </c>
    </row>
    <row r="37" spans="1:4" x14ac:dyDescent="0.2">
      <c r="A37" s="1">
        <v>35</v>
      </c>
      <c r="B37" s="1">
        <v>2572</v>
      </c>
      <c r="C37" s="22">
        <f t="shared" si="1"/>
        <v>2574.6666666666665</v>
      </c>
      <c r="D37" s="23">
        <f t="shared" si="0"/>
        <v>2705.3593213333334</v>
      </c>
    </row>
    <row r="38" spans="1:4" x14ac:dyDescent="0.2">
      <c r="A38" s="1">
        <v>36</v>
      </c>
      <c r="B38" s="1">
        <v>2575</v>
      </c>
      <c r="C38" s="22">
        <f t="shared" si="1"/>
        <v>2571.6666666666665</v>
      </c>
      <c r="D38" s="23">
        <f t="shared" si="0"/>
        <v>2702.2070383333335</v>
      </c>
    </row>
    <row r="39" spans="1:4" x14ac:dyDescent="0.2">
      <c r="A39" s="1">
        <v>37</v>
      </c>
      <c r="B39" s="1">
        <v>2568</v>
      </c>
      <c r="C39" s="22">
        <f t="shared" si="1"/>
        <v>2572.6666666666665</v>
      </c>
      <c r="D39" s="22">
        <f t="shared" si="0"/>
        <v>2703.2577993333334</v>
      </c>
    </row>
    <row r="40" spans="1:4" x14ac:dyDescent="0.2">
      <c r="A40" s="1">
        <v>38</v>
      </c>
      <c r="B40" s="1">
        <v>2575</v>
      </c>
      <c r="C40" s="22">
        <f t="shared" si="1"/>
        <v>2571</v>
      </c>
      <c r="D40" s="22">
        <f t="shared" si="0"/>
        <v>2701.506531</v>
      </c>
    </row>
    <row r="41" spans="1:4" x14ac:dyDescent="0.2">
      <c r="A41" s="1">
        <v>39</v>
      </c>
      <c r="B41" s="1">
        <v>2570</v>
      </c>
      <c r="C41" s="22">
        <f t="shared" si="1"/>
        <v>2573.6666666666665</v>
      </c>
      <c r="D41" s="22">
        <f t="shared" si="0"/>
        <v>2704.3085603333334</v>
      </c>
    </row>
    <row r="42" spans="1:4" x14ac:dyDescent="0.2">
      <c r="A42" s="1">
        <v>40</v>
      </c>
      <c r="B42" s="1">
        <v>2576</v>
      </c>
      <c r="C42" s="22">
        <f t="shared" si="1"/>
        <v>2573</v>
      </c>
      <c r="D42" s="22">
        <f t="shared" si="0"/>
        <v>2703.6080529999999</v>
      </c>
    </row>
    <row r="43" spans="1:4" x14ac:dyDescent="0.2">
      <c r="A43" s="1">
        <v>41</v>
      </c>
      <c r="B43" s="1">
        <v>2573</v>
      </c>
      <c r="C43" s="22">
        <f t="shared" si="1"/>
        <v>2574.6666666666665</v>
      </c>
      <c r="D43" s="23">
        <f t="shared" si="0"/>
        <v>2705.3593213333334</v>
      </c>
    </row>
    <row r="44" spans="1:4" x14ac:dyDescent="0.2">
      <c r="A44" s="1">
        <v>42</v>
      </c>
      <c r="B44" s="1">
        <v>2575</v>
      </c>
      <c r="C44" s="22">
        <f t="shared" si="1"/>
        <v>2581.3333333333335</v>
      </c>
      <c r="D44" s="23">
        <f t="shared" si="0"/>
        <v>2712.3643946666671</v>
      </c>
    </row>
    <row r="45" spans="1:4" x14ac:dyDescent="0.2">
      <c r="A45" s="1">
        <v>43</v>
      </c>
      <c r="B45" s="1">
        <v>2596</v>
      </c>
      <c r="C45" s="22">
        <f t="shared" si="1"/>
        <v>2594</v>
      </c>
      <c r="D45" s="23">
        <f t="shared" si="0"/>
        <v>2725.6740340000001</v>
      </c>
    </row>
    <row r="46" spans="1:4" x14ac:dyDescent="0.2">
      <c r="A46" s="1">
        <v>44</v>
      </c>
      <c r="B46" s="1">
        <v>2611</v>
      </c>
      <c r="C46" s="22">
        <f t="shared" si="1"/>
        <v>2612</v>
      </c>
      <c r="D46" s="23">
        <f t="shared" si="0"/>
        <v>2744.587732</v>
      </c>
    </row>
    <row r="47" spans="1:4" x14ac:dyDescent="0.2">
      <c r="A47" s="1">
        <v>45</v>
      </c>
      <c r="B47" s="1">
        <v>2629</v>
      </c>
      <c r="C47" s="22">
        <f t="shared" si="1"/>
        <v>2624.3333333333335</v>
      </c>
      <c r="D47" s="22">
        <f t="shared" si="0"/>
        <v>2757.547117666667</v>
      </c>
    </row>
    <row r="48" spans="1:4" x14ac:dyDescent="0.2">
      <c r="A48" s="1">
        <v>46</v>
      </c>
      <c r="B48" s="1">
        <v>2633</v>
      </c>
      <c r="C48" s="22">
        <f t="shared" si="1"/>
        <v>2630</v>
      </c>
      <c r="D48" s="22">
        <f t="shared" si="0"/>
        <v>2763.5014300000003</v>
      </c>
    </row>
    <row r="49" spans="1:4" x14ac:dyDescent="0.2">
      <c r="A49" s="1">
        <v>47</v>
      </c>
      <c r="B49" s="1">
        <v>2628</v>
      </c>
      <c r="C49" s="22">
        <f t="shared" si="1"/>
        <v>2626.3333333333335</v>
      </c>
      <c r="D49" s="22">
        <f t="shared" si="0"/>
        <v>2759.6486396666669</v>
      </c>
    </row>
    <row r="50" spans="1:4" x14ac:dyDescent="0.2">
      <c r="A50" s="1">
        <v>48</v>
      </c>
      <c r="B50" s="1">
        <v>2618</v>
      </c>
      <c r="C50" s="22">
        <f>AVERAGE(B49:B51)</f>
        <v>2622.6666666666665</v>
      </c>
      <c r="D50" s="22">
        <f t="shared" si="0"/>
        <v>2755.7958493333335</v>
      </c>
    </row>
    <row r="51" spans="1:4" x14ac:dyDescent="0.2">
      <c r="A51" s="1">
        <v>49</v>
      </c>
      <c r="B51" s="1">
        <v>2622</v>
      </c>
      <c r="C51" s="22">
        <f>AVERAGE(B50:B52)</f>
        <v>2622.3333333333335</v>
      </c>
      <c r="D51" s="22">
        <f>C51*(1+0.050761)</f>
        <v>2755.445595666667</v>
      </c>
    </row>
    <row r="52" spans="1:4" x14ac:dyDescent="0.2">
      <c r="A52" s="1">
        <v>50</v>
      </c>
      <c r="B52" s="1">
        <v>2627</v>
      </c>
      <c r="C52" s="22">
        <v>2627</v>
      </c>
      <c r="D52" s="22">
        <f t="shared" si="0"/>
        <v>2760.3491470000004</v>
      </c>
    </row>
  </sheetData>
  <mergeCells count="2">
    <mergeCell ref="A1:D1"/>
    <mergeCell ref="N1:O1"/>
  </mergeCells>
  <phoneticPr fontId="1" type="noConversion"/>
  <conditionalFormatting sqref="D4:D7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5C32E-7A42-466A-AD50-F8534FA47874}">
  <dimension ref="A1:I18"/>
  <sheetViews>
    <sheetView workbookViewId="0">
      <selection activeCell="E12" sqref="E12"/>
    </sheetView>
  </sheetViews>
  <sheetFormatPr defaultRowHeight="14.25" x14ac:dyDescent="0.2"/>
  <sheetData>
    <row r="1" spans="1:9" x14ac:dyDescent="0.2">
      <c r="A1" t="s">
        <v>23</v>
      </c>
    </row>
    <row r="2" spans="1:9" ht="15" thickBot="1" x14ac:dyDescent="0.25"/>
    <row r="3" spans="1:9" x14ac:dyDescent="0.2">
      <c r="A3" s="6" t="s">
        <v>24</v>
      </c>
      <c r="B3" s="6"/>
    </row>
    <row r="4" spans="1:9" x14ac:dyDescent="0.2">
      <c r="A4" s="3" t="s">
        <v>25</v>
      </c>
      <c r="B4" s="3">
        <v>0.99915074294659367</v>
      </c>
    </row>
    <row r="5" spans="1:9" x14ac:dyDescent="0.2">
      <c r="A5" s="3" t="s">
        <v>26</v>
      </c>
      <c r="B5" s="3">
        <v>0.99830220713073015</v>
      </c>
    </row>
    <row r="6" spans="1:9" x14ac:dyDescent="0.2">
      <c r="A6" s="3" t="s">
        <v>27</v>
      </c>
      <c r="B6" s="3">
        <v>0.99660441426146029</v>
      </c>
    </row>
    <row r="7" spans="1:9" x14ac:dyDescent="0.2">
      <c r="A7" s="3" t="s">
        <v>28</v>
      </c>
      <c r="B7" s="3">
        <v>16.329931618554554</v>
      </c>
    </row>
    <row r="8" spans="1:9" ht="15" thickBot="1" x14ac:dyDescent="0.25">
      <c r="A8" s="4" t="s">
        <v>29</v>
      </c>
      <c r="B8" s="4">
        <v>3</v>
      </c>
    </row>
    <row r="10" spans="1:9" ht="15" thickBot="1" x14ac:dyDescent="0.25">
      <c r="A10" t="s">
        <v>30</v>
      </c>
    </row>
    <row r="11" spans="1:9" x14ac:dyDescent="0.2">
      <c r="A11" s="5"/>
      <c r="B11" s="5" t="s">
        <v>35</v>
      </c>
      <c r="C11" s="5" t="s">
        <v>36</v>
      </c>
      <c r="D11" s="5" t="s">
        <v>37</v>
      </c>
      <c r="E11" s="5" t="s">
        <v>38</v>
      </c>
      <c r="F11" s="5" t="s">
        <v>39</v>
      </c>
    </row>
    <row r="12" spans="1:9" x14ac:dyDescent="0.2">
      <c r="A12" s="3" t="s">
        <v>31</v>
      </c>
      <c r="B12" s="3">
        <v>1</v>
      </c>
      <c r="C12" s="3">
        <v>156800.00000000003</v>
      </c>
      <c r="D12" s="3">
        <v>156800.00000000003</v>
      </c>
      <c r="E12" s="3">
        <v>587.99999999999773</v>
      </c>
      <c r="F12" s="3">
        <v>2.6238889011084732E-2</v>
      </c>
    </row>
    <row r="13" spans="1:9" x14ac:dyDescent="0.2">
      <c r="A13" s="3" t="s">
        <v>32</v>
      </c>
      <c r="B13" s="3">
        <v>1</v>
      </c>
      <c r="C13" s="3">
        <v>266.66666666666777</v>
      </c>
      <c r="D13" s="3">
        <v>266.66666666666777</v>
      </c>
      <c r="E13" s="3"/>
      <c r="F13" s="3"/>
    </row>
    <row r="14" spans="1:9" ht="15" thickBot="1" x14ac:dyDescent="0.25">
      <c r="A14" s="4" t="s">
        <v>33</v>
      </c>
      <c r="B14" s="4">
        <v>2</v>
      </c>
      <c r="C14" s="4">
        <v>157066.66666666669</v>
      </c>
      <c r="D14" s="4"/>
      <c r="E14" s="4"/>
      <c r="F14" s="4"/>
    </row>
    <row r="15" spans="1:9" ht="15" thickBot="1" x14ac:dyDescent="0.25"/>
    <row r="16" spans="1:9" x14ac:dyDescent="0.2">
      <c r="A16" s="5"/>
      <c r="B16" s="5" t="s">
        <v>40</v>
      </c>
      <c r="C16" s="5" t="s">
        <v>28</v>
      </c>
      <c r="D16" s="5" t="s">
        <v>41</v>
      </c>
      <c r="E16" s="5" t="s">
        <v>42</v>
      </c>
      <c r="F16" s="5" t="s">
        <v>43</v>
      </c>
      <c r="G16" s="5" t="s">
        <v>44</v>
      </c>
      <c r="H16" s="5" t="s">
        <v>45</v>
      </c>
      <c r="I16" s="5" t="s">
        <v>46</v>
      </c>
    </row>
    <row r="17" spans="1:9" x14ac:dyDescent="0.2">
      <c r="A17" s="3" t="s">
        <v>34</v>
      </c>
      <c r="B17" s="3">
        <v>596.66666666666652</v>
      </c>
      <c r="C17" s="3">
        <v>35.901098714230102</v>
      </c>
      <c r="D17" s="3">
        <v>16.619732766846102</v>
      </c>
      <c r="E17" s="3">
        <v>3.825892878477051E-2</v>
      </c>
      <c r="F17" s="3">
        <v>140.4999561500403</v>
      </c>
      <c r="G17" s="3">
        <v>1052.8333771832927</v>
      </c>
      <c r="H17" s="3">
        <v>140.4999561500403</v>
      </c>
      <c r="I17" s="3">
        <v>1052.8333771832927</v>
      </c>
    </row>
    <row r="18" spans="1:9" ht="15" thickBot="1" x14ac:dyDescent="0.25">
      <c r="A18" s="4" t="s">
        <v>47</v>
      </c>
      <c r="B18" s="4">
        <v>280.00000000000006</v>
      </c>
      <c r="C18" s="4">
        <v>11.547005383792538</v>
      </c>
      <c r="D18" s="4">
        <v>24.248711305964239</v>
      </c>
      <c r="E18" s="4">
        <v>2.6238889011084725E-2</v>
      </c>
      <c r="F18" s="4">
        <v>133.28138550382047</v>
      </c>
      <c r="G18" s="4">
        <v>426.71861449617961</v>
      </c>
      <c r="H18" s="4">
        <v>133.28138550382047</v>
      </c>
      <c r="I18" s="4">
        <v>426.71861449617961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F3195-B62D-4221-B58C-D41B3179AA0C}">
  <dimension ref="A1:I18"/>
  <sheetViews>
    <sheetView workbookViewId="0">
      <selection activeCell="F21" sqref="F21"/>
    </sheetView>
  </sheetViews>
  <sheetFormatPr defaultRowHeight="14.25" x14ac:dyDescent="0.2"/>
  <sheetData>
    <row r="1" spans="1:9" x14ac:dyDescent="0.2">
      <c r="A1" t="s">
        <v>23</v>
      </c>
    </row>
    <row r="2" spans="1:9" ht="15" thickBot="1" x14ac:dyDescent="0.25"/>
    <row r="3" spans="1:9" x14ac:dyDescent="0.2">
      <c r="A3" s="6" t="s">
        <v>24</v>
      </c>
      <c r="B3" s="6"/>
    </row>
    <row r="4" spans="1:9" x14ac:dyDescent="0.2">
      <c r="A4" s="3" t="s">
        <v>25</v>
      </c>
      <c r="B4" s="3">
        <v>0.97259752515927467</v>
      </c>
    </row>
    <row r="5" spans="1:9" x14ac:dyDescent="0.2">
      <c r="A5" s="3" t="s">
        <v>26</v>
      </c>
      <c r="B5" s="3">
        <v>0.94594594594594594</v>
      </c>
    </row>
    <row r="6" spans="1:9" x14ac:dyDescent="0.2">
      <c r="A6" s="3" t="s">
        <v>27</v>
      </c>
      <c r="B6" s="3">
        <v>0.91891891891891886</v>
      </c>
    </row>
    <row r="7" spans="1:9" x14ac:dyDescent="0.2">
      <c r="A7" s="3" t="s">
        <v>28</v>
      </c>
      <c r="B7" s="3">
        <v>79.372539331937745</v>
      </c>
    </row>
    <row r="8" spans="1:9" ht="15" thickBot="1" x14ac:dyDescent="0.25">
      <c r="A8" s="4" t="s">
        <v>29</v>
      </c>
      <c r="B8" s="4">
        <v>4</v>
      </c>
    </row>
    <row r="10" spans="1:9" ht="15" thickBot="1" x14ac:dyDescent="0.25">
      <c r="A10" t="s">
        <v>30</v>
      </c>
    </row>
    <row r="11" spans="1:9" x14ac:dyDescent="0.2">
      <c r="A11" s="5"/>
      <c r="B11" s="5" t="s">
        <v>35</v>
      </c>
      <c r="C11" s="5" t="s">
        <v>36</v>
      </c>
      <c r="D11" s="5" t="s">
        <v>37</v>
      </c>
      <c r="E11" s="5" t="s">
        <v>38</v>
      </c>
      <c r="F11" s="5" t="s">
        <v>39</v>
      </c>
    </row>
    <row r="12" spans="1:9" x14ac:dyDescent="0.2">
      <c r="A12" s="3" t="s">
        <v>31</v>
      </c>
      <c r="B12" s="3">
        <v>1</v>
      </c>
      <c r="C12" s="3">
        <v>220500</v>
      </c>
      <c r="D12" s="3">
        <v>220500</v>
      </c>
      <c r="E12" s="3">
        <v>34.999999999999972</v>
      </c>
      <c r="F12" s="3">
        <v>2.7402474840725343E-2</v>
      </c>
    </row>
    <row r="13" spans="1:9" x14ac:dyDescent="0.2">
      <c r="A13" s="3" t="s">
        <v>32</v>
      </c>
      <c r="B13" s="3">
        <v>2</v>
      </c>
      <c r="C13" s="3">
        <v>12600.000000000009</v>
      </c>
      <c r="D13" s="3">
        <v>6300.0000000000045</v>
      </c>
      <c r="E13" s="3"/>
      <c r="F13" s="3"/>
    </row>
    <row r="14" spans="1:9" ht="15" thickBot="1" x14ac:dyDescent="0.25">
      <c r="A14" s="4" t="s">
        <v>33</v>
      </c>
      <c r="B14" s="4">
        <v>3</v>
      </c>
      <c r="C14" s="4">
        <v>233100</v>
      </c>
      <c r="D14" s="4"/>
      <c r="E14" s="4"/>
      <c r="F14" s="4"/>
    </row>
    <row r="15" spans="1:9" ht="15" thickBot="1" x14ac:dyDescent="0.25"/>
    <row r="16" spans="1:9" x14ac:dyDescent="0.2">
      <c r="A16" s="5"/>
      <c r="B16" s="5" t="s">
        <v>40</v>
      </c>
      <c r="C16" s="5" t="s">
        <v>28</v>
      </c>
      <c r="D16" s="5" t="s">
        <v>41</v>
      </c>
      <c r="E16" s="5" t="s">
        <v>42</v>
      </c>
      <c r="F16" s="5" t="s">
        <v>43</v>
      </c>
      <c r="G16" s="5" t="s">
        <v>44</v>
      </c>
      <c r="H16" s="5" t="s">
        <v>45</v>
      </c>
      <c r="I16" s="5" t="s">
        <v>46</v>
      </c>
    </row>
    <row r="17" spans="1:9" x14ac:dyDescent="0.2">
      <c r="A17" s="3" t="s">
        <v>34</v>
      </c>
      <c r="B17" s="3">
        <v>910</v>
      </c>
      <c r="C17" s="3">
        <v>97.211110476117938</v>
      </c>
      <c r="D17" s="3">
        <v>9.36106989770024</v>
      </c>
      <c r="E17" s="3">
        <v>1.1219968641547087E-2</v>
      </c>
      <c r="F17" s="3">
        <v>491.73435014795444</v>
      </c>
      <c r="G17" s="3">
        <v>1328.2656498520455</v>
      </c>
      <c r="H17" s="3">
        <v>491.73435014795444</v>
      </c>
      <c r="I17" s="3">
        <v>1328.2656498520455</v>
      </c>
    </row>
    <row r="18" spans="1:9" ht="15" thickBot="1" x14ac:dyDescent="0.25">
      <c r="A18" s="4" t="s">
        <v>47</v>
      </c>
      <c r="B18" s="4">
        <v>210</v>
      </c>
      <c r="C18" s="4">
        <v>35.496478698597706</v>
      </c>
      <c r="D18" s="4">
        <v>5.9160797830996144</v>
      </c>
      <c r="E18" s="4">
        <v>2.7402474840725336E-2</v>
      </c>
      <c r="F18" s="4">
        <v>57.270979030984904</v>
      </c>
      <c r="G18" s="4">
        <v>362.7290209690151</v>
      </c>
      <c r="H18" s="4">
        <v>57.270979030984904</v>
      </c>
      <c r="I18" s="4">
        <v>362.7290209690151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0B9B7-D49E-4FE4-933E-E7844BD26C93}">
  <dimension ref="A1:I18"/>
  <sheetViews>
    <sheetView workbookViewId="0">
      <selection activeCell="L24" sqref="L24"/>
    </sheetView>
  </sheetViews>
  <sheetFormatPr defaultRowHeight="14.25" x14ac:dyDescent="0.2"/>
  <sheetData>
    <row r="1" spans="1:9" x14ac:dyDescent="0.2">
      <c r="A1" t="s">
        <v>23</v>
      </c>
    </row>
    <row r="2" spans="1:9" ht="15" thickBot="1" x14ac:dyDescent="0.25"/>
    <row r="3" spans="1:9" x14ac:dyDescent="0.2">
      <c r="A3" s="6" t="s">
        <v>24</v>
      </c>
      <c r="B3" s="6"/>
    </row>
    <row r="4" spans="1:9" x14ac:dyDescent="0.2">
      <c r="A4" s="3" t="s">
        <v>25</v>
      </c>
      <c r="B4" s="3">
        <v>0.99794871578867339</v>
      </c>
    </row>
    <row r="5" spans="1:9" x14ac:dyDescent="0.2">
      <c r="A5" s="3" t="s">
        <v>26</v>
      </c>
      <c r="B5" s="3">
        <v>0.99590163934426235</v>
      </c>
    </row>
    <row r="6" spans="1:9" x14ac:dyDescent="0.2">
      <c r="A6" s="3" t="s">
        <v>27</v>
      </c>
      <c r="B6" s="3">
        <v>0.99180327868852469</v>
      </c>
    </row>
    <row r="7" spans="1:9" x14ac:dyDescent="0.2">
      <c r="A7" s="3" t="s">
        <v>28</v>
      </c>
      <c r="B7" s="3">
        <v>24.494897427831745</v>
      </c>
    </row>
    <row r="8" spans="1:9" ht="15" thickBot="1" x14ac:dyDescent="0.25">
      <c r="A8" s="4" t="s">
        <v>29</v>
      </c>
      <c r="B8" s="4">
        <v>3</v>
      </c>
    </row>
    <row r="10" spans="1:9" ht="15" thickBot="1" x14ac:dyDescent="0.25">
      <c r="A10" t="s">
        <v>30</v>
      </c>
    </row>
    <row r="11" spans="1:9" x14ac:dyDescent="0.2">
      <c r="A11" s="5"/>
      <c r="B11" s="5" t="s">
        <v>35</v>
      </c>
      <c r="C11" s="5" t="s">
        <v>36</v>
      </c>
      <c r="D11" s="5" t="s">
        <v>37</v>
      </c>
      <c r="E11" s="5" t="s">
        <v>38</v>
      </c>
      <c r="F11" s="5" t="s">
        <v>39</v>
      </c>
    </row>
    <row r="12" spans="1:9" x14ac:dyDescent="0.2">
      <c r="A12" s="3" t="s">
        <v>31</v>
      </c>
      <c r="B12" s="3">
        <v>1</v>
      </c>
      <c r="C12" s="3">
        <v>145800</v>
      </c>
      <c r="D12" s="3">
        <v>145800</v>
      </c>
      <c r="E12" s="3">
        <v>243.00000000000068</v>
      </c>
      <c r="F12" s="3">
        <v>4.0783294536834457E-2</v>
      </c>
    </row>
    <row r="13" spans="1:9" x14ac:dyDescent="0.2">
      <c r="A13" s="3" t="s">
        <v>32</v>
      </c>
      <c r="B13" s="3">
        <v>1</v>
      </c>
      <c r="C13" s="3">
        <v>599.99999999999829</v>
      </c>
      <c r="D13" s="3">
        <v>599.99999999999829</v>
      </c>
      <c r="E13" s="3"/>
      <c r="F13" s="3"/>
    </row>
    <row r="14" spans="1:9" ht="15" thickBot="1" x14ac:dyDescent="0.25">
      <c r="A14" s="4" t="s">
        <v>33</v>
      </c>
      <c r="B14" s="4">
        <v>2</v>
      </c>
      <c r="C14" s="4">
        <v>146400</v>
      </c>
      <c r="D14" s="4"/>
      <c r="E14" s="4"/>
      <c r="F14" s="4"/>
    </row>
    <row r="15" spans="1:9" ht="15" thickBot="1" x14ac:dyDescent="0.25"/>
    <row r="16" spans="1:9" x14ac:dyDescent="0.2">
      <c r="A16" s="5"/>
      <c r="B16" s="5" t="s">
        <v>40</v>
      </c>
      <c r="C16" s="5" t="s">
        <v>28</v>
      </c>
      <c r="D16" s="5" t="s">
        <v>41</v>
      </c>
      <c r="E16" s="5" t="s">
        <v>42</v>
      </c>
      <c r="F16" s="5" t="s">
        <v>43</v>
      </c>
      <c r="G16" s="5" t="s">
        <v>44</v>
      </c>
      <c r="H16" s="5" t="s">
        <v>45</v>
      </c>
      <c r="I16" s="5" t="s">
        <v>46</v>
      </c>
    </row>
    <row r="17" spans="1:9" x14ac:dyDescent="0.2">
      <c r="A17" s="3" t="s">
        <v>34</v>
      </c>
      <c r="B17" s="3">
        <v>710</v>
      </c>
      <c r="C17" s="3">
        <v>53.851648071344961</v>
      </c>
      <c r="D17" s="3">
        <v>13.184369010570702</v>
      </c>
      <c r="E17" s="3">
        <v>4.819367393627931E-2</v>
      </c>
      <c r="F17" s="3">
        <v>25.749934225063157</v>
      </c>
      <c r="G17" s="3">
        <v>1394.250065774937</v>
      </c>
      <c r="H17" s="3">
        <v>25.749934225063157</v>
      </c>
      <c r="I17" s="3">
        <v>1394.250065774937</v>
      </c>
    </row>
    <row r="18" spans="1:9" ht="15" thickBot="1" x14ac:dyDescent="0.25">
      <c r="A18" s="4" t="s">
        <v>47</v>
      </c>
      <c r="B18" s="4">
        <v>270</v>
      </c>
      <c r="C18" s="4">
        <v>17.320508075688746</v>
      </c>
      <c r="D18" s="4">
        <v>15.588457268119919</v>
      </c>
      <c r="E18" s="4">
        <v>4.078329453683445E-2</v>
      </c>
      <c r="F18" s="4">
        <v>49.922078255731407</v>
      </c>
      <c r="G18" s="4">
        <v>490.07792174426856</v>
      </c>
      <c r="H18" s="4">
        <v>49.922078255731407</v>
      </c>
      <c r="I18" s="4">
        <v>490.07792174426856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B2362-F200-42B7-BB2E-EEC2F169FF48}">
  <dimension ref="A1:I18"/>
  <sheetViews>
    <sheetView workbookViewId="0">
      <selection activeCell="L43" sqref="L43"/>
    </sheetView>
  </sheetViews>
  <sheetFormatPr defaultRowHeight="14.25" x14ac:dyDescent="0.2"/>
  <sheetData>
    <row r="1" spans="1:9" x14ac:dyDescent="0.2">
      <c r="A1" t="s">
        <v>23</v>
      </c>
    </row>
    <row r="2" spans="1:9" ht="15" thickBot="1" x14ac:dyDescent="0.25"/>
    <row r="3" spans="1:9" x14ac:dyDescent="0.2">
      <c r="A3" s="6" t="s">
        <v>24</v>
      </c>
      <c r="B3" s="6"/>
    </row>
    <row r="4" spans="1:9" x14ac:dyDescent="0.2">
      <c r="A4" s="3" t="s">
        <v>25</v>
      </c>
      <c r="B4" s="3">
        <v>0.97341321191344166</v>
      </c>
    </row>
    <row r="5" spans="1:9" x14ac:dyDescent="0.2">
      <c r="A5" s="3" t="s">
        <v>26</v>
      </c>
      <c r="B5" s="3">
        <v>0.9475332811276429</v>
      </c>
    </row>
    <row r="6" spans="1:9" x14ac:dyDescent="0.2">
      <c r="A6" s="3" t="s">
        <v>27</v>
      </c>
      <c r="B6" s="3">
        <v>0.92129992169146435</v>
      </c>
    </row>
    <row r="7" spans="1:9" x14ac:dyDescent="0.2">
      <c r="A7" s="3" t="s">
        <v>28</v>
      </c>
      <c r="B7" s="3">
        <v>81.853527718724536</v>
      </c>
    </row>
    <row r="8" spans="1:9" ht="15" thickBot="1" x14ac:dyDescent="0.25">
      <c r="A8" s="4" t="s">
        <v>29</v>
      </c>
      <c r="B8" s="4">
        <v>4</v>
      </c>
    </row>
    <row r="10" spans="1:9" ht="15" thickBot="1" x14ac:dyDescent="0.25">
      <c r="A10" t="s">
        <v>30</v>
      </c>
    </row>
    <row r="11" spans="1:9" x14ac:dyDescent="0.2">
      <c r="A11" s="5"/>
      <c r="B11" s="5" t="s">
        <v>35</v>
      </c>
      <c r="C11" s="5" t="s">
        <v>36</v>
      </c>
      <c r="D11" s="5" t="s">
        <v>37</v>
      </c>
      <c r="E11" s="5" t="s">
        <v>38</v>
      </c>
      <c r="F11" s="5" t="s">
        <v>39</v>
      </c>
    </row>
    <row r="12" spans="1:9" x14ac:dyDescent="0.2">
      <c r="A12" s="3" t="s">
        <v>31</v>
      </c>
      <c r="B12" s="3">
        <v>1</v>
      </c>
      <c r="C12" s="3">
        <v>242000</v>
      </c>
      <c r="D12" s="3">
        <v>242000</v>
      </c>
      <c r="E12" s="3">
        <v>36.119402985074601</v>
      </c>
      <c r="F12" s="3">
        <v>2.6586788086558344E-2</v>
      </c>
    </row>
    <row r="13" spans="1:9" x14ac:dyDescent="0.2">
      <c r="A13" s="3" t="s">
        <v>32</v>
      </c>
      <c r="B13" s="3">
        <v>2</v>
      </c>
      <c r="C13" s="3">
        <v>13400.000000000011</v>
      </c>
      <c r="D13" s="3">
        <v>6700.0000000000055</v>
      </c>
      <c r="E13" s="3"/>
      <c r="F13" s="3"/>
    </row>
    <row r="14" spans="1:9" ht="15" thickBot="1" x14ac:dyDescent="0.25">
      <c r="A14" s="4" t="s">
        <v>33</v>
      </c>
      <c r="B14" s="4">
        <v>3</v>
      </c>
      <c r="C14" s="4">
        <v>255400</v>
      </c>
      <c r="D14" s="4"/>
      <c r="E14" s="4"/>
      <c r="F14" s="4"/>
    </row>
    <row r="15" spans="1:9" ht="15" thickBot="1" x14ac:dyDescent="0.25"/>
    <row r="16" spans="1:9" x14ac:dyDescent="0.2">
      <c r="A16" s="5"/>
      <c r="B16" s="5" t="s">
        <v>40</v>
      </c>
      <c r="C16" s="5" t="s">
        <v>28</v>
      </c>
      <c r="D16" s="5" t="s">
        <v>41</v>
      </c>
      <c r="E16" s="5" t="s">
        <v>42</v>
      </c>
      <c r="F16" s="5" t="s">
        <v>43</v>
      </c>
      <c r="G16" s="5" t="s">
        <v>44</v>
      </c>
      <c r="H16" s="5" t="s">
        <v>45</v>
      </c>
      <c r="I16" s="5" t="s">
        <v>46</v>
      </c>
    </row>
    <row r="17" spans="1:9" x14ac:dyDescent="0.2">
      <c r="A17" s="3" t="s">
        <v>34</v>
      </c>
      <c r="B17" s="3">
        <v>1060</v>
      </c>
      <c r="C17" s="3">
        <v>100.24968827881715</v>
      </c>
      <c r="D17" s="3">
        <v>10.573598962740904</v>
      </c>
      <c r="E17" s="3">
        <v>8.826220472742478E-3</v>
      </c>
      <c r="F17" s="3">
        <v>628.66040507061462</v>
      </c>
      <c r="G17" s="3">
        <v>1491.3395949293854</v>
      </c>
      <c r="H17" s="3">
        <v>628.66040507061462</v>
      </c>
      <c r="I17" s="3">
        <v>1491.3395949293854</v>
      </c>
    </row>
    <row r="18" spans="1:9" ht="15" thickBot="1" x14ac:dyDescent="0.25">
      <c r="A18" s="4" t="s">
        <v>47</v>
      </c>
      <c r="B18" s="4">
        <v>220.00000000000006</v>
      </c>
      <c r="C18" s="4">
        <v>36.606010435446265</v>
      </c>
      <c r="D18" s="4">
        <v>6.0099420117896827</v>
      </c>
      <c r="E18" s="4">
        <v>2.6586788086558327E-2</v>
      </c>
      <c r="F18" s="4">
        <v>62.497049274689829</v>
      </c>
      <c r="G18" s="4">
        <v>377.50295072531026</v>
      </c>
      <c r="H18" s="4">
        <v>62.497049274689829</v>
      </c>
      <c r="I18" s="4">
        <v>377.50295072531026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65DF8-0D14-47FF-8816-3F7D7572EDBB}">
  <dimension ref="A1:I18"/>
  <sheetViews>
    <sheetView workbookViewId="0">
      <selection activeCell="E12" sqref="E12"/>
    </sheetView>
  </sheetViews>
  <sheetFormatPr defaultRowHeight="14.25" x14ac:dyDescent="0.2"/>
  <sheetData>
    <row r="1" spans="1:9" x14ac:dyDescent="0.2">
      <c r="A1" t="s">
        <v>23</v>
      </c>
    </row>
    <row r="2" spans="1:9" ht="15" thickBot="1" x14ac:dyDescent="0.25"/>
    <row r="3" spans="1:9" x14ac:dyDescent="0.2">
      <c r="A3" s="6" t="s">
        <v>24</v>
      </c>
      <c r="B3" s="6"/>
    </row>
    <row r="4" spans="1:9" x14ac:dyDescent="0.2">
      <c r="A4" s="3" t="s">
        <v>25</v>
      </c>
      <c r="B4" s="3">
        <v>0.97519804960585121</v>
      </c>
    </row>
    <row r="5" spans="1:9" x14ac:dyDescent="0.2">
      <c r="A5" s="3" t="s">
        <v>26</v>
      </c>
      <c r="B5" s="3">
        <v>0.95101123595505621</v>
      </c>
    </row>
    <row r="6" spans="1:9" x14ac:dyDescent="0.2">
      <c r="A6" s="3" t="s">
        <v>27</v>
      </c>
      <c r="B6" s="3">
        <v>0.92651685393258432</v>
      </c>
    </row>
    <row r="7" spans="1:9" x14ac:dyDescent="0.2">
      <c r="A7" s="3" t="s">
        <v>28</v>
      </c>
      <c r="B7" s="3">
        <v>66.030296076876766</v>
      </c>
    </row>
    <row r="8" spans="1:9" ht="15" thickBot="1" x14ac:dyDescent="0.25">
      <c r="A8" s="4" t="s">
        <v>29</v>
      </c>
      <c r="B8" s="4">
        <v>4</v>
      </c>
    </row>
    <row r="10" spans="1:9" ht="15" thickBot="1" x14ac:dyDescent="0.25">
      <c r="A10" t="s">
        <v>30</v>
      </c>
    </row>
    <row r="11" spans="1:9" x14ac:dyDescent="0.2">
      <c r="A11" s="5"/>
      <c r="B11" s="5" t="s">
        <v>35</v>
      </c>
      <c r="C11" s="5" t="s">
        <v>36</v>
      </c>
      <c r="D11" s="5" t="s">
        <v>37</v>
      </c>
      <c r="E11" s="5" t="s">
        <v>38</v>
      </c>
      <c r="F11" s="5" t="s">
        <v>39</v>
      </c>
    </row>
    <row r="12" spans="1:9" x14ac:dyDescent="0.2">
      <c r="A12" s="3" t="s">
        <v>31</v>
      </c>
      <c r="B12" s="3">
        <v>1</v>
      </c>
      <c r="C12" s="3">
        <v>169280</v>
      </c>
      <c r="D12" s="3">
        <v>169280</v>
      </c>
      <c r="E12" s="3">
        <v>38.825688073394439</v>
      </c>
      <c r="F12" s="3">
        <v>2.4801950394148852E-2</v>
      </c>
    </row>
    <row r="13" spans="1:9" x14ac:dyDescent="0.2">
      <c r="A13" s="3" t="s">
        <v>32</v>
      </c>
      <c r="B13" s="3">
        <v>2</v>
      </c>
      <c r="C13" s="3">
        <v>8720.0000000000127</v>
      </c>
      <c r="D13" s="3">
        <v>4360.0000000000064</v>
      </c>
      <c r="E13" s="3"/>
      <c r="F13" s="3"/>
    </row>
    <row r="14" spans="1:9" ht="15" thickBot="1" x14ac:dyDescent="0.25">
      <c r="A14" s="4" t="s">
        <v>33</v>
      </c>
      <c r="B14" s="4">
        <v>3</v>
      </c>
      <c r="C14" s="4">
        <v>178000</v>
      </c>
      <c r="D14" s="4"/>
      <c r="E14" s="4"/>
      <c r="F14" s="4"/>
    </row>
    <row r="15" spans="1:9" ht="15" thickBot="1" x14ac:dyDescent="0.25"/>
    <row r="16" spans="1:9" x14ac:dyDescent="0.2">
      <c r="A16" s="5"/>
      <c r="B16" s="5" t="s">
        <v>40</v>
      </c>
      <c r="C16" s="5" t="s">
        <v>28</v>
      </c>
      <c r="D16" s="5" t="s">
        <v>41</v>
      </c>
      <c r="E16" s="5" t="s">
        <v>42</v>
      </c>
      <c r="F16" s="5" t="s">
        <v>43</v>
      </c>
      <c r="G16" s="5" t="s">
        <v>44</v>
      </c>
      <c r="H16" s="5" t="s">
        <v>45</v>
      </c>
      <c r="I16" s="5" t="s">
        <v>46</v>
      </c>
    </row>
    <row r="17" spans="1:9" x14ac:dyDescent="0.2">
      <c r="A17" s="3" t="s">
        <v>34</v>
      </c>
      <c r="B17" s="3">
        <v>1060</v>
      </c>
      <c r="C17" s="3">
        <v>80.870266476622973</v>
      </c>
      <c r="D17" s="3">
        <v>13.107413220981686</v>
      </c>
      <c r="E17" s="3">
        <v>5.7702460681048522E-3</v>
      </c>
      <c r="F17" s="3">
        <v>712.04332718879164</v>
      </c>
      <c r="G17" s="3">
        <v>1407.9566728112084</v>
      </c>
      <c r="H17" s="3">
        <v>712.04332718879164</v>
      </c>
      <c r="I17" s="3">
        <v>1407.9566728112084</v>
      </c>
    </row>
    <row r="18" spans="1:9" ht="15" thickBot="1" x14ac:dyDescent="0.25">
      <c r="A18" s="4" t="s">
        <v>47</v>
      </c>
      <c r="B18" s="4">
        <v>184.00000000000003</v>
      </c>
      <c r="C18" s="4">
        <v>29.529646120466822</v>
      </c>
      <c r="D18" s="4">
        <v>6.2310262456030827</v>
      </c>
      <c r="E18" s="4">
        <v>2.4801950394148845E-2</v>
      </c>
      <c r="F18" s="4">
        <v>56.9441875112378</v>
      </c>
      <c r="G18" s="4">
        <v>311.05581248876229</v>
      </c>
      <c r="H18" s="4">
        <v>56.9441875112378</v>
      </c>
      <c r="I18" s="4">
        <v>311.05581248876229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AB95-09D2-416C-88BC-966EB370948B}">
  <dimension ref="A1:I18"/>
  <sheetViews>
    <sheetView workbookViewId="0">
      <selection activeCell="E12" sqref="E12"/>
    </sheetView>
  </sheetViews>
  <sheetFormatPr defaultRowHeight="14.25" x14ac:dyDescent="0.2"/>
  <sheetData>
    <row r="1" spans="1:9" x14ac:dyDescent="0.2">
      <c r="A1" t="s">
        <v>23</v>
      </c>
    </row>
    <row r="2" spans="1:9" ht="15" thickBot="1" x14ac:dyDescent="0.25"/>
    <row r="3" spans="1:9" x14ac:dyDescent="0.2">
      <c r="A3" s="6" t="s">
        <v>24</v>
      </c>
      <c r="B3" s="6"/>
    </row>
    <row r="4" spans="1:9" x14ac:dyDescent="0.2">
      <c r="A4" s="3" t="s">
        <v>25</v>
      </c>
      <c r="B4" s="3">
        <v>0.94513411017678473</v>
      </c>
    </row>
    <row r="5" spans="1:9" x14ac:dyDescent="0.2">
      <c r="A5" s="3" t="s">
        <v>26</v>
      </c>
      <c r="B5" s="3">
        <v>0.89327848621966266</v>
      </c>
    </row>
    <row r="6" spans="1:9" x14ac:dyDescent="0.2">
      <c r="A6" s="3" t="s">
        <v>27</v>
      </c>
      <c r="B6" s="3">
        <v>0.83991772932949393</v>
      </c>
    </row>
    <row r="7" spans="1:9" x14ac:dyDescent="0.2">
      <c r="A7" s="3" t="s">
        <v>28</v>
      </c>
      <c r="B7" s="3">
        <v>127.3381325448116</v>
      </c>
    </row>
    <row r="8" spans="1:9" ht="15" thickBot="1" x14ac:dyDescent="0.25">
      <c r="A8" s="4" t="s">
        <v>29</v>
      </c>
      <c r="B8" s="4">
        <v>4</v>
      </c>
    </row>
    <row r="10" spans="1:9" ht="15" thickBot="1" x14ac:dyDescent="0.25">
      <c r="A10" t="s">
        <v>30</v>
      </c>
    </row>
    <row r="11" spans="1:9" x14ac:dyDescent="0.2">
      <c r="A11" s="5"/>
      <c r="B11" s="5" t="s">
        <v>35</v>
      </c>
      <c r="C11" s="5" t="s">
        <v>36</v>
      </c>
      <c r="D11" s="5" t="s">
        <v>37</v>
      </c>
      <c r="E11" s="5" t="s">
        <v>38</v>
      </c>
      <c r="F11" s="5" t="s">
        <v>39</v>
      </c>
    </row>
    <row r="12" spans="1:9" x14ac:dyDescent="0.2">
      <c r="A12" s="3" t="s">
        <v>31</v>
      </c>
      <c r="B12" s="3">
        <v>1</v>
      </c>
      <c r="C12" s="3">
        <v>271445</v>
      </c>
      <c r="D12" s="3">
        <v>271445</v>
      </c>
      <c r="E12" s="3">
        <v>16.740363860622871</v>
      </c>
      <c r="F12" s="3">
        <v>5.4865889823215275E-2</v>
      </c>
    </row>
    <row r="13" spans="1:9" x14ac:dyDescent="0.2">
      <c r="A13" s="3" t="s">
        <v>32</v>
      </c>
      <c r="B13" s="3">
        <v>2</v>
      </c>
      <c r="C13" s="3">
        <v>32430.000000000015</v>
      </c>
      <c r="D13" s="3">
        <v>16215.000000000007</v>
      </c>
      <c r="E13" s="3"/>
      <c r="F13" s="3"/>
    </row>
    <row r="14" spans="1:9" ht="15" thickBot="1" x14ac:dyDescent="0.25">
      <c r="A14" s="4" t="s">
        <v>33</v>
      </c>
      <c r="B14" s="4">
        <v>3</v>
      </c>
      <c r="C14" s="4">
        <v>303875</v>
      </c>
      <c r="D14" s="4"/>
      <c r="E14" s="4"/>
      <c r="F14" s="4"/>
    </row>
    <row r="15" spans="1:9" ht="15" thickBot="1" x14ac:dyDescent="0.25"/>
    <row r="16" spans="1:9" x14ac:dyDescent="0.2">
      <c r="A16" s="5"/>
      <c r="B16" s="5" t="s">
        <v>40</v>
      </c>
      <c r="C16" s="5" t="s">
        <v>28</v>
      </c>
      <c r="D16" s="5" t="s">
        <v>41</v>
      </c>
      <c r="E16" s="5" t="s">
        <v>42</v>
      </c>
      <c r="F16" s="5" t="s">
        <v>43</v>
      </c>
      <c r="G16" s="5" t="s">
        <v>44</v>
      </c>
      <c r="H16" s="5" t="s">
        <v>45</v>
      </c>
      <c r="I16" s="5" t="s">
        <v>46</v>
      </c>
    </row>
    <row r="17" spans="1:9" x14ac:dyDescent="0.2">
      <c r="A17" s="3" t="s">
        <v>34</v>
      </c>
      <c r="B17" s="3">
        <v>920</v>
      </c>
      <c r="C17" s="3">
        <v>155.95672476684038</v>
      </c>
      <c r="D17" s="3">
        <v>5.8990723316062548</v>
      </c>
      <c r="E17" s="3">
        <v>2.7554229103124855E-2</v>
      </c>
      <c r="F17" s="3">
        <v>248.97237245916847</v>
      </c>
      <c r="G17" s="3">
        <v>1591.0276275408314</v>
      </c>
      <c r="H17" s="3">
        <v>248.97237245916847</v>
      </c>
      <c r="I17" s="3">
        <v>1591.0276275408314</v>
      </c>
    </row>
    <row r="18" spans="1:9" ht="15" thickBot="1" x14ac:dyDescent="0.25">
      <c r="A18" s="4" t="s">
        <v>47</v>
      </c>
      <c r="B18" s="4">
        <v>233</v>
      </c>
      <c r="C18" s="4">
        <v>56.947344099615407</v>
      </c>
      <c r="D18" s="4">
        <v>4.0914989747796433</v>
      </c>
      <c r="E18" s="4">
        <v>5.4865889823215275E-2</v>
      </c>
      <c r="F18" s="4">
        <v>-12.024645542192246</v>
      </c>
      <c r="G18" s="4">
        <v>478.02464554219227</v>
      </c>
      <c r="H18" s="4">
        <v>-12.024645542192246</v>
      </c>
      <c r="I18" s="4">
        <v>478.02464554219227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47412-9858-4224-B059-1A052177677E}">
  <dimension ref="A1:I18"/>
  <sheetViews>
    <sheetView workbookViewId="0">
      <selection activeCell="E12" sqref="E12"/>
    </sheetView>
  </sheetViews>
  <sheetFormatPr defaultRowHeight="14.25" x14ac:dyDescent="0.2"/>
  <sheetData>
    <row r="1" spans="1:9" x14ac:dyDescent="0.2">
      <c r="A1" t="s">
        <v>23</v>
      </c>
    </row>
    <row r="2" spans="1:9" ht="15" thickBot="1" x14ac:dyDescent="0.25"/>
    <row r="3" spans="1:9" x14ac:dyDescent="0.2">
      <c r="A3" s="6" t="s">
        <v>24</v>
      </c>
      <c r="B3" s="6"/>
    </row>
    <row r="4" spans="1:9" x14ac:dyDescent="0.2">
      <c r="A4" s="3" t="s">
        <v>25</v>
      </c>
      <c r="B4" s="3">
        <v>0.97872763516587302</v>
      </c>
    </row>
    <row r="5" spans="1:9" x14ac:dyDescent="0.2">
      <c r="A5" s="3" t="s">
        <v>26</v>
      </c>
      <c r="B5" s="3">
        <v>0.95790778383738229</v>
      </c>
    </row>
    <row r="6" spans="1:9" x14ac:dyDescent="0.2">
      <c r="A6" s="3" t="s">
        <v>27</v>
      </c>
      <c r="B6" s="3">
        <v>0.93686167575607349</v>
      </c>
    </row>
    <row r="7" spans="1:9" x14ac:dyDescent="0.2">
      <c r="A7" s="3" t="s">
        <v>28</v>
      </c>
      <c r="B7" s="3">
        <v>92.141195998315553</v>
      </c>
    </row>
    <row r="8" spans="1:9" ht="15" thickBot="1" x14ac:dyDescent="0.25">
      <c r="A8" s="4" t="s">
        <v>29</v>
      </c>
      <c r="B8" s="4">
        <v>4</v>
      </c>
    </row>
    <row r="10" spans="1:9" ht="15" thickBot="1" x14ac:dyDescent="0.25">
      <c r="A10" t="s">
        <v>30</v>
      </c>
    </row>
    <row r="11" spans="1:9" x14ac:dyDescent="0.2">
      <c r="A11" s="5"/>
      <c r="B11" s="5" t="s">
        <v>35</v>
      </c>
      <c r="C11" s="5" t="s">
        <v>36</v>
      </c>
      <c r="D11" s="5" t="s">
        <v>37</v>
      </c>
      <c r="E11" s="5" t="s">
        <v>38</v>
      </c>
      <c r="F11" s="5" t="s">
        <v>39</v>
      </c>
    </row>
    <row r="12" spans="1:9" x14ac:dyDescent="0.2">
      <c r="A12" s="3" t="s">
        <v>31</v>
      </c>
      <c r="B12" s="3">
        <v>1</v>
      </c>
      <c r="C12" s="3">
        <v>386420</v>
      </c>
      <c r="D12" s="3">
        <v>386420</v>
      </c>
      <c r="E12" s="3">
        <v>45.51472320376913</v>
      </c>
      <c r="F12" s="3">
        <v>2.1272364834126981E-2</v>
      </c>
    </row>
    <row r="13" spans="1:9" x14ac:dyDescent="0.2">
      <c r="A13" s="3" t="s">
        <v>32</v>
      </c>
      <c r="B13" s="3">
        <v>2</v>
      </c>
      <c r="C13" s="3">
        <v>16980.000000000004</v>
      </c>
      <c r="D13" s="3">
        <v>8490.0000000000018</v>
      </c>
      <c r="E13" s="3"/>
      <c r="F13" s="3"/>
    </row>
    <row r="14" spans="1:9" ht="15" thickBot="1" x14ac:dyDescent="0.25">
      <c r="A14" s="4" t="s">
        <v>33</v>
      </c>
      <c r="B14" s="4">
        <v>3</v>
      </c>
      <c r="C14" s="4">
        <v>403400</v>
      </c>
      <c r="D14" s="4"/>
      <c r="E14" s="4"/>
      <c r="F14" s="4"/>
    </row>
    <row r="15" spans="1:9" ht="15" thickBot="1" x14ac:dyDescent="0.25"/>
    <row r="16" spans="1:9" x14ac:dyDescent="0.2">
      <c r="A16" s="5"/>
      <c r="B16" s="5" t="s">
        <v>40</v>
      </c>
      <c r="C16" s="5" t="s">
        <v>28</v>
      </c>
      <c r="D16" s="5" t="s">
        <v>41</v>
      </c>
      <c r="E16" s="5" t="s">
        <v>42</v>
      </c>
      <c r="F16" s="5" t="s">
        <v>43</v>
      </c>
      <c r="G16" s="5" t="s">
        <v>44</v>
      </c>
      <c r="H16" s="5" t="s">
        <v>45</v>
      </c>
      <c r="I16" s="5" t="s">
        <v>46</v>
      </c>
    </row>
    <row r="17" spans="1:9" x14ac:dyDescent="0.2">
      <c r="A17" s="3" t="s">
        <v>34</v>
      </c>
      <c r="B17" s="3">
        <v>1005</v>
      </c>
      <c r="C17" s="3">
        <v>112.84945724282417</v>
      </c>
      <c r="D17" s="3">
        <v>8.9056697706351216</v>
      </c>
      <c r="E17" s="3">
        <v>1.2375036717952217E-2</v>
      </c>
      <c r="F17" s="3">
        <v>519.44797474341726</v>
      </c>
      <c r="G17" s="3">
        <v>1490.5520252565827</v>
      </c>
      <c r="H17" s="3">
        <v>519.44797474341726</v>
      </c>
      <c r="I17" s="3">
        <v>1490.5520252565827</v>
      </c>
    </row>
    <row r="18" spans="1:9" ht="15" thickBot="1" x14ac:dyDescent="0.25">
      <c r="A18" s="4" t="s">
        <v>47</v>
      </c>
      <c r="B18" s="4">
        <v>278</v>
      </c>
      <c r="C18" s="4">
        <v>41.206795556073033</v>
      </c>
      <c r="D18" s="4">
        <v>6.7464600498164318</v>
      </c>
      <c r="E18" s="4">
        <v>2.1272364834126981E-2</v>
      </c>
      <c r="F18" s="4">
        <v>100.70146861643431</v>
      </c>
      <c r="G18" s="4">
        <v>455.29853138356566</v>
      </c>
      <c r="H18" s="4">
        <v>100.70146861643431</v>
      </c>
      <c r="I18" s="4">
        <v>455.29853138356566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B65D0-00EE-4E60-9AA6-E11E4B838CC3}">
  <dimension ref="A1:I18"/>
  <sheetViews>
    <sheetView workbookViewId="0">
      <selection activeCell="E12" sqref="E12"/>
    </sheetView>
  </sheetViews>
  <sheetFormatPr defaultRowHeight="14.25" x14ac:dyDescent="0.2"/>
  <sheetData>
    <row r="1" spans="1:9" x14ac:dyDescent="0.2">
      <c r="A1" t="s">
        <v>23</v>
      </c>
    </row>
    <row r="2" spans="1:9" ht="15" thickBot="1" x14ac:dyDescent="0.25"/>
    <row r="3" spans="1:9" x14ac:dyDescent="0.2">
      <c r="A3" s="6" t="s">
        <v>24</v>
      </c>
      <c r="B3" s="6"/>
    </row>
    <row r="4" spans="1:9" x14ac:dyDescent="0.2">
      <c r="A4" s="3" t="s">
        <v>25</v>
      </c>
      <c r="B4" s="3">
        <v>0.99716909139385213</v>
      </c>
    </row>
    <row r="5" spans="1:9" x14ac:dyDescent="0.2">
      <c r="A5" s="3" t="s">
        <v>26</v>
      </c>
      <c r="B5" s="3">
        <v>0.99434619683124059</v>
      </c>
    </row>
    <row r="6" spans="1:9" x14ac:dyDescent="0.2">
      <c r="A6" s="3" t="s">
        <v>27</v>
      </c>
      <c r="B6" s="3">
        <v>0.991519295246861</v>
      </c>
    </row>
    <row r="7" spans="1:9" x14ac:dyDescent="0.2">
      <c r="A7" s="3" t="s">
        <v>28</v>
      </c>
      <c r="B7" s="3">
        <v>32.787192621509995</v>
      </c>
    </row>
    <row r="8" spans="1:9" ht="15" thickBot="1" x14ac:dyDescent="0.25">
      <c r="A8" s="4" t="s">
        <v>29</v>
      </c>
      <c r="B8" s="4">
        <v>4</v>
      </c>
    </row>
    <row r="10" spans="1:9" ht="15" thickBot="1" x14ac:dyDescent="0.25">
      <c r="A10" t="s">
        <v>30</v>
      </c>
    </row>
    <row r="11" spans="1:9" x14ac:dyDescent="0.2">
      <c r="A11" s="5"/>
      <c r="B11" s="5" t="s">
        <v>35</v>
      </c>
      <c r="C11" s="5" t="s">
        <v>36</v>
      </c>
      <c r="D11" s="5" t="s">
        <v>37</v>
      </c>
      <c r="E11" s="5" t="s">
        <v>38</v>
      </c>
      <c r="F11" s="5" t="s">
        <v>39</v>
      </c>
    </row>
    <row r="12" spans="1:9" x14ac:dyDescent="0.2">
      <c r="A12" s="3" t="s">
        <v>31</v>
      </c>
      <c r="B12" s="3">
        <v>1</v>
      </c>
      <c r="C12" s="3">
        <v>378125</v>
      </c>
      <c r="D12" s="3">
        <v>378125</v>
      </c>
      <c r="E12" s="3">
        <v>351.74418604651186</v>
      </c>
      <c r="F12" s="3">
        <v>2.8309086061479045E-3</v>
      </c>
    </row>
    <row r="13" spans="1:9" x14ac:dyDescent="0.2">
      <c r="A13" s="3" t="s">
        <v>32</v>
      </c>
      <c r="B13" s="3">
        <v>2</v>
      </c>
      <c r="C13" s="3">
        <v>2149.9999999999986</v>
      </c>
      <c r="D13" s="3">
        <v>1074.9999999999993</v>
      </c>
      <c r="E13" s="3"/>
      <c r="F13" s="3"/>
    </row>
    <row r="14" spans="1:9" ht="15" thickBot="1" x14ac:dyDescent="0.25">
      <c r="A14" s="4" t="s">
        <v>33</v>
      </c>
      <c r="B14" s="4">
        <v>3</v>
      </c>
      <c r="C14" s="4">
        <v>380275</v>
      </c>
      <c r="D14" s="4"/>
      <c r="E14" s="4"/>
      <c r="F14" s="4"/>
    </row>
    <row r="15" spans="1:9" ht="15" thickBot="1" x14ac:dyDescent="0.25"/>
    <row r="16" spans="1:9" x14ac:dyDescent="0.2">
      <c r="A16" s="5"/>
      <c r="B16" s="5" t="s">
        <v>40</v>
      </c>
      <c r="C16" s="5" t="s">
        <v>28</v>
      </c>
      <c r="D16" s="5" t="s">
        <v>41</v>
      </c>
      <c r="E16" s="5" t="s">
        <v>42</v>
      </c>
      <c r="F16" s="5" t="s">
        <v>43</v>
      </c>
      <c r="G16" s="5" t="s">
        <v>44</v>
      </c>
      <c r="H16" s="5" t="s">
        <v>45</v>
      </c>
      <c r="I16" s="5" t="s">
        <v>46</v>
      </c>
    </row>
    <row r="17" spans="1:9" x14ac:dyDescent="0.2">
      <c r="A17" s="3" t="s">
        <v>34</v>
      </c>
      <c r="B17" s="3">
        <v>1180</v>
      </c>
      <c r="C17" s="3">
        <v>40.155946010522513</v>
      </c>
      <c r="D17" s="3">
        <v>29.385436460413395</v>
      </c>
      <c r="E17" s="3">
        <v>1.1560645704556515E-3</v>
      </c>
      <c r="F17" s="3">
        <v>1007.2229092821533</v>
      </c>
      <c r="G17" s="3">
        <v>1352.7770907178467</v>
      </c>
      <c r="H17" s="3">
        <v>1007.2229092821533</v>
      </c>
      <c r="I17" s="3">
        <v>1352.7770907178467</v>
      </c>
    </row>
    <row r="18" spans="1:9" ht="15" thickBot="1" x14ac:dyDescent="0.25">
      <c r="A18" s="4" t="s">
        <v>47</v>
      </c>
      <c r="B18" s="4">
        <v>275</v>
      </c>
      <c r="C18" s="4">
        <v>14.662878298615174</v>
      </c>
      <c r="D18" s="4">
        <v>18.75484433543803</v>
      </c>
      <c r="E18" s="4">
        <v>2.8309086061479036E-3</v>
      </c>
      <c r="F18" s="4">
        <v>211.91072666247925</v>
      </c>
      <c r="G18" s="4">
        <v>338.08927333752075</v>
      </c>
      <c r="H18" s="4">
        <v>211.91072666247925</v>
      </c>
      <c r="I18" s="4">
        <v>338.08927333752075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前四年一月份耗油量回归</vt:lpstr>
      <vt:lpstr>前四年一月份耗油量回归（去除第一年）</vt:lpstr>
      <vt:lpstr>前四年二月份耗油量回归</vt:lpstr>
      <vt:lpstr>前四年二月份耗油量回归( 去除第一年)</vt:lpstr>
      <vt:lpstr>前四年三月份耗油量回归</vt:lpstr>
      <vt:lpstr>前四年四月份耗油量回归</vt:lpstr>
      <vt:lpstr>前四年五月份耗油量回归</vt:lpstr>
      <vt:lpstr>前四年六月份耗油量回归</vt:lpstr>
      <vt:lpstr>前四年七月份耗油量回归</vt:lpstr>
      <vt:lpstr>前四年八月份耗油量回归</vt:lpstr>
      <vt:lpstr>前四年九月份耗油量回归</vt:lpstr>
      <vt:lpstr>前四年十月份耗油量回归</vt:lpstr>
      <vt:lpstr>前四年十一月份耗油量回归</vt:lpstr>
      <vt:lpstr>前四年十二月份耗油量回归</vt:lpstr>
      <vt:lpstr>每月油耗的预测</vt:lpstr>
      <vt:lpstr>每月油价的预测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2022-07-03T10:00:28Z</dcterms:modified>
</cp:coreProperties>
</file>