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8245" windowHeight="12540" tabRatio="600" firstSheet="0" activeTab="0" autoFilterDateGrouping="1"/>
  </bookViews>
  <sheets>
    <sheet xmlns:r="http://schemas.openxmlformats.org/officeDocument/2006/relationships" name="国内" sheetId="1" state="visible" r:id="rId1"/>
    <sheet xmlns:r="http://schemas.openxmlformats.org/officeDocument/2006/relationships" name="下肇庆的单" sheetId="2" state="visible" r:id="rId2"/>
  </sheets>
  <definedNames>
    <definedName name="_xlnm._FilterDatabase" localSheetId="0" hidden="1">'国内'!$A$2:$AQ$810</definedName>
  </definedNames>
  <calcPr calcId="144525" fullCalcOnLoad="1"/>
</workbook>
</file>

<file path=xl/styles.xml><?xml version="1.0" encoding="utf-8"?>
<styleSheet xmlns="http://schemas.openxmlformats.org/spreadsheetml/2006/main">
  <numFmts count="4">
    <numFmt numFmtId="164" formatCode="0.0_ "/>
    <numFmt numFmtId="165" formatCode="0_ "/>
    <numFmt numFmtId="166" formatCode="yyyy/m/d;@"/>
    <numFmt numFmtId="167" formatCode="0.00_ "/>
  </numFmts>
  <fonts count="29">
    <font>
      <name val="宋体"/>
      <charset val="134"/>
      <color theme="1"/>
      <sz val="11"/>
      <scheme val="minor"/>
    </font>
    <font>
      <name val="宋体"/>
      <charset val="134"/>
      <sz val="10"/>
      <scheme val="major"/>
    </font>
    <font>
      <name val="宋体"/>
      <charset val="134"/>
      <b val="1"/>
      <sz val="10"/>
      <scheme val="major"/>
    </font>
    <font>
      <name val="宋体"/>
      <charset val="134"/>
      <color rgb="FF000000"/>
      <sz val="10"/>
    </font>
    <font>
      <name val="宋体"/>
      <charset val="134"/>
      <color theme="1"/>
      <sz val="10"/>
      <scheme val="minor"/>
    </font>
    <font>
      <name val="宋体"/>
      <charset val="134"/>
      <b val="1"/>
      <color theme="1"/>
      <sz val="10"/>
      <scheme val="major"/>
    </font>
    <font>
      <name val="宋体"/>
      <charset val="134"/>
      <b val="1"/>
      <color theme="1"/>
      <sz val="10"/>
    </font>
    <font>
      <name val="宋体"/>
      <charset val="134"/>
      <color rgb="FFFF0000"/>
      <sz val="10"/>
    </font>
    <font>
      <name val="宋体"/>
      <charset val="0"/>
      <color rgb="FFFA7D00"/>
      <sz val="11"/>
      <scheme val="minor"/>
    </font>
    <font>
      <name val="宋体"/>
      <charset val="0"/>
      <b val="1"/>
      <color rgb="FF3F3F3F"/>
      <sz val="11"/>
      <scheme val="minor"/>
    </font>
    <font>
      <name val="宋体"/>
      <charset val="0"/>
      <color rgb="FF3F3F76"/>
      <sz val="11"/>
      <scheme val="minor"/>
    </font>
    <font>
      <name val="宋体"/>
      <charset val="0"/>
      <b val="1"/>
      <color rgb="FFFA7D00"/>
      <sz val="11"/>
      <scheme val="minor"/>
    </font>
    <font>
      <name val="宋体"/>
      <charset val="0"/>
      <color rgb="FF9C0006"/>
      <sz val="11"/>
      <scheme val="minor"/>
    </font>
    <font>
      <name val="宋体"/>
      <charset val="0"/>
      <i val="1"/>
      <color rgb="FF7F7F7F"/>
      <sz val="11"/>
      <scheme val="minor"/>
    </font>
    <font>
      <name val="宋体"/>
      <charset val="134"/>
      <b val="1"/>
      <color theme="3"/>
      <sz val="18"/>
      <scheme val="minor"/>
    </font>
    <font>
      <name val="宋体"/>
      <charset val="134"/>
      <b val="1"/>
      <color theme="3"/>
      <sz val="11"/>
      <scheme val="minor"/>
    </font>
    <font>
      <name val="宋体"/>
      <charset val="134"/>
      <b val="1"/>
      <color theme="3"/>
      <sz val="13"/>
      <scheme val="minor"/>
    </font>
    <font>
      <name val="宋体"/>
      <charset val="134"/>
      <b val="1"/>
      <color theme="3"/>
      <sz val="15"/>
      <scheme val="minor"/>
    </font>
    <font>
      <name val="宋体"/>
      <charset val="0"/>
      <color theme="1"/>
      <sz val="11"/>
      <scheme val="minor"/>
    </font>
    <font>
      <name val="宋体"/>
      <charset val="0"/>
      <color theme="0"/>
      <sz val="11"/>
      <scheme val="minor"/>
    </font>
    <font>
      <name val="宋体"/>
      <charset val="0"/>
      <color rgb="FFFF0000"/>
      <sz val="11"/>
      <scheme val="minor"/>
    </font>
    <font>
      <name val="宋体"/>
      <charset val="0"/>
      <color rgb="FF0000FF"/>
      <sz val="11"/>
      <u val="single"/>
      <scheme val="minor"/>
    </font>
    <font>
      <name val="宋体"/>
      <charset val="0"/>
      <b val="1"/>
      <color theme="1"/>
      <sz val="11"/>
      <scheme val="minor"/>
    </font>
    <font>
      <name val="宋体"/>
      <charset val="0"/>
      <color rgb="FF800080"/>
      <sz val="11"/>
      <u val="single"/>
      <scheme val="minor"/>
    </font>
    <font>
      <name val="宋体"/>
      <charset val="0"/>
      <color rgb="FF9C6500"/>
      <sz val="11"/>
      <scheme val="minor"/>
    </font>
    <font>
      <name val="宋体"/>
      <charset val="0"/>
      <color rgb="FF006100"/>
      <sz val="11"/>
      <scheme val="minor"/>
    </font>
    <font>
      <name val="宋体"/>
      <charset val="0"/>
      <b val="1"/>
      <color rgb="FFFFFFFF"/>
      <sz val="11"/>
      <scheme val="minor"/>
    </font>
    <font>
      <name val="宋体"/>
      <charset val="134"/>
      <sz val="9"/>
    </font>
    <font>
      <name val="宋体"/>
      <charset val="134"/>
      <b val="1"/>
      <sz val="9"/>
    </font>
  </fonts>
  <fills count="35">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Alignment="1">
      <alignment vertical="center"/>
    </xf>
    <xf numFmtId="42" fontId="0" fillId="0" borderId="0" applyAlignment="1">
      <alignment vertical="center"/>
    </xf>
    <xf numFmtId="0" fontId="18" fillId="8" borderId="0" applyAlignment="1">
      <alignment vertical="center"/>
    </xf>
    <xf numFmtId="0" fontId="10" fillId="5" borderId="4" applyAlignment="1">
      <alignment vertical="center"/>
    </xf>
    <xf numFmtId="44" fontId="0" fillId="0" borderId="0" applyAlignment="1">
      <alignment vertical="center"/>
    </xf>
    <xf numFmtId="41" fontId="0" fillId="0" borderId="0" applyAlignment="1">
      <alignment vertical="center"/>
    </xf>
    <xf numFmtId="0" fontId="18" fillId="9" borderId="0" applyAlignment="1">
      <alignment vertical="center"/>
    </xf>
    <xf numFmtId="0" fontId="12" fillId="6" borderId="0" applyAlignment="1">
      <alignment vertical="center"/>
    </xf>
    <xf numFmtId="43" fontId="0" fillId="0" borderId="0" applyAlignment="1">
      <alignment vertical="center"/>
    </xf>
    <xf numFmtId="0" fontId="19" fillId="10" borderId="0" applyAlignment="1">
      <alignment vertical="center"/>
    </xf>
    <xf numFmtId="0" fontId="21" fillId="0" borderId="0" applyAlignment="1">
      <alignment vertical="center"/>
    </xf>
    <xf numFmtId="9" fontId="0" fillId="0" borderId="0" applyAlignment="1">
      <alignment vertical="center"/>
    </xf>
    <xf numFmtId="0" fontId="23" fillId="0" borderId="0" applyAlignment="1">
      <alignment vertical="center"/>
    </xf>
    <xf numFmtId="0" fontId="0" fillId="12" borderId="8" applyAlignment="1">
      <alignment vertical="center"/>
    </xf>
    <xf numFmtId="0" fontId="19" fillId="14" borderId="0" applyAlignment="1">
      <alignment vertical="center"/>
    </xf>
    <xf numFmtId="0" fontId="15" fillId="0" borderId="0" applyAlignment="1">
      <alignment vertical="center"/>
    </xf>
    <xf numFmtId="0" fontId="20" fillId="0" borderId="0" applyAlignment="1">
      <alignment vertical="center"/>
    </xf>
    <xf numFmtId="0" fontId="14" fillId="0" borderId="0" applyAlignment="1">
      <alignment vertical="center"/>
    </xf>
    <xf numFmtId="0" fontId="13" fillId="0" borderId="0" applyAlignment="1">
      <alignment vertical="center"/>
    </xf>
    <xf numFmtId="0" fontId="17" fillId="0" borderId="6" applyAlignment="1">
      <alignment vertical="center"/>
    </xf>
    <xf numFmtId="0" fontId="16" fillId="0" borderId="6" applyAlignment="1">
      <alignment vertical="center"/>
    </xf>
    <xf numFmtId="0" fontId="19" fillId="15" borderId="0" applyAlignment="1">
      <alignment vertical="center"/>
    </xf>
    <xf numFmtId="0" fontId="15" fillId="0" borderId="5" applyAlignment="1">
      <alignment vertical="center"/>
    </xf>
    <xf numFmtId="0" fontId="19" fillId="16" borderId="0" applyAlignment="1">
      <alignment vertical="center"/>
    </xf>
    <xf numFmtId="0" fontId="9" fillId="4" borderId="3" applyAlignment="1">
      <alignment vertical="center"/>
    </xf>
    <xf numFmtId="0" fontId="11" fillId="4" borderId="4" applyAlignment="1">
      <alignment vertical="center"/>
    </xf>
    <xf numFmtId="0" fontId="26" fillId="19" borderId="9" applyAlignment="1">
      <alignment vertical="center"/>
    </xf>
    <xf numFmtId="0" fontId="18" fillId="22" borderId="0" applyAlignment="1">
      <alignment vertical="center"/>
    </xf>
    <xf numFmtId="0" fontId="19" fillId="23" borderId="0" applyAlignment="1">
      <alignment vertical="center"/>
    </xf>
    <xf numFmtId="0" fontId="8" fillId="0" borderId="2" applyAlignment="1">
      <alignment vertical="center"/>
    </xf>
    <xf numFmtId="0" fontId="22" fillId="0" borderId="7" applyAlignment="1">
      <alignment vertical="center"/>
    </xf>
    <xf numFmtId="0" fontId="25" fillId="18" borderId="0" applyAlignment="1">
      <alignment vertical="center"/>
    </xf>
    <xf numFmtId="0" fontId="24" fillId="17" borderId="0" applyAlignment="1">
      <alignment vertical="center"/>
    </xf>
    <xf numFmtId="0" fontId="18" fillId="7" borderId="0" applyAlignment="1">
      <alignment vertical="center"/>
    </xf>
    <xf numFmtId="0" fontId="19" fillId="11" borderId="0" applyAlignment="1">
      <alignment vertical="center"/>
    </xf>
    <xf numFmtId="0" fontId="18" fillId="24" borderId="0" applyAlignment="1">
      <alignment vertical="center"/>
    </xf>
    <xf numFmtId="0" fontId="18" fillId="21" borderId="0" applyAlignment="1">
      <alignment vertical="center"/>
    </xf>
    <xf numFmtId="0" fontId="18" fillId="26" borderId="0" applyAlignment="1">
      <alignment vertical="center"/>
    </xf>
    <xf numFmtId="0" fontId="18" fillId="28" borderId="0" applyAlignment="1">
      <alignment vertical="center"/>
    </xf>
    <xf numFmtId="0" fontId="19" fillId="30" borderId="0" applyAlignment="1">
      <alignment vertical="center"/>
    </xf>
    <xf numFmtId="0" fontId="19" fillId="31" borderId="0" applyAlignment="1">
      <alignment vertical="center"/>
    </xf>
    <xf numFmtId="0" fontId="18" fillId="32" borderId="0" applyAlignment="1">
      <alignment vertical="center"/>
    </xf>
    <xf numFmtId="0" fontId="18" fillId="33" borderId="0" applyAlignment="1">
      <alignment vertical="center"/>
    </xf>
    <xf numFmtId="0" fontId="19" fillId="34" borderId="0" applyAlignment="1">
      <alignment vertical="center"/>
    </xf>
    <xf numFmtId="0" fontId="18" fillId="25" borderId="0" applyAlignment="1">
      <alignment vertical="center"/>
    </xf>
    <xf numFmtId="0" fontId="19" fillId="29" borderId="0" applyAlignment="1">
      <alignment vertical="center"/>
    </xf>
    <xf numFmtId="0" fontId="19" fillId="27" borderId="0" applyAlignment="1">
      <alignment vertical="center"/>
    </xf>
    <xf numFmtId="0" fontId="18" fillId="13" borderId="0" applyAlignment="1">
      <alignment vertical="center"/>
    </xf>
    <xf numFmtId="0" fontId="19" fillId="20" borderId="0" applyAlignment="1">
      <alignment vertical="center"/>
    </xf>
  </cellStyleXfs>
  <cellXfs count="46">
    <xf numFmtId="0" fontId="0" fillId="0" borderId="0" applyAlignment="1" pivotButton="0" quotePrefix="0" xfId="0">
      <alignment vertical="center"/>
    </xf>
    <xf numFmtId="0" fontId="0" fillId="0" borderId="1" applyAlignment="1" pivotButton="0" quotePrefix="0" xfId="0">
      <alignment vertical="center"/>
    </xf>
    <xf numFmtId="164" fontId="1" fillId="2" borderId="1" applyAlignment="1" pivotButton="0" quotePrefix="0" xfId="0">
      <alignment horizontal="left" vertical="center"/>
    </xf>
    <xf numFmtId="165" fontId="1" fillId="2" borderId="1" applyAlignment="1" pivotButton="0" quotePrefix="0" xfId="0">
      <alignment horizontal="left" vertical="center" shrinkToFit="1"/>
    </xf>
    <xf numFmtId="166" fontId="1" fillId="2" borderId="1" applyAlignment="1" pivotButton="0" quotePrefix="0" xfId="0">
      <alignment horizontal="left" vertical="center" shrinkToFit="1"/>
    </xf>
    <xf numFmtId="49" fontId="1" fillId="2" borderId="1" applyAlignment="1" pivotButton="0" quotePrefix="0" xfId="0">
      <alignment horizontal="left" vertical="center" shrinkToFit="1"/>
    </xf>
    <xf numFmtId="164" fontId="1" fillId="2" borderId="1" applyAlignment="1" pivotButton="0" quotePrefix="0" xfId="0">
      <alignment horizontal="left" vertical="center" shrinkToFit="1"/>
    </xf>
    <xf numFmtId="49" fontId="1" fillId="2" borderId="1" applyAlignment="1" pivotButton="0" quotePrefix="0" xfId="0">
      <alignment horizontal="left" vertical="center"/>
    </xf>
    <xf numFmtId="164" fontId="1" fillId="2" borderId="1" applyAlignment="1" pivotButton="0" quotePrefix="0" xfId="0">
      <alignment horizontal="left" vertical="center" wrapText="1"/>
    </xf>
    <xf numFmtId="165" fontId="2" fillId="2" borderId="1" applyAlignment="1" pivotButton="0" quotePrefix="0" xfId="0">
      <alignment horizontal="left" vertical="center" shrinkToFit="1"/>
    </xf>
    <xf numFmtId="166" fontId="2" fillId="2" borderId="1" applyAlignment="1" pivotButton="0" quotePrefix="0" xfId="0">
      <alignment horizontal="left" vertical="center" shrinkToFit="1"/>
    </xf>
    <xf numFmtId="49" fontId="2" fillId="2" borderId="1" applyAlignment="1" pivotButton="0" quotePrefix="0" xfId="0">
      <alignment horizontal="left" vertical="center" shrinkToFit="1"/>
    </xf>
    <xf numFmtId="164" fontId="2" fillId="2" borderId="1" applyAlignment="1" pivotButton="0" quotePrefix="0" xfId="0">
      <alignment horizontal="left" vertical="center" shrinkToFit="1"/>
    </xf>
    <xf numFmtId="164" fontId="2" fillId="2" borderId="1" applyAlignment="1" pivotButton="0" quotePrefix="0" xfId="0">
      <alignment horizontal="left" vertical="center" wrapText="1"/>
    </xf>
    <xf numFmtId="49" fontId="2" fillId="2" borderId="1" applyAlignment="1" pivotButton="0" quotePrefix="0" xfId="0">
      <alignment horizontal="left" vertical="center" wrapText="1"/>
    </xf>
    <xf numFmtId="49" fontId="3" fillId="0" borderId="1" applyAlignment="1" pivotButton="0" quotePrefix="0" xfId="0">
      <alignment vertical="center"/>
    </xf>
    <xf numFmtId="0" fontId="4" fillId="0" borderId="1" applyAlignment="1" pivotButton="0" quotePrefix="0" xfId="0">
      <alignment vertical="center"/>
    </xf>
    <xf numFmtId="0" fontId="3" fillId="0" borderId="1" applyAlignment="1" pivotButton="0" quotePrefix="0" xfId="0">
      <alignment vertical="center"/>
    </xf>
    <xf numFmtId="167" fontId="4" fillId="0" borderId="1" applyAlignment="1" pivotButton="0" quotePrefix="0" xfId="0">
      <alignment vertical="center"/>
    </xf>
    <xf numFmtId="167" fontId="1" fillId="2" borderId="1" applyAlignment="1" pivotButton="0" quotePrefix="0" xfId="0">
      <alignment horizontal="left" vertical="center"/>
    </xf>
    <xf numFmtId="167" fontId="2" fillId="2" borderId="1" applyAlignment="1" pivotButton="0" quotePrefix="0" xfId="0">
      <alignment horizontal="left" vertical="center" wrapText="1"/>
    </xf>
    <xf numFmtId="9" fontId="4" fillId="0" borderId="1" applyAlignment="1" pivotButton="0" quotePrefix="0" xfId="11">
      <alignment vertical="center"/>
    </xf>
    <xf numFmtId="167" fontId="5" fillId="2" borderId="1" applyAlignment="1" pivotButton="0" quotePrefix="0" xfId="0">
      <alignment horizontal="left" vertical="center" wrapText="1"/>
    </xf>
    <xf numFmtId="167" fontId="5" fillId="2" borderId="1" applyAlignment="1" pivotButton="0" quotePrefix="0" xfId="0">
      <alignment horizontal="left" vertical="center"/>
    </xf>
    <xf numFmtId="167" fontId="6" fillId="2" borderId="1" applyAlignment="1" pivotButton="0" quotePrefix="0" xfId="0">
      <alignment horizontal="left" vertical="center"/>
    </xf>
    <xf numFmtId="49" fontId="7" fillId="0" borderId="1" applyAlignment="1" pivotButton="0" quotePrefix="0" xfId="0">
      <alignment vertical="center"/>
    </xf>
    <xf numFmtId="0" fontId="7" fillId="0" borderId="1" applyAlignment="1" pivotButton="0" quotePrefix="0" xfId="0">
      <alignment vertical="center"/>
    </xf>
    <xf numFmtId="167" fontId="0" fillId="0" borderId="1" applyAlignment="1" pivotButton="0" quotePrefix="0" xfId="0">
      <alignment vertical="center"/>
    </xf>
    <xf numFmtId="0" fontId="3" fillId="3" borderId="1" applyAlignment="1" pivotButton="0" quotePrefix="0" xfId="0">
      <alignment vertical="center"/>
    </xf>
    <xf numFmtId="0" fontId="0" fillId="0" borderId="0" pivotButton="0" quotePrefix="0" xfId="0"/>
    <xf numFmtId="164" fontId="1" fillId="2" borderId="1" applyAlignment="1" pivotButton="0" quotePrefix="0" xfId="0">
      <alignment horizontal="left" vertical="center"/>
    </xf>
    <xf numFmtId="165" fontId="1" fillId="2" borderId="1" applyAlignment="1" pivotButton="0" quotePrefix="0" xfId="0">
      <alignment horizontal="left" vertical="center" shrinkToFit="1"/>
    </xf>
    <xf numFmtId="166" fontId="1" fillId="2" borderId="1" applyAlignment="1" pivotButton="0" quotePrefix="0" xfId="0">
      <alignment horizontal="left" vertical="center" shrinkToFit="1"/>
    </xf>
    <xf numFmtId="164" fontId="1" fillId="2" borderId="1" applyAlignment="1" pivotButton="0" quotePrefix="0" xfId="0">
      <alignment horizontal="left" vertical="center" shrinkToFit="1"/>
    </xf>
    <xf numFmtId="167" fontId="1" fillId="2" borderId="1" applyAlignment="1" pivotButton="0" quotePrefix="0" xfId="0">
      <alignment horizontal="left" vertical="center"/>
    </xf>
    <xf numFmtId="164" fontId="1" fillId="2" borderId="1" applyAlignment="1" pivotButton="0" quotePrefix="0" xfId="0">
      <alignment horizontal="left" vertical="center" wrapText="1"/>
    </xf>
    <xf numFmtId="165" fontId="2" fillId="2" borderId="1" applyAlignment="1" pivotButton="0" quotePrefix="0" xfId="0">
      <alignment horizontal="left" vertical="center" shrinkToFit="1"/>
    </xf>
    <xf numFmtId="166" fontId="2" fillId="2" borderId="1" applyAlignment="1" pivotButton="0" quotePrefix="0" xfId="0">
      <alignment horizontal="left" vertical="center" shrinkToFit="1"/>
    </xf>
    <xf numFmtId="164" fontId="2" fillId="2" borderId="1" applyAlignment="1" pivotButton="0" quotePrefix="0" xfId="0">
      <alignment horizontal="left" vertical="center" shrinkToFit="1"/>
    </xf>
    <xf numFmtId="164" fontId="2" fillId="2" borderId="1" applyAlignment="1" pivotButton="0" quotePrefix="0" xfId="0">
      <alignment horizontal="left" vertical="center" wrapText="1"/>
    </xf>
    <xf numFmtId="167" fontId="2" fillId="2" borderId="1" applyAlignment="1" pivotButton="0" quotePrefix="0" xfId="0">
      <alignment horizontal="left" vertical="center" wrapText="1"/>
    </xf>
    <xf numFmtId="167" fontId="5" fillId="2" borderId="1" applyAlignment="1" pivotButton="0" quotePrefix="0" xfId="0">
      <alignment horizontal="left" vertical="center" wrapText="1"/>
    </xf>
    <xf numFmtId="167" fontId="5" fillId="2" borderId="1" applyAlignment="1" pivotButton="0" quotePrefix="0" xfId="0">
      <alignment horizontal="left" vertical="center"/>
    </xf>
    <xf numFmtId="167" fontId="6" fillId="2" borderId="1" applyAlignment="1" pivotButton="0" quotePrefix="0" xfId="0">
      <alignment horizontal="left" vertical="center"/>
    </xf>
    <xf numFmtId="167" fontId="4" fillId="0" borderId="1" applyAlignment="1" pivotButton="0" quotePrefix="0" xfId="0">
      <alignment vertical="center"/>
    </xf>
    <xf numFmtId="167" fontId="0" fillId="0" borderId="1"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Administrator</author>
    <author>jack</author>
    <author>msi</author>
  </authors>
  <commentList>
    <comment ref="M2" authorId="0" shapeId="0">
      <text>
        <t>Administrator:
实际到账人民币金额</t>
      </text>
    </comment>
    <comment ref="R2" authorId="1" shapeId="0">
      <text>
        <t>jack:
如果用公司样品库存，需要填写总价</t>
      </text>
    </comment>
    <comment ref="S2" authorId="1" shapeId="0">
      <text>
        <t>jack:
采购商品所需的运费</t>
      </text>
    </comment>
    <comment ref="T2" authorId="1" shapeId="0">
      <text>
        <t>jack:
出货所需运费</t>
      </text>
    </comment>
    <comment ref="Y2" authorId="1" shapeId="0">
      <text>
        <t>jack:
不包括公司库存成本</t>
      </text>
    </comment>
    <comment ref="Z2" authorId="1" shapeId="0">
      <text>
        <t>jack:
总收入-总成本</t>
      </text>
    </comment>
    <comment ref="AA2" authorId="1" shapeId="0">
      <text>
        <t>jack:
产品成本*15%+公司库存成本*115%</t>
      </text>
    </comment>
    <comment ref="AB2" authorId="1" shapeId="0">
      <text>
        <t>jack:
总利润-公司利润-银行提取1.2%手续费</t>
      </text>
    </comment>
    <comment ref="T624" authorId="2" shapeId="0">
      <text>
        <t>msi:
货拉拉</t>
      </text>
    </comment>
    <comment ref="T801" authorId="2" shapeId="0">
      <text>
        <t>msi:
明捷</t>
      </text>
    </comment>
  </commentList>
</comments>
</file>

<file path=xl/comments/comment2.xml><?xml version="1.0" encoding="utf-8"?>
<comments xmlns="http://schemas.openxmlformats.org/spreadsheetml/2006/main">
  <authors>
    <author>Administrator</author>
    <author>jack</author>
  </authors>
  <commentList>
    <comment ref="M2" authorId="0" shapeId="0">
      <text>
        <t>Administrator:
实际到账人民币金额</t>
      </text>
    </comment>
    <comment ref="R2" authorId="1" shapeId="0">
      <text>
        <t>jack:
如果用公司样品库存，需要填写总价</t>
      </text>
    </comment>
    <comment ref="S2" authorId="1" shapeId="0">
      <text>
        <t>jack:
采购商品所需的运费</t>
      </text>
    </comment>
    <comment ref="T2" authorId="1" shapeId="0">
      <text>
        <t>jack:
出货所需运费</t>
      </text>
    </comment>
    <comment ref="W2" authorId="1" shapeId="0">
      <text>
        <t>jack:
不包括公司库存成本</t>
      </text>
    </comment>
    <comment ref="X2" authorId="1" shapeId="0">
      <text>
        <t>jack:
总收入-总成本</t>
      </text>
    </comment>
    <comment ref="Y2" authorId="1" shapeId="0">
      <text>
        <t>jack:
产品成本*15%+公司库存成本*115%</t>
      </text>
    </comment>
    <comment ref="Z2" authorId="1" shapeId="0">
      <text>
        <t>jack:
总利润-公司利润-银行提取1.2%手续费</t>
      </text>
    </comment>
  </commentList>
</comment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AR810"/>
  <sheetViews>
    <sheetView tabSelected="1" workbookViewId="0">
      <pane ySplit="2" topLeftCell="A3" activePane="bottomLeft" state="frozen"/>
      <selection activeCell="A1" sqref="A1"/>
      <selection pane="bottomLeft" activeCell="U11" sqref="U11"/>
    </sheetView>
  </sheetViews>
  <sheetFormatPr baseColWidth="8" defaultColWidth="9" defaultRowHeight="13.5"/>
  <cols>
    <col width="5.5" customWidth="1" style="29" min="1" max="1"/>
    <col width="13.125" customWidth="1" style="29" min="2" max="2"/>
    <col hidden="1" width="18.875" customWidth="1" style="29" min="3" max="3"/>
    <col width="9.5" customWidth="1" style="29" min="4" max="4"/>
    <col width="6.625" customWidth="1" style="29" min="5" max="5"/>
    <col hidden="1" width="4.125" customWidth="1" style="29" min="6" max="6"/>
    <col hidden="1" width="4.875" customWidth="1" style="29" min="7" max="7"/>
    <col hidden="1" width="4.125" customWidth="1" style="29" min="8" max="8"/>
    <col hidden="1" width="8.625" customWidth="1" style="29" min="9" max="12"/>
    <col hidden="1" width="10.125" customWidth="1" style="29" min="13" max="13"/>
    <col hidden="1" width="7.625" customWidth="1" style="29" min="14" max="14"/>
    <col hidden="1" width="8.625" customWidth="1" style="29" min="15" max="15"/>
    <col hidden="1" width="7.625" customWidth="1" style="29" min="16" max="16"/>
    <col hidden="1" width="8.625" customWidth="1" style="29" min="17" max="17"/>
    <col hidden="1" width="10.125" customWidth="1" style="29" min="18" max="18"/>
    <col hidden="1" width="10" customWidth="1" style="29" min="19" max="19"/>
    <col width="9.25" customWidth="1" style="29" min="20" max="22"/>
    <col hidden="1" width="8.625" customWidth="1" style="29" min="23" max="23"/>
    <col hidden="1" width="9.875" customWidth="1" style="29" min="24" max="24"/>
    <col hidden="1" width="9" customWidth="1" style="29" min="25" max="25"/>
    <col hidden="1" width="10.25" customWidth="1" style="29" min="26" max="26"/>
    <col hidden="1" width="9.5" customWidth="1" style="29" min="27" max="27"/>
    <col hidden="1" width="10" customWidth="1" style="29" min="28" max="28"/>
    <col hidden="1" width="9" customWidth="1" style="29" min="29" max="29"/>
    <col hidden="1" width="8.375" customWidth="1" style="29" min="30" max="30"/>
    <col hidden="1" width="8.625" customWidth="1" style="29" min="31" max="31"/>
    <col hidden="1" width="10.125" customWidth="1" style="29" min="32" max="32"/>
    <col hidden="1" width="8.625" customWidth="1" style="29" min="33" max="33"/>
    <col hidden="1" width="9" customWidth="1" style="29" min="34" max="34"/>
    <col hidden="1" width="9.25" customWidth="1" style="29" min="35" max="35"/>
    <col hidden="1" width="7.125" customWidth="1" style="29" min="36" max="36"/>
    <col hidden="1" width="10.375" customWidth="1" style="29" min="37" max="37"/>
    <col hidden="1" width="5.75" customWidth="1" style="29" min="38" max="38"/>
    <col hidden="1" width="7.875" customWidth="1" style="29" min="39" max="39"/>
    <col hidden="1" width="5.75" customWidth="1" style="29" min="40" max="40"/>
    <col hidden="1" width="9" customWidth="1" style="29" min="41" max="41"/>
    <col hidden="1" width="9.625" customWidth="1" style="29" min="42" max="42"/>
    <col hidden="1" width="9" customWidth="1" style="29" min="43" max="43"/>
  </cols>
  <sheetData>
    <row r="1" ht="30" customFormat="1" customHeight="1" s="1">
      <c r="A1" s="30" t="n"/>
      <c r="B1" s="31" t="n"/>
      <c r="C1" s="32" t="n"/>
      <c r="D1" s="5" t="n"/>
      <c r="E1" s="33" t="n"/>
      <c r="F1" s="33" t="n"/>
      <c r="G1" s="33" t="n"/>
      <c r="H1" s="7" t="n"/>
      <c r="I1" s="30" t="n"/>
      <c r="J1" s="30" t="n"/>
      <c r="K1" s="30" t="n"/>
      <c r="L1" s="34">
        <f>SUM(L3:L9)</f>
        <v/>
      </c>
      <c r="M1" s="34">
        <f>SUM(M3:M816)</f>
        <v/>
      </c>
      <c r="N1" s="34">
        <f>SUM(N3:N816)</f>
        <v/>
      </c>
      <c r="O1" s="34">
        <f>SUM(O3:O816)</f>
        <v/>
      </c>
      <c r="P1" s="34">
        <f>SUM(P3:P816)</f>
        <v/>
      </c>
      <c r="Q1" s="34">
        <f>SUM(Q3:Q816)</f>
        <v/>
      </c>
      <c r="R1" s="34">
        <f>SUM(R3:R816)</f>
        <v/>
      </c>
      <c r="S1" s="34">
        <f>SUM(S3:S816)</f>
        <v/>
      </c>
      <c r="T1" s="34">
        <f>SUM(T3:T816)</f>
        <v/>
      </c>
      <c r="U1" s="34" t="n"/>
      <c r="V1" s="34" t="n"/>
      <c r="W1" s="34">
        <f>SUM(W3:W816)</f>
        <v/>
      </c>
      <c r="X1" s="34">
        <f>SUM(X3:X816)</f>
        <v/>
      </c>
      <c r="Y1" s="34">
        <f>SUM(Y3:Y816)</f>
        <v/>
      </c>
      <c r="Z1" s="34">
        <f>SUM(Z3:Z816)</f>
        <v/>
      </c>
      <c r="AA1" s="34">
        <f>SUM(AA3:AA816)</f>
        <v/>
      </c>
      <c r="AB1" s="34">
        <f>SUM(AB3:AB816)</f>
        <v/>
      </c>
      <c r="AC1" s="34">
        <f>SUM(AC3:AC816)</f>
        <v/>
      </c>
      <c r="AD1" s="34">
        <f>SUM(AD3:AD816)</f>
        <v/>
      </c>
      <c r="AE1" s="34">
        <f>SUM(AE3:AE816)</f>
        <v/>
      </c>
      <c r="AF1" s="34">
        <f>SUM(AF3:AF816)</f>
        <v/>
      </c>
      <c r="AG1" s="34">
        <f>SUM(AG3:AG816)</f>
        <v/>
      </c>
      <c r="AH1" s="34">
        <f>SUM(AH3:AH816)</f>
        <v/>
      </c>
      <c r="AI1" s="34">
        <f>SUM(AI3:AI816)</f>
        <v/>
      </c>
      <c r="AJ1" s="34">
        <f>SUM(AJ3:AJ816)</f>
        <v/>
      </c>
      <c r="AK1" s="34">
        <f>SUM(AK3:AK816)</f>
        <v/>
      </c>
      <c r="AL1" s="34">
        <f>SUM(AL3:AL816)</f>
        <v/>
      </c>
      <c r="AM1" s="34">
        <f>SUM(AM3:AM816)</f>
        <v/>
      </c>
      <c r="AN1" s="34">
        <f>SUM(AN3:AN816)</f>
        <v/>
      </c>
      <c r="AO1" s="34" t="n"/>
      <c r="AP1" s="34" t="n"/>
      <c r="AQ1" s="34">
        <f>SUM(AQ3:AQ587)</f>
        <v/>
      </c>
    </row>
    <row r="2" ht="27" customFormat="1" customHeight="1" s="1">
      <c r="A2" s="35" t="n"/>
      <c r="B2" s="36" t="inlineStr">
        <is>
          <t>订单号</t>
        </is>
      </c>
      <c r="C2" s="37" t="inlineStr">
        <is>
          <t>订单日期</t>
        </is>
      </c>
      <c r="D2" s="11" t="inlineStr">
        <is>
          <t>客户</t>
        </is>
      </c>
      <c r="E2" s="38" t="inlineStr">
        <is>
          <t>业务员</t>
        </is>
      </c>
      <c r="F2" s="39" t="inlineStr">
        <is>
          <t>汇率</t>
        </is>
      </c>
      <c r="G2" s="38" t="inlineStr">
        <is>
          <t>单价</t>
        </is>
      </c>
      <c r="H2" s="14" t="inlineStr">
        <is>
          <t>数量</t>
        </is>
      </c>
      <c r="I2" s="40" t="inlineStr">
        <is>
          <t>收入-总价$</t>
        </is>
      </c>
      <c r="J2" s="40" t="inlineStr">
        <is>
          <t>收入-运费$</t>
        </is>
      </c>
      <c r="K2" s="40" t="inlineStr">
        <is>
          <t>收入-银行手续费$</t>
        </is>
      </c>
      <c r="L2" s="40" t="inlineStr">
        <is>
          <t>订单收入-美元$</t>
        </is>
      </c>
      <c r="M2" s="40" t="inlineStr">
        <is>
          <t>订单收入-人民币￥</t>
        </is>
      </c>
      <c r="N2" s="40" t="inlineStr">
        <is>
          <t>已收款金额-美元</t>
        </is>
      </c>
      <c r="O2" s="40" t="inlineStr">
        <is>
          <t>已收款金额-人民币</t>
        </is>
      </c>
      <c r="P2" s="40" t="inlineStr">
        <is>
          <t>未收款金额-美元</t>
        </is>
      </c>
      <c r="Q2" s="40" t="inlineStr">
        <is>
          <t>未收款金额-人民币</t>
        </is>
      </c>
      <c r="R2" s="40" t="inlineStr">
        <is>
          <t>公司库存成本￥</t>
        </is>
      </c>
      <c r="S2" s="40" t="inlineStr">
        <is>
          <t>成本-运费￥</t>
        </is>
      </c>
      <c r="T2" s="40" t="inlineStr">
        <is>
          <t>成本-优速韵达京广</t>
        </is>
      </c>
      <c r="U2" s="40" t="inlineStr">
        <is>
          <t>正确运费</t>
        </is>
      </c>
      <c r="V2" s="40" t="inlineStr">
        <is>
          <t>差额</t>
        </is>
      </c>
      <c r="W2" s="40" t="inlineStr">
        <is>
          <t>成本-银行手续费￥</t>
        </is>
      </c>
      <c r="X2" s="40" t="inlineStr">
        <is>
          <t>成本-兼职费用</t>
        </is>
      </c>
      <c r="Y2" s="40" t="inlineStr">
        <is>
          <t>订单成本</t>
        </is>
      </c>
      <c r="Z2" s="40" t="inlineStr">
        <is>
          <t>总利润￥</t>
        </is>
      </c>
      <c r="AA2" s="40" t="inlineStr">
        <is>
          <t>公司利润￥</t>
        </is>
      </c>
      <c r="AB2" s="40" t="inlineStr">
        <is>
          <t>提成￥</t>
        </is>
      </c>
      <c r="AC2" s="40" t="inlineStr">
        <is>
          <t>采购提成</t>
        </is>
      </c>
      <c r="AD2" s="40" t="inlineStr">
        <is>
          <t>跟单提成</t>
        </is>
      </c>
      <c r="AE2" s="40" t="inlineStr">
        <is>
          <t>运营推广-敏婷</t>
        </is>
      </c>
      <c r="AF2" s="40" t="inlineStr">
        <is>
          <t>跟进老客户提成-sandy</t>
        </is>
      </c>
      <c r="AG2" s="40" t="inlineStr">
        <is>
          <t>国内跟单-苏苏</t>
        </is>
      </c>
      <c r="AH2" s="41" t="inlineStr">
        <is>
          <t>娟丽提成</t>
        </is>
      </c>
      <c r="AI2" s="42" t="inlineStr">
        <is>
          <t>jane提成</t>
        </is>
      </c>
      <c r="AJ2" s="35" t="inlineStr">
        <is>
          <t>收款方式</t>
        </is>
      </c>
      <c r="AK2" s="35" t="inlineStr">
        <is>
          <t>是否信保
或者运回公司</t>
        </is>
      </c>
      <c r="AL2" s="30" t="inlineStr">
        <is>
          <t>平台</t>
        </is>
      </c>
      <c r="AM2" s="30" t="inlineStr">
        <is>
          <t>出货时间</t>
        </is>
      </c>
      <c r="AN2" s="30" t="inlineStr">
        <is>
          <t>备注</t>
        </is>
      </c>
      <c r="AO2" s="42" t="inlineStr">
        <is>
          <t>销售利润率</t>
        </is>
      </c>
      <c r="AP2" s="43" t="inlineStr">
        <is>
          <t>成本利润率</t>
        </is>
      </c>
      <c r="AR2" t="inlineStr">
        <is>
          <t>金额明细</t>
        </is>
      </c>
    </row>
    <row r="3">
      <c r="A3" s="1" t="n"/>
      <c r="B3" s="15" t="inlineStr">
        <is>
          <t>7-AL1810298</t>
        </is>
      </c>
      <c r="C3" s="15" t="inlineStr">
        <is>
          <t xml:space="preserve">2020-07-31 </t>
        </is>
      </c>
      <c r="D3" s="16">
        <f>LEFT(B3,9)</f>
        <v/>
      </c>
      <c r="E3" s="1" t="inlineStr">
        <is>
          <t>jack</t>
        </is>
      </c>
      <c r="F3" s="1" t="n"/>
      <c r="G3" s="1" t="n"/>
      <c r="H3" s="1" t="n"/>
      <c r="I3" s="1" t="n"/>
      <c r="J3" s="1" t="n"/>
      <c r="K3" s="1" t="n"/>
      <c r="L3" s="1" t="n"/>
      <c r="M3" s="17" t="n">
        <v>103</v>
      </c>
      <c r="N3" s="1" t="n"/>
      <c r="O3" s="1" t="n"/>
      <c r="P3" s="1" t="n"/>
      <c r="Q3" s="1" t="n"/>
      <c r="R3" s="17" t="n">
        <v>60.75</v>
      </c>
      <c r="S3" s="44">
        <f>M3*0.01095</f>
        <v/>
      </c>
      <c r="T3" s="44">
        <f>M3*0.02348</f>
        <v/>
      </c>
      <c r="U3" s="44" t="n">
        <v>14.4</v>
      </c>
      <c r="V3" s="44">
        <f>U3-T3</f>
        <v/>
      </c>
      <c r="W3" s="1" t="n"/>
      <c r="X3" s="44">
        <f>M3*0.043</f>
        <v/>
      </c>
      <c r="Y3" s="44">
        <f>R3+S3+T3+W3+X3+AG3+AC3+AD3</f>
        <v/>
      </c>
      <c r="Z3" s="44">
        <f>M3-Y3</f>
        <v/>
      </c>
      <c r="AA3" s="1" t="n">
        <v>0</v>
      </c>
      <c r="AB3" s="44">
        <f>Z3*0.9</f>
        <v/>
      </c>
      <c r="AC3" s="44">
        <f>M3*0.005</f>
        <v/>
      </c>
      <c r="AD3" s="44">
        <f>AC3</f>
        <v/>
      </c>
      <c r="AE3" s="1" t="n"/>
      <c r="AF3" s="1" t="n"/>
      <c r="AG3" s="1" t="n"/>
      <c r="AH3" s="44">
        <f>Z3*0.05</f>
        <v/>
      </c>
      <c r="AI3" s="44">
        <f>AH3</f>
        <v/>
      </c>
      <c r="AJ3" s="1" t="n"/>
      <c r="AK3" s="1" t="n"/>
      <c r="AL3" s="1" t="n"/>
      <c r="AM3" s="1" t="n"/>
      <c r="AN3" s="1" t="n"/>
      <c r="AO3" s="21">
        <f>(M3-Y3)/M3</f>
        <v/>
      </c>
      <c r="AP3" s="21">
        <f>AA3/Y3</f>
        <v/>
      </c>
      <c r="AR3" t="inlineStr">
        <is>
          <t>2020.07月迈粟礼对账单.xlsx 运单编号：4307345550976,金额7.2</t>
        </is>
      </c>
    </row>
    <row r="4">
      <c r="A4" s="1" t="n"/>
      <c r="B4" s="15" t="inlineStr">
        <is>
          <t>7-AL20102008</t>
        </is>
      </c>
      <c r="C4" s="15" t="inlineStr">
        <is>
          <t xml:space="preserve">2020-07-31 </t>
        </is>
      </c>
      <c r="D4" s="16">
        <f>LEFT(B4,9)</f>
        <v/>
      </c>
      <c r="E4" s="1" t="inlineStr">
        <is>
          <t>jack</t>
        </is>
      </c>
      <c r="F4" s="1" t="n"/>
      <c r="G4" s="1" t="n"/>
      <c r="H4" s="1" t="n"/>
      <c r="I4" s="1" t="n"/>
      <c r="J4" s="1" t="n"/>
      <c r="K4" s="1" t="n"/>
      <c r="L4" s="1" t="n"/>
      <c r="M4" s="17" t="n">
        <v>86.88</v>
      </c>
      <c r="N4" s="1" t="n"/>
      <c r="O4" s="1" t="n"/>
      <c r="P4" s="1" t="n"/>
      <c r="Q4" s="1" t="n"/>
      <c r="R4" s="17" t="n">
        <v>37.4</v>
      </c>
      <c r="S4" s="44">
        <f>M4*0.01095</f>
        <v/>
      </c>
      <c r="T4" s="44">
        <f>M4*0.02348</f>
        <v/>
      </c>
      <c r="U4" s="44" t="n"/>
      <c r="V4" s="44">
        <f>U4-T4</f>
        <v/>
      </c>
      <c r="W4" s="1" t="n"/>
      <c r="X4" s="44">
        <f>M4*0.043</f>
        <v/>
      </c>
      <c r="Y4" s="44">
        <f>R4+S4+T4+W4+X4+AG4+AC4+AD4</f>
        <v/>
      </c>
      <c r="Z4" s="44">
        <f>M4-Y4</f>
        <v/>
      </c>
      <c r="AA4" s="1" t="n">
        <v>0</v>
      </c>
      <c r="AB4" s="44">
        <f>Z4*0.9</f>
        <v/>
      </c>
      <c r="AC4" s="44">
        <f>M4*0.005</f>
        <v/>
      </c>
      <c r="AD4" s="44">
        <f>AC4</f>
        <v/>
      </c>
      <c r="AE4" s="1" t="n"/>
      <c r="AF4" s="1" t="n"/>
      <c r="AG4" s="1" t="n"/>
      <c r="AH4" s="44">
        <f>Z4*0.05</f>
        <v/>
      </c>
      <c r="AI4" s="44">
        <f>AH4</f>
        <v/>
      </c>
      <c r="AJ4" s="1" t="n"/>
      <c r="AK4" s="1" t="n"/>
      <c r="AL4" s="1" t="n"/>
      <c r="AM4" s="1" t="n"/>
      <c r="AN4" s="1" t="n"/>
      <c r="AO4" s="21">
        <f>(M4-Y4)/M4</f>
        <v/>
      </c>
      <c r="AP4" s="21">
        <f>AA4/Y4</f>
        <v/>
      </c>
    </row>
    <row r="5">
      <c r="A5" s="1" t="n"/>
      <c r="B5" s="15" t="inlineStr">
        <is>
          <t>7-MA20307001</t>
        </is>
      </c>
      <c r="C5" s="15" t="inlineStr">
        <is>
          <t xml:space="preserve">2020-07-31 </t>
        </is>
      </c>
      <c r="D5" s="16">
        <f>LEFT(B5,9)</f>
        <v/>
      </c>
      <c r="E5" s="1" t="inlineStr">
        <is>
          <t>jack</t>
        </is>
      </c>
      <c r="F5" s="1" t="n"/>
      <c r="G5" s="1" t="n"/>
      <c r="H5" s="1" t="n"/>
      <c r="I5" s="1" t="n"/>
      <c r="J5" s="1" t="n"/>
      <c r="K5" s="1" t="n"/>
      <c r="L5" s="1" t="n"/>
      <c r="M5" s="17" t="n">
        <v>49</v>
      </c>
      <c r="N5" s="1" t="n"/>
      <c r="O5" s="1" t="n"/>
      <c r="P5" s="1" t="n"/>
      <c r="Q5" s="1" t="n"/>
      <c r="R5" s="17" t="n">
        <v>27.09</v>
      </c>
      <c r="S5" s="44">
        <f>M5*0.01095</f>
        <v/>
      </c>
      <c r="T5" s="44">
        <f>M5*0.02348</f>
        <v/>
      </c>
      <c r="U5" s="44">
        <f>10.8+17.6</f>
        <v/>
      </c>
      <c r="V5" s="44">
        <f>U5-T5</f>
        <v/>
      </c>
      <c r="W5" s="1" t="n"/>
      <c r="X5" s="44">
        <f>M5*0.043</f>
        <v/>
      </c>
      <c r="Y5" s="44">
        <f>R5+S5+T5+W5+X5+AG5+AC5+AD5</f>
        <v/>
      </c>
      <c r="Z5" s="44">
        <f>M5-Y5</f>
        <v/>
      </c>
      <c r="AA5" s="44">
        <f>Z5*0.7</f>
        <v/>
      </c>
      <c r="AB5" s="1" t="n"/>
      <c r="AC5" s="44">
        <f>M5*0.005</f>
        <v/>
      </c>
      <c r="AD5" s="44">
        <f>AC5</f>
        <v/>
      </c>
      <c r="AE5" s="1" t="n"/>
      <c r="AF5" s="1" t="n"/>
      <c r="AG5" s="1" t="n"/>
      <c r="AH5" s="44">
        <f>Z5*0.15</f>
        <v/>
      </c>
      <c r="AI5" s="44">
        <f>Z5*0.15</f>
        <v/>
      </c>
      <c r="AJ5" s="1" t="n"/>
      <c r="AK5" s="1" t="n"/>
      <c r="AL5" s="1" t="n"/>
      <c r="AM5" s="1" t="n"/>
      <c r="AN5" s="1" t="n"/>
      <c r="AO5" s="21">
        <f>(M5-Y5)/M5</f>
        <v/>
      </c>
      <c r="AP5" s="21">
        <f>AA5/Y5</f>
        <v/>
      </c>
    </row>
    <row r="6">
      <c r="A6" s="1" t="n"/>
      <c r="B6" s="15" t="inlineStr">
        <is>
          <t>7-AL19235037</t>
        </is>
      </c>
      <c r="C6" s="15" t="inlineStr">
        <is>
          <t xml:space="preserve">2020-07-31 </t>
        </is>
      </c>
      <c r="D6" s="16">
        <f>LEFT(B6,9)</f>
        <v/>
      </c>
      <c r="E6" s="1" t="inlineStr">
        <is>
          <t>jack</t>
        </is>
      </c>
      <c r="F6" s="1" t="n"/>
      <c r="G6" s="1" t="n"/>
      <c r="H6" s="1" t="n"/>
      <c r="I6" s="1" t="n"/>
      <c r="J6" s="1" t="n"/>
      <c r="K6" s="1" t="n"/>
      <c r="L6" s="1" t="n"/>
      <c r="M6" s="17" t="n">
        <v>53.6</v>
      </c>
      <c r="N6" s="1" t="n"/>
      <c r="O6" s="1" t="n"/>
      <c r="P6" s="1" t="n"/>
      <c r="Q6" s="1" t="n"/>
      <c r="R6" s="17" t="n">
        <v>34.33</v>
      </c>
      <c r="S6" s="44">
        <f>M6*0.01095</f>
        <v/>
      </c>
      <c r="T6" s="44">
        <f>M6*0.02348</f>
        <v/>
      </c>
      <c r="U6" s="44" t="n">
        <v>11.4</v>
      </c>
      <c r="V6" s="44">
        <f>U6-T6</f>
        <v/>
      </c>
      <c r="W6" s="1" t="n"/>
      <c r="X6" s="44">
        <f>M6*0.043</f>
        <v/>
      </c>
      <c r="Y6" s="44">
        <f>R6+S6+T6+W6+X6+AG6+AC6+AD6</f>
        <v/>
      </c>
      <c r="Z6" s="44">
        <f>M6-Y6</f>
        <v/>
      </c>
      <c r="AA6" s="1" t="n">
        <v>0</v>
      </c>
      <c r="AB6" s="44">
        <f>Z6*0.9</f>
        <v/>
      </c>
      <c r="AC6" s="44">
        <f>M6*0.005</f>
        <v/>
      </c>
      <c r="AD6" s="44">
        <f>AC6</f>
        <v/>
      </c>
      <c r="AE6" s="1" t="n"/>
      <c r="AF6" s="1" t="n"/>
      <c r="AG6" s="1" t="n"/>
      <c r="AH6" s="44">
        <f>Z6*0.05</f>
        <v/>
      </c>
      <c r="AI6" s="44">
        <f>AH6</f>
        <v/>
      </c>
      <c r="AJ6" s="1" t="n"/>
      <c r="AK6" s="1" t="n"/>
      <c r="AL6" s="1" t="n"/>
      <c r="AM6" s="1" t="n"/>
      <c r="AN6" s="1" t="n"/>
      <c r="AO6" s="21">
        <f>(M6-Y6)/M6</f>
        <v/>
      </c>
      <c r="AP6" s="21">
        <f>AA6/Y6</f>
        <v/>
      </c>
      <c r="AR6" t="inlineStr">
        <is>
          <t>2020.07月迈粟礼对账单.xlsx 运单编号：4307345581382,金额5.7</t>
        </is>
      </c>
    </row>
    <row r="7">
      <c r="A7" s="1" t="n"/>
      <c r="B7" s="15" t="inlineStr">
        <is>
          <t>7-GZ20076065</t>
        </is>
      </c>
      <c r="C7" s="15" t="inlineStr">
        <is>
          <t xml:space="preserve">2020-07-31 </t>
        </is>
      </c>
      <c r="D7" s="16">
        <f>LEFT(B7,9)</f>
        <v/>
      </c>
      <c r="E7" s="1" t="inlineStr">
        <is>
          <t>jack</t>
        </is>
      </c>
      <c r="F7" s="1" t="n"/>
      <c r="G7" s="1" t="n"/>
      <c r="H7" s="1" t="n"/>
      <c r="I7" s="1" t="n"/>
      <c r="J7" s="1" t="n"/>
      <c r="K7" s="1" t="n"/>
      <c r="L7" s="1" t="n"/>
      <c r="M7" s="17" t="n">
        <v>70.31999999999999</v>
      </c>
      <c r="N7" s="1" t="n"/>
      <c r="O7" s="1" t="n"/>
      <c r="P7" s="1" t="n"/>
      <c r="Q7" s="1" t="n"/>
      <c r="R7" s="17" t="n">
        <v>44.02</v>
      </c>
      <c r="S7" s="44">
        <f>M7*0.01095</f>
        <v/>
      </c>
      <c r="T7" s="44">
        <f>M7*0.02348</f>
        <v/>
      </c>
      <c r="U7" s="44" t="n"/>
      <c r="V7" s="44">
        <f>U7-T7</f>
        <v/>
      </c>
      <c r="W7" s="1" t="n"/>
      <c r="X7" s="44">
        <f>M7*0.043</f>
        <v/>
      </c>
      <c r="Y7" s="44">
        <f>R7+S7+T7+W7+X7+AG7+AC7+AD7</f>
        <v/>
      </c>
      <c r="Z7" s="44">
        <f>M7-Y7</f>
        <v/>
      </c>
      <c r="AA7" s="44">
        <f>Z7*0.7</f>
        <v/>
      </c>
      <c r="AB7" s="1" t="n"/>
      <c r="AC7" s="44">
        <f>M7*0.005</f>
        <v/>
      </c>
      <c r="AD7" s="44">
        <f>AC7</f>
        <v/>
      </c>
      <c r="AE7" s="1" t="n"/>
      <c r="AF7" s="1" t="n"/>
      <c r="AG7" s="1" t="n"/>
      <c r="AH7" s="44">
        <f>Z7*0.15</f>
        <v/>
      </c>
      <c r="AI7" s="44">
        <f>Z7*0.15</f>
        <v/>
      </c>
      <c r="AJ7" s="1" t="n"/>
      <c r="AK7" s="1" t="n"/>
      <c r="AL7" s="1" t="n"/>
      <c r="AM7" s="1" t="n"/>
      <c r="AN7" s="1" t="n"/>
      <c r="AO7" s="21">
        <f>(M7-Y7)/M7</f>
        <v/>
      </c>
      <c r="AP7" s="21">
        <f>AA7/Y7</f>
        <v/>
      </c>
    </row>
    <row r="8">
      <c r="A8" s="1" t="n"/>
      <c r="B8" s="15" t="inlineStr">
        <is>
          <t>7-GZ20054003</t>
        </is>
      </c>
      <c r="C8" s="15" t="inlineStr">
        <is>
          <t>2020-07-31</t>
        </is>
      </c>
      <c r="D8" s="16">
        <f>LEFT(B8,9)</f>
        <v/>
      </c>
      <c r="E8" s="1" t="inlineStr">
        <is>
          <t>jack</t>
        </is>
      </c>
      <c r="F8" s="1" t="n"/>
      <c r="G8" s="1" t="n"/>
      <c r="H8" s="1" t="n"/>
      <c r="I8" s="1" t="n"/>
      <c r="J8" s="1" t="n"/>
      <c r="K8" s="1" t="n"/>
      <c r="L8" s="1" t="n"/>
      <c r="M8" s="17" t="n">
        <v>837</v>
      </c>
      <c r="N8" s="1" t="n"/>
      <c r="O8" s="1" t="n"/>
      <c r="P8" s="1" t="n"/>
      <c r="Q8" s="1" t="n"/>
      <c r="R8" s="17" t="n">
        <v>585.28</v>
      </c>
      <c r="S8" s="44">
        <f>M8*0.01095</f>
        <v/>
      </c>
      <c r="T8" s="44">
        <f>M8*0.02348</f>
        <v/>
      </c>
      <c r="U8" s="44" t="n"/>
      <c r="V8" s="44">
        <f>U8-T8</f>
        <v/>
      </c>
      <c r="W8" s="1" t="n"/>
      <c r="X8" s="44">
        <f>M8*0.043</f>
        <v/>
      </c>
      <c r="Y8" s="44">
        <f>R8+S8+T8+W8+X8+AG8+AC8+AD8</f>
        <v/>
      </c>
      <c r="Z8" s="44">
        <f>M8-Y8</f>
        <v/>
      </c>
      <c r="AA8" s="44">
        <f>Z8*0.7</f>
        <v/>
      </c>
      <c r="AB8" s="1" t="n"/>
      <c r="AC8" s="44">
        <f>M8*0.005</f>
        <v/>
      </c>
      <c r="AD8" s="44">
        <f>AC8</f>
        <v/>
      </c>
      <c r="AE8" s="1" t="n"/>
      <c r="AF8" s="1" t="n"/>
      <c r="AG8" s="1" t="n"/>
      <c r="AH8" s="44">
        <f>Z8*0.15</f>
        <v/>
      </c>
      <c r="AI8" s="44">
        <f>Z8*0.15</f>
        <v/>
      </c>
      <c r="AJ8" s="1" t="n"/>
      <c r="AK8" s="1" t="n"/>
      <c r="AL8" s="1" t="n"/>
      <c r="AM8" s="1" t="n"/>
      <c r="AN8" s="1" t="n"/>
      <c r="AO8" s="21">
        <f>(M8-Y8)/M8</f>
        <v/>
      </c>
      <c r="AP8" s="21">
        <f>AA8/Y8</f>
        <v/>
      </c>
    </row>
    <row r="9">
      <c r="A9" s="1" t="n"/>
      <c r="B9" s="15" t="inlineStr">
        <is>
          <t>7-GZ20322001</t>
        </is>
      </c>
      <c r="C9" s="15" t="inlineStr">
        <is>
          <t>2020-07-31 13:47:31</t>
        </is>
      </c>
      <c r="D9" s="16">
        <f>LEFT(B9,9)</f>
        <v/>
      </c>
      <c r="E9" s="1" t="inlineStr">
        <is>
          <t>jack</t>
        </is>
      </c>
      <c r="F9" s="1" t="n"/>
      <c r="G9" s="1" t="n"/>
      <c r="H9" s="1" t="n"/>
      <c r="I9" s="1" t="n"/>
      <c r="J9" s="1" t="n"/>
      <c r="K9" s="1" t="n"/>
      <c r="L9" s="1" t="n"/>
      <c r="M9" s="17" t="n">
        <v>207.56</v>
      </c>
      <c r="N9" s="1" t="n"/>
      <c r="O9" s="1" t="n"/>
      <c r="P9" s="1" t="n"/>
      <c r="Q9" s="1" t="n"/>
      <c r="R9" s="17" t="n">
        <v>125.76</v>
      </c>
      <c r="S9" s="44">
        <f>M9*0.01095</f>
        <v/>
      </c>
      <c r="T9" s="44">
        <f>M9*0.02348</f>
        <v/>
      </c>
      <c r="U9" s="44" t="n"/>
      <c r="V9" s="44">
        <f>U9-T9</f>
        <v/>
      </c>
      <c r="W9" s="1" t="n"/>
      <c r="X9" s="44">
        <f>M9*0.043</f>
        <v/>
      </c>
      <c r="Y9" s="44">
        <f>R9+S9+T9+W9+X9+AG9+AC9+AD9</f>
        <v/>
      </c>
      <c r="Z9" s="44">
        <f>M9-Y9</f>
        <v/>
      </c>
      <c r="AA9" s="44">
        <f>Z9*0.7</f>
        <v/>
      </c>
      <c r="AB9" s="1" t="n"/>
      <c r="AC9" s="44">
        <f>M9*0.005</f>
        <v/>
      </c>
      <c r="AD9" s="44">
        <f>AC9</f>
        <v/>
      </c>
      <c r="AE9" s="1" t="n"/>
      <c r="AF9" s="1" t="n"/>
      <c r="AG9" s="1" t="n"/>
      <c r="AH9" s="44">
        <f>Z9*0.15</f>
        <v/>
      </c>
      <c r="AI9" s="44">
        <f>Z9*0.15</f>
        <v/>
      </c>
      <c r="AJ9" s="1" t="n"/>
      <c r="AK9" s="1" t="n"/>
      <c r="AL9" s="1" t="n"/>
      <c r="AM9" s="1" t="n"/>
      <c r="AN9" s="1" t="n"/>
      <c r="AO9" s="21">
        <f>(M9-Y9)/M9</f>
        <v/>
      </c>
      <c r="AP9" s="21">
        <f>AA9/Y9</f>
        <v/>
      </c>
    </row>
    <row r="10">
      <c r="A10" s="1" t="n"/>
      <c r="B10" s="15" t="inlineStr">
        <is>
          <t>7-GZ20321001</t>
        </is>
      </c>
      <c r="C10" s="15" t="inlineStr">
        <is>
          <t>2020-07-31 13:47:31</t>
        </is>
      </c>
      <c r="D10" s="16">
        <f>LEFT(B10,9)</f>
        <v/>
      </c>
      <c r="E10" s="1" t="inlineStr">
        <is>
          <t>jack</t>
        </is>
      </c>
      <c r="F10" s="1" t="n"/>
      <c r="G10" s="1" t="n"/>
      <c r="H10" s="1" t="n"/>
      <c r="I10" s="1" t="n"/>
      <c r="J10" s="1" t="n"/>
      <c r="K10" s="1" t="n"/>
      <c r="L10" s="1" t="n"/>
      <c r="M10" s="17" t="n">
        <v>43.92</v>
      </c>
      <c r="N10" s="1" t="n"/>
      <c r="O10" s="1" t="n"/>
      <c r="P10" s="1" t="n"/>
      <c r="Q10" s="1" t="n"/>
      <c r="R10" s="17" t="n">
        <v>26.93</v>
      </c>
      <c r="S10" s="44">
        <f>M10*0.01095</f>
        <v/>
      </c>
      <c r="T10" s="44">
        <f>M10*0.02348</f>
        <v/>
      </c>
      <c r="U10" s="44" t="n"/>
      <c r="V10" s="44">
        <f>U10-T10</f>
        <v/>
      </c>
      <c r="W10" s="1" t="n"/>
      <c r="X10" s="44">
        <f>M10*0.043</f>
        <v/>
      </c>
      <c r="Y10" s="44">
        <f>R10+S10+T10+W10+X10+AG10+AC10+AD10</f>
        <v/>
      </c>
      <c r="Z10" s="44">
        <f>M10-Y10</f>
        <v/>
      </c>
      <c r="AA10" s="44">
        <f>Z10*0.7</f>
        <v/>
      </c>
      <c r="AB10" s="1" t="n"/>
      <c r="AC10" s="44">
        <f>M10*0.005</f>
        <v/>
      </c>
      <c r="AD10" s="44">
        <f>AC10</f>
        <v/>
      </c>
      <c r="AE10" s="1" t="n"/>
      <c r="AF10" s="1" t="n"/>
      <c r="AG10" s="1" t="n"/>
      <c r="AH10" s="44">
        <f>Z10*0.15</f>
        <v/>
      </c>
      <c r="AI10" s="44">
        <f>Z10*0.15</f>
        <v/>
      </c>
      <c r="AJ10" s="1" t="n"/>
      <c r="AK10" s="1" t="n"/>
      <c r="AL10" s="1" t="n"/>
      <c r="AM10" s="1" t="n"/>
      <c r="AN10" s="1" t="n"/>
      <c r="AO10" s="21">
        <f>(M10-Y10)/M10</f>
        <v/>
      </c>
      <c r="AP10" s="21">
        <f>AA10/Y10</f>
        <v/>
      </c>
    </row>
    <row r="11">
      <c r="A11" s="1" t="n"/>
      <c r="B11" s="15" t="inlineStr">
        <is>
          <t>7-GZ20320001</t>
        </is>
      </c>
      <c r="C11" s="15" t="inlineStr">
        <is>
          <t>2020-07-31 13:47:31</t>
        </is>
      </c>
      <c r="D11" s="16">
        <f>LEFT(B11,9)</f>
        <v/>
      </c>
      <c r="E11" s="1" t="inlineStr">
        <is>
          <t>jack</t>
        </is>
      </c>
      <c r="F11" s="1" t="n"/>
      <c r="G11" s="1" t="n"/>
      <c r="H11" s="1" t="n"/>
      <c r="I11" s="1" t="n"/>
      <c r="J11" s="1" t="n"/>
      <c r="K11" s="1" t="n"/>
      <c r="L11" s="1" t="n"/>
      <c r="M11" s="17" t="n">
        <v>25.12</v>
      </c>
      <c r="N11" s="1" t="n"/>
      <c r="O11" s="1" t="n"/>
      <c r="P11" s="1" t="n"/>
      <c r="Q11" s="1" t="n"/>
      <c r="R11" s="17" t="n">
        <v>12.15</v>
      </c>
      <c r="S11" s="44">
        <f>M11*0.01095</f>
        <v/>
      </c>
      <c r="T11" s="44">
        <f>M11*0.02348</f>
        <v/>
      </c>
      <c r="U11" s="44" t="n"/>
      <c r="V11" s="44">
        <f>U11-T11</f>
        <v/>
      </c>
      <c r="W11" s="1" t="n"/>
      <c r="X11" s="44">
        <f>M11*0.043</f>
        <v/>
      </c>
      <c r="Y11" s="44">
        <f>R11+S11+T11+W11+X11+AG11+AC11+AD11</f>
        <v/>
      </c>
      <c r="Z11" s="44">
        <f>M11-Y11</f>
        <v/>
      </c>
      <c r="AA11" s="44">
        <f>Z11*0.7</f>
        <v/>
      </c>
      <c r="AB11" s="1" t="n"/>
      <c r="AC11" s="44">
        <f>M11*0.005</f>
        <v/>
      </c>
      <c r="AD11" s="44">
        <f>AC11</f>
        <v/>
      </c>
      <c r="AE11" s="1" t="n"/>
      <c r="AF11" s="1" t="n"/>
      <c r="AG11" s="1" t="n"/>
      <c r="AH11" s="44">
        <f>Z11*0.15</f>
        <v/>
      </c>
      <c r="AI11" s="44">
        <f>Z11*0.15</f>
        <v/>
      </c>
      <c r="AJ11" s="1" t="n"/>
      <c r="AK11" s="1" t="n"/>
      <c r="AL11" s="1" t="n"/>
      <c r="AM11" s="1" t="n"/>
      <c r="AN11" s="1" t="n"/>
      <c r="AO11" s="21">
        <f>(M11-Y11)/M11</f>
        <v/>
      </c>
      <c r="AP11" s="21">
        <f>AA11/Y11</f>
        <v/>
      </c>
    </row>
    <row r="12">
      <c r="A12" s="1" t="n"/>
      <c r="B12" s="15" t="inlineStr">
        <is>
          <t>7-AL19104112</t>
        </is>
      </c>
      <c r="C12" s="15" t="inlineStr">
        <is>
          <t>2020-07-31 13:47:31</t>
        </is>
      </c>
      <c r="D12" s="16">
        <f>LEFT(B12,9)</f>
        <v/>
      </c>
      <c r="E12" s="1" t="inlineStr">
        <is>
          <t>jack</t>
        </is>
      </c>
      <c r="F12" s="1" t="n"/>
      <c r="G12" s="1" t="n"/>
      <c r="H12" s="1" t="n"/>
      <c r="I12" s="1" t="n"/>
      <c r="J12" s="1" t="n"/>
      <c r="K12" s="1" t="n"/>
      <c r="L12" s="1" t="n"/>
      <c r="M12" s="17" t="n">
        <v>93</v>
      </c>
      <c r="N12" s="1" t="n"/>
      <c r="O12" s="1" t="n"/>
      <c r="P12" s="1" t="n"/>
      <c r="Q12" s="1" t="n"/>
      <c r="R12" s="17" t="n">
        <v>61.2</v>
      </c>
      <c r="S12" s="44">
        <f>M12*0.01095</f>
        <v/>
      </c>
      <c r="T12" s="44">
        <f>M12*0.02348</f>
        <v/>
      </c>
      <c r="U12" s="44" t="n"/>
      <c r="V12" s="44">
        <f>U12-T12</f>
        <v/>
      </c>
      <c r="W12" s="1" t="n"/>
      <c r="X12" s="44">
        <f>M12*0.043</f>
        <v/>
      </c>
      <c r="Y12" s="44">
        <f>R12+S12+T12+W12+X12+AG12+AC12+AD12</f>
        <v/>
      </c>
      <c r="Z12" s="44">
        <f>M12-Y12</f>
        <v/>
      </c>
      <c r="AA12" s="1" t="n">
        <v>0</v>
      </c>
      <c r="AB12" s="44">
        <f>Z12*0.9</f>
        <v/>
      </c>
      <c r="AC12" s="44">
        <f>M12*0.005</f>
        <v/>
      </c>
      <c r="AD12" s="44">
        <f>AC12</f>
        <v/>
      </c>
      <c r="AE12" s="1" t="n"/>
      <c r="AF12" s="1" t="n"/>
      <c r="AG12" s="1" t="n"/>
      <c r="AH12" s="44">
        <f>Z12*0.05</f>
        <v/>
      </c>
      <c r="AI12" s="44">
        <f>AH12</f>
        <v/>
      </c>
      <c r="AJ12" s="1" t="n"/>
      <c r="AK12" s="1" t="n"/>
      <c r="AL12" s="1" t="n"/>
      <c r="AM12" s="1" t="n"/>
      <c r="AN12" s="1" t="n"/>
      <c r="AO12" s="21">
        <f>(M12-Y12)/M12</f>
        <v/>
      </c>
      <c r="AP12" s="21">
        <f>AA12/Y12</f>
        <v/>
      </c>
    </row>
    <row r="13">
      <c r="A13" s="1" t="n"/>
      <c r="B13" s="15" t="inlineStr">
        <is>
          <t>7-MA20250002</t>
        </is>
      </c>
      <c r="C13" s="15" t="inlineStr">
        <is>
          <t>2020-07-31 15:20:25</t>
        </is>
      </c>
      <c r="D13" s="16">
        <f>LEFT(B13,9)</f>
        <v/>
      </c>
      <c r="E13" s="1" t="inlineStr">
        <is>
          <t>jack</t>
        </is>
      </c>
      <c r="F13" s="1" t="n"/>
      <c r="G13" s="1" t="n"/>
      <c r="H13" s="1" t="n"/>
      <c r="I13" s="1" t="n"/>
      <c r="J13" s="1" t="n"/>
      <c r="K13" s="1" t="n"/>
      <c r="L13" s="1" t="n"/>
      <c r="M13" s="17" t="n">
        <v>5756.5</v>
      </c>
      <c r="N13" s="1" t="n"/>
      <c r="O13" s="1" t="n"/>
      <c r="P13" s="1" t="n"/>
      <c r="Q13" s="1" t="n"/>
      <c r="R13" s="17" t="n">
        <v>4069.5</v>
      </c>
      <c r="S13" s="44">
        <f>M13*0.01095</f>
        <v/>
      </c>
      <c r="T13" s="44">
        <f>M13*0.02348</f>
        <v/>
      </c>
      <c r="U13" s="44" t="n"/>
      <c r="V13" s="44">
        <f>U13-T13</f>
        <v/>
      </c>
      <c r="W13" s="1" t="n"/>
      <c r="X13" s="44">
        <f>M13*0.043</f>
        <v/>
      </c>
      <c r="Y13" s="44">
        <f>R13+S13+T13+W13+X13+AG13+AC13+AD13</f>
        <v/>
      </c>
      <c r="Z13" s="44">
        <f>M13-Y13</f>
        <v/>
      </c>
      <c r="AA13" s="44">
        <f>Z13*0.7</f>
        <v/>
      </c>
      <c r="AB13" s="1" t="n"/>
      <c r="AC13" s="44">
        <f>M13*0.005</f>
        <v/>
      </c>
      <c r="AD13" s="44">
        <f>AC13</f>
        <v/>
      </c>
      <c r="AE13" s="1" t="n"/>
      <c r="AF13" s="1" t="n"/>
      <c r="AG13" s="1" t="n"/>
      <c r="AH13" s="44">
        <f>Z13*0.15</f>
        <v/>
      </c>
      <c r="AI13" s="44">
        <f>Z13*0.15</f>
        <v/>
      </c>
      <c r="AJ13" s="1" t="n"/>
      <c r="AK13" s="1" t="n"/>
      <c r="AL13" s="1" t="n"/>
      <c r="AM13" s="1" t="n"/>
      <c r="AN13" s="1" t="n"/>
      <c r="AO13" s="21">
        <f>(M13-Y13)/M13</f>
        <v/>
      </c>
      <c r="AP13" s="21">
        <f>AA13/Y13</f>
        <v/>
      </c>
    </row>
    <row r="14">
      <c r="A14" s="1" t="n"/>
      <c r="B14" s="15" t="inlineStr">
        <is>
          <t>7-MA20305001</t>
        </is>
      </c>
      <c r="C14" s="15" t="inlineStr">
        <is>
          <t>2020-07-31 11:44:38</t>
        </is>
      </c>
      <c r="D14" s="16">
        <f>LEFT(B14,9)</f>
        <v/>
      </c>
      <c r="E14" s="1" t="inlineStr">
        <is>
          <t>jack</t>
        </is>
      </c>
      <c r="F14" s="1" t="n"/>
      <c r="G14" s="1" t="n"/>
      <c r="H14" s="1" t="n"/>
      <c r="I14" s="1" t="n"/>
      <c r="J14" s="1" t="n"/>
      <c r="K14" s="1" t="n"/>
      <c r="L14" s="1" t="n"/>
      <c r="M14" s="17" t="n">
        <v>117.6</v>
      </c>
      <c r="N14" s="1" t="n"/>
      <c r="O14" s="1" t="n"/>
      <c r="P14" s="1" t="n"/>
      <c r="Q14" s="1" t="n"/>
      <c r="R14" s="17" t="n">
        <v>73.54000000000001</v>
      </c>
      <c r="S14" s="44">
        <f>M14*0.01095</f>
        <v/>
      </c>
      <c r="T14" s="44">
        <f>M14*0.02348</f>
        <v/>
      </c>
      <c r="U14" s="44" t="n"/>
      <c r="V14" s="44">
        <f>U14-T14</f>
        <v/>
      </c>
      <c r="W14" s="1" t="n"/>
      <c r="X14" s="44">
        <f>M14*0.043</f>
        <v/>
      </c>
      <c r="Y14" s="44">
        <f>R14+S14+T14+W14+X14+AG14+AC14+AD14</f>
        <v/>
      </c>
      <c r="Z14" s="44">
        <f>M14-Y14</f>
        <v/>
      </c>
      <c r="AA14" s="44">
        <f>Z14*0.7</f>
        <v/>
      </c>
      <c r="AB14" s="1" t="n"/>
      <c r="AC14" s="44">
        <f>M14*0.005</f>
        <v/>
      </c>
      <c r="AD14" s="44">
        <f>AC14</f>
        <v/>
      </c>
      <c r="AE14" s="1" t="n"/>
      <c r="AF14" s="1" t="n"/>
      <c r="AG14" s="1" t="n"/>
      <c r="AH14" s="44">
        <f>Z14*0.15</f>
        <v/>
      </c>
      <c r="AI14" s="44">
        <f>Z14*0.15</f>
        <v/>
      </c>
      <c r="AJ14" s="1" t="n"/>
      <c r="AK14" s="1" t="n"/>
      <c r="AL14" s="1" t="n"/>
      <c r="AM14" s="1" t="n"/>
      <c r="AN14" s="1" t="n"/>
      <c r="AO14" s="21">
        <f>(M14-Y14)/M14</f>
        <v/>
      </c>
      <c r="AP14" s="21">
        <f>AA14/Y14</f>
        <v/>
      </c>
    </row>
    <row r="15">
      <c r="A15" s="1" t="n"/>
      <c r="B15" s="15" t="inlineStr">
        <is>
          <t>7-AL19246029</t>
        </is>
      </c>
      <c r="C15" s="15" t="inlineStr">
        <is>
          <t>2020-07-30 18:25:58</t>
        </is>
      </c>
      <c r="D15" s="16">
        <f>LEFT(B15,9)</f>
        <v/>
      </c>
      <c r="E15" s="1" t="inlineStr">
        <is>
          <t>jack</t>
        </is>
      </c>
      <c r="F15" s="1" t="n"/>
      <c r="G15" s="1" t="n"/>
      <c r="H15" s="1" t="n"/>
      <c r="I15" s="1" t="n"/>
      <c r="J15" s="1" t="n"/>
      <c r="K15" s="1" t="n"/>
      <c r="L15" s="1" t="n"/>
      <c r="M15" s="17" t="n">
        <v>119.6</v>
      </c>
      <c r="N15" s="1" t="n"/>
      <c r="O15" s="1" t="n"/>
      <c r="P15" s="1" t="n"/>
      <c r="Q15" s="1" t="n"/>
      <c r="R15" s="17" t="n">
        <v>65.15000000000001</v>
      </c>
      <c r="S15" s="44">
        <f>M15*0.01095</f>
        <v/>
      </c>
      <c r="T15" s="44">
        <f>M15*0.02348</f>
        <v/>
      </c>
      <c r="U15" s="44" t="n">
        <v>5.1</v>
      </c>
      <c r="V15" s="44">
        <f>U15-T15</f>
        <v/>
      </c>
      <c r="W15" s="1" t="n"/>
      <c r="X15" s="44">
        <f>M15*0.043</f>
        <v/>
      </c>
      <c r="Y15" s="44">
        <f>R15+S15+T15+W15+X15+AG15+AC15+AD15</f>
        <v/>
      </c>
      <c r="Z15" s="44">
        <f>M15-Y15</f>
        <v/>
      </c>
      <c r="AA15" s="1" t="n">
        <v>0</v>
      </c>
      <c r="AB15" s="44">
        <f>Z15*0.9</f>
        <v/>
      </c>
      <c r="AC15" s="44">
        <f>M15*0.005</f>
        <v/>
      </c>
      <c r="AD15" s="44">
        <f>AC15</f>
        <v/>
      </c>
      <c r="AE15" s="1" t="n"/>
      <c r="AF15" s="1" t="n"/>
      <c r="AG15" s="1" t="n"/>
      <c r="AH15" s="44">
        <f>Z15*0.05</f>
        <v/>
      </c>
      <c r="AI15" s="44">
        <f>AH15</f>
        <v/>
      </c>
      <c r="AJ15" s="1" t="n"/>
      <c r="AK15" s="1" t="n"/>
      <c r="AL15" s="1" t="n"/>
      <c r="AM15" s="1" t="n"/>
      <c r="AN15" s="1" t="n"/>
      <c r="AO15" s="21">
        <f>(M15-Y15)/M15</f>
        <v/>
      </c>
      <c r="AP15" s="21">
        <f>AA15/Y15</f>
        <v/>
      </c>
      <c r="AR15" t="inlineStr">
        <is>
          <t>2020.07月迈粟礼对账单.xlsx 运单编号：4307335513226,金额5.1</t>
        </is>
      </c>
    </row>
    <row r="16">
      <c r="A16" s="1" t="n"/>
      <c r="B16" s="15" t="inlineStr">
        <is>
          <t>7-MA20304001</t>
        </is>
      </c>
      <c r="C16" s="15" t="inlineStr">
        <is>
          <t>2020-07-30 18:25:56</t>
        </is>
      </c>
      <c r="D16" s="16">
        <f>LEFT(B16,9)</f>
        <v/>
      </c>
      <c r="E16" s="1" t="inlineStr">
        <is>
          <t>jack</t>
        </is>
      </c>
      <c r="F16" s="1" t="n"/>
      <c r="G16" s="1" t="n"/>
      <c r="H16" s="1" t="n"/>
      <c r="I16" s="1" t="n"/>
      <c r="J16" s="1" t="n"/>
      <c r="K16" s="1" t="n"/>
      <c r="L16" s="1" t="n"/>
      <c r="M16" s="17" t="n">
        <v>30.82</v>
      </c>
      <c r="N16" s="1" t="n"/>
      <c r="O16" s="1" t="n"/>
      <c r="P16" s="1" t="n"/>
      <c r="Q16" s="1" t="n"/>
      <c r="R16" s="17" t="n">
        <v>15.72</v>
      </c>
      <c r="S16" s="44">
        <f>M16*0.01095</f>
        <v/>
      </c>
      <c r="T16" s="44">
        <f>M16*0.02348</f>
        <v/>
      </c>
      <c r="U16" s="44" t="n"/>
      <c r="V16" s="44">
        <f>U16-T16</f>
        <v/>
      </c>
      <c r="W16" s="1" t="n"/>
      <c r="X16" s="44">
        <f>M16*0.043</f>
        <v/>
      </c>
      <c r="Y16" s="44">
        <f>R16+S16+T16+W16+X16+AG16+AC16+AD16</f>
        <v/>
      </c>
      <c r="Z16" s="44">
        <f>M16-Y16</f>
        <v/>
      </c>
      <c r="AA16" s="44">
        <f>Z16*0.7</f>
        <v/>
      </c>
      <c r="AB16" s="1" t="n"/>
      <c r="AC16" s="44">
        <f>M16*0.005</f>
        <v/>
      </c>
      <c r="AD16" s="44">
        <f>AC16</f>
        <v/>
      </c>
      <c r="AE16" s="1" t="n"/>
      <c r="AF16" s="1" t="n"/>
      <c r="AG16" s="1" t="n"/>
      <c r="AH16" s="44">
        <f>Z16*0.15</f>
        <v/>
      </c>
      <c r="AI16" s="44">
        <f>Z16*0.15</f>
        <v/>
      </c>
      <c r="AJ16" s="1" t="n"/>
      <c r="AK16" s="1" t="n"/>
      <c r="AL16" s="1" t="n"/>
      <c r="AM16" s="1" t="n"/>
      <c r="AN16" s="1" t="n"/>
      <c r="AO16" s="21">
        <f>(M16-Y16)/M16</f>
        <v/>
      </c>
      <c r="AP16" s="21">
        <f>AA16/Y16</f>
        <v/>
      </c>
    </row>
    <row r="17">
      <c r="A17" s="1" t="n"/>
      <c r="B17" s="15" t="inlineStr">
        <is>
          <t>7-GZ20008043</t>
        </is>
      </c>
      <c r="C17" s="15" t="inlineStr">
        <is>
          <t>2020-07-31 11:00:00</t>
        </is>
      </c>
      <c r="D17" s="16">
        <f>LEFT(B17,9)</f>
        <v/>
      </c>
      <c r="E17" s="1" t="inlineStr">
        <is>
          <t>jack</t>
        </is>
      </c>
      <c r="F17" s="1" t="n"/>
      <c r="G17" s="1" t="n"/>
      <c r="H17" s="1" t="n"/>
      <c r="I17" s="1" t="n"/>
      <c r="J17" s="1" t="n"/>
      <c r="K17" s="1" t="n"/>
      <c r="L17" s="1" t="n"/>
      <c r="M17" s="17" t="n">
        <v>780.2</v>
      </c>
      <c r="N17" s="1" t="n"/>
      <c r="O17" s="1" t="n"/>
      <c r="P17" s="1" t="n"/>
      <c r="Q17" s="1" t="n"/>
      <c r="R17" s="17" t="n">
        <v>453.12</v>
      </c>
      <c r="S17" s="44">
        <f>M17*0.01095</f>
        <v/>
      </c>
      <c r="T17" s="44">
        <f>M17*0.02348</f>
        <v/>
      </c>
      <c r="U17" s="44" t="n"/>
      <c r="V17" s="44">
        <f>U17-T17</f>
        <v/>
      </c>
      <c r="W17" s="1" t="n"/>
      <c r="X17" s="44">
        <f>M17*0.043</f>
        <v/>
      </c>
      <c r="Y17" s="44">
        <f>R17+S17+T17+W17+X17+AG17+AC17+AD17</f>
        <v/>
      </c>
      <c r="Z17" s="44">
        <f>M17-Y17</f>
        <v/>
      </c>
      <c r="AA17" s="44">
        <f>Z17*0.7</f>
        <v/>
      </c>
      <c r="AB17" s="1" t="n"/>
      <c r="AC17" s="44">
        <f>M17*0.005</f>
        <v/>
      </c>
      <c r="AD17" s="44">
        <f>AC17</f>
        <v/>
      </c>
      <c r="AE17" s="1" t="n"/>
      <c r="AF17" s="1" t="n"/>
      <c r="AG17" s="1" t="n"/>
      <c r="AH17" s="44">
        <f>Z17*0.15</f>
        <v/>
      </c>
      <c r="AI17" s="44">
        <f>Z17*0.15</f>
        <v/>
      </c>
      <c r="AJ17" s="1" t="n"/>
      <c r="AK17" s="1" t="n"/>
      <c r="AL17" s="1" t="n"/>
      <c r="AM17" s="1" t="n"/>
      <c r="AN17" s="1" t="n"/>
      <c r="AO17" s="21">
        <f>(M17-Y17)/M17</f>
        <v/>
      </c>
      <c r="AP17" s="21">
        <f>AA17/Y17</f>
        <v/>
      </c>
    </row>
    <row r="18">
      <c r="A18" s="1" t="n"/>
      <c r="B18" s="15" t="inlineStr">
        <is>
          <t>7-GZ20319001</t>
        </is>
      </c>
      <c r="C18" s="15" t="inlineStr">
        <is>
          <t>2020-07-30 18:25:56</t>
        </is>
      </c>
      <c r="D18" s="16">
        <f>LEFT(B18,9)</f>
        <v/>
      </c>
      <c r="E18" s="1" t="inlineStr">
        <is>
          <t>jack</t>
        </is>
      </c>
      <c r="F18" s="1" t="n"/>
      <c r="G18" s="1" t="n"/>
      <c r="H18" s="1" t="n"/>
      <c r="I18" s="1" t="n"/>
      <c r="J18" s="1" t="n"/>
      <c r="K18" s="1" t="n"/>
      <c r="L18" s="1" t="n"/>
      <c r="M18" s="17" t="n">
        <v>99</v>
      </c>
      <c r="N18" s="1" t="n"/>
      <c r="O18" s="1" t="n"/>
      <c r="P18" s="1" t="n"/>
      <c r="Q18" s="1" t="n"/>
      <c r="R18" s="17" t="n">
        <v>68.66</v>
      </c>
      <c r="S18" s="44">
        <f>M18*0.01095</f>
        <v/>
      </c>
      <c r="T18" s="44">
        <f>M18*0.02348</f>
        <v/>
      </c>
      <c r="U18" s="44" t="n"/>
      <c r="V18" s="44">
        <f>U18-T18</f>
        <v/>
      </c>
      <c r="W18" s="1" t="n"/>
      <c r="X18" s="44">
        <f>M18*0.043</f>
        <v/>
      </c>
      <c r="Y18" s="44">
        <f>R18+S18+T18+W18+X18+AG18+AC18+AD18</f>
        <v/>
      </c>
      <c r="Z18" s="44">
        <f>M18-Y18</f>
        <v/>
      </c>
      <c r="AA18" s="44">
        <f>Z18*0.7</f>
        <v/>
      </c>
      <c r="AB18" s="1" t="n"/>
      <c r="AC18" s="44">
        <f>M18*0.005</f>
        <v/>
      </c>
      <c r="AD18" s="44">
        <f>AC18</f>
        <v/>
      </c>
      <c r="AE18" s="1" t="n"/>
      <c r="AF18" s="1" t="n"/>
      <c r="AG18" s="1" t="n"/>
      <c r="AH18" s="44">
        <f>Z18*0.15</f>
        <v/>
      </c>
      <c r="AI18" s="44">
        <f>Z18*0.15</f>
        <v/>
      </c>
      <c r="AJ18" s="1" t="n"/>
      <c r="AK18" s="1" t="n"/>
      <c r="AL18" s="1" t="n"/>
      <c r="AM18" s="1" t="n"/>
      <c r="AN18" s="1" t="n"/>
      <c r="AO18" s="21">
        <f>(M18-Y18)/M18</f>
        <v/>
      </c>
      <c r="AP18" s="21">
        <f>AA18/Y18</f>
        <v/>
      </c>
    </row>
    <row r="19">
      <c r="A19" s="1" t="n"/>
      <c r="B19" s="15" t="inlineStr">
        <is>
          <t>7-GZ19047029</t>
        </is>
      </c>
      <c r="C19" s="15" t="inlineStr">
        <is>
          <t>2020-07-31 11:00:00</t>
        </is>
      </c>
      <c r="D19" s="16">
        <f>LEFT(B19,9)</f>
        <v/>
      </c>
      <c r="E19" s="1" t="inlineStr">
        <is>
          <t>jack</t>
        </is>
      </c>
      <c r="F19" s="1" t="n"/>
      <c r="G19" s="1" t="n"/>
      <c r="H19" s="1" t="n"/>
      <c r="I19" s="1" t="n"/>
      <c r="J19" s="1" t="n"/>
      <c r="K19" s="1" t="n"/>
      <c r="L19" s="1" t="n"/>
      <c r="M19" s="17" t="n">
        <v>112.4</v>
      </c>
      <c r="N19" s="1" t="n"/>
      <c r="O19" s="1" t="n"/>
      <c r="P19" s="1" t="n"/>
      <c r="Q19" s="1" t="n"/>
      <c r="R19" s="17" t="n">
        <v>73.16</v>
      </c>
      <c r="S19" s="44">
        <f>M19*0.01095</f>
        <v/>
      </c>
      <c r="T19" s="44">
        <f>M19*0.02348</f>
        <v/>
      </c>
      <c r="U19" s="44" t="n"/>
      <c r="V19" s="44">
        <f>U19-T19</f>
        <v/>
      </c>
      <c r="W19" s="1" t="n"/>
      <c r="X19" s="44">
        <f>M19*0.043</f>
        <v/>
      </c>
      <c r="Y19" s="44">
        <f>R19+S19+T19+W19+X19+AG19+AC19+AD19</f>
        <v/>
      </c>
      <c r="Z19" s="44">
        <f>M19-Y19</f>
        <v/>
      </c>
      <c r="AA19" s="44">
        <f>Z19*0.7</f>
        <v/>
      </c>
      <c r="AB19" s="1" t="n"/>
      <c r="AC19" s="44">
        <f>M19*0.005</f>
        <v/>
      </c>
      <c r="AD19" s="44">
        <f>AC19</f>
        <v/>
      </c>
      <c r="AE19" s="1" t="n"/>
      <c r="AF19" s="1" t="n"/>
      <c r="AG19" s="1" t="n"/>
      <c r="AH19" s="44">
        <f>Z19*0.15</f>
        <v/>
      </c>
      <c r="AI19" s="44">
        <f>Z19*0.15</f>
        <v/>
      </c>
      <c r="AJ19" s="1" t="n"/>
      <c r="AK19" s="1" t="n"/>
      <c r="AL19" s="1" t="n"/>
      <c r="AM19" s="1" t="n"/>
      <c r="AN19" s="1" t="n"/>
      <c r="AO19" s="21">
        <f>(M19-Y19)/M19</f>
        <v/>
      </c>
      <c r="AP19" s="21">
        <f>AA19/Y19</f>
        <v/>
      </c>
    </row>
    <row r="20">
      <c r="A20" s="1" t="n"/>
      <c r="B20" s="15" t="inlineStr">
        <is>
          <t>7-GZ20130004</t>
        </is>
      </c>
      <c r="C20" s="15" t="inlineStr">
        <is>
          <t>2020-07-30 18:25:56</t>
        </is>
      </c>
      <c r="D20" s="16">
        <f>LEFT(B20,9)</f>
        <v/>
      </c>
      <c r="E20" s="1" t="inlineStr">
        <is>
          <t>jack</t>
        </is>
      </c>
      <c r="F20" s="1" t="n"/>
      <c r="G20" s="1" t="n"/>
      <c r="H20" s="1" t="n"/>
      <c r="I20" s="1" t="n"/>
      <c r="J20" s="1" t="n"/>
      <c r="K20" s="1" t="n"/>
      <c r="L20" s="1" t="n"/>
      <c r="M20" s="17" t="n">
        <v>81.06</v>
      </c>
      <c r="N20" s="1" t="n"/>
      <c r="O20" s="1" t="n"/>
      <c r="P20" s="1" t="n"/>
      <c r="Q20" s="1" t="n"/>
      <c r="R20" s="17" t="n">
        <v>47.16</v>
      </c>
      <c r="S20" s="44">
        <f>M20*0.01095</f>
        <v/>
      </c>
      <c r="T20" s="44">
        <f>M20*0.02348</f>
        <v/>
      </c>
      <c r="U20" s="44" t="n"/>
      <c r="V20" s="44">
        <f>U20-T20</f>
        <v/>
      </c>
      <c r="W20" s="1" t="n"/>
      <c r="X20" s="44">
        <f>M20*0.043</f>
        <v/>
      </c>
      <c r="Y20" s="44">
        <f>R20+S20+T20+W20+X20+AG20+AC20+AD20</f>
        <v/>
      </c>
      <c r="Z20" s="44">
        <f>M20-Y20</f>
        <v/>
      </c>
      <c r="AA20" s="44">
        <f>Z20*0.7</f>
        <v/>
      </c>
      <c r="AB20" s="1" t="n"/>
      <c r="AC20" s="44">
        <f>M20*0.005</f>
        <v/>
      </c>
      <c r="AD20" s="44">
        <f>AC20</f>
        <v/>
      </c>
      <c r="AE20" s="1" t="n"/>
      <c r="AF20" s="1" t="n"/>
      <c r="AG20" s="1" t="n"/>
      <c r="AH20" s="44">
        <f>Z20*0.15</f>
        <v/>
      </c>
      <c r="AI20" s="44">
        <f>Z20*0.15</f>
        <v/>
      </c>
      <c r="AJ20" s="1" t="n"/>
      <c r="AK20" s="1" t="n"/>
      <c r="AL20" s="1" t="n"/>
      <c r="AM20" s="1" t="n"/>
      <c r="AN20" s="1" t="n"/>
      <c r="AO20" s="21">
        <f>(M20-Y20)/M20</f>
        <v/>
      </c>
      <c r="AP20" s="21">
        <f>AA20/Y20</f>
        <v/>
      </c>
    </row>
    <row r="21">
      <c r="A21" s="1" t="n"/>
      <c r="B21" s="15" t="inlineStr">
        <is>
          <t>7-GZ20122002</t>
        </is>
      </c>
      <c r="C21" s="15" t="inlineStr">
        <is>
          <t>2020-07-30 15:39:34</t>
        </is>
      </c>
      <c r="D21" s="16">
        <f>LEFT(B21,9)</f>
        <v/>
      </c>
      <c r="E21" s="1" t="inlineStr">
        <is>
          <t>jack</t>
        </is>
      </c>
      <c r="F21" s="1" t="n"/>
      <c r="G21" s="1" t="n"/>
      <c r="H21" s="1" t="n"/>
      <c r="I21" s="1" t="n"/>
      <c r="J21" s="1" t="n"/>
      <c r="K21" s="1" t="n"/>
      <c r="L21" s="1" t="n"/>
      <c r="M21" s="17" t="n">
        <v>30</v>
      </c>
      <c r="N21" s="1" t="n"/>
      <c r="O21" s="1" t="n"/>
      <c r="P21" s="1" t="n"/>
      <c r="Q21" s="1" t="n"/>
      <c r="R21" s="17" t="n">
        <v>20.57</v>
      </c>
      <c r="S21" s="44">
        <f>M21*0.01095</f>
        <v/>
      </c>
      <c r="T21" s="44">
        <f>M21*0.02348</f>
        <v/>
      </c>
      <c r="U21" s="44" t="n"/>
      <c r="V21" s="44">
        <f>U21-T21</f>
        <v/>
      </c>
      <c r="W21" s="1" t="n"/>
      <c r="X21" s="44">
        <f>M21*0.043</f>
        <v/>
      </c>
      <c r="Y21" s="44">
        <f>R21+S21+T21+W21+X21+AG21+AC21+AD21</f>
        <v/>
      </c>
      <c r="Z21" s="44">
        <f>M21-Y21</f>
        <v/>
      </c>
      <c r="AA21" s="44">
        <f>Z21*0.7</f>
        <v/>
      </c>
      <c r="AB21" s="1" t="n"/>
      <c r="AC21" s="44">
        <f>M21*0.005</f>
        <v/>
      </c>
      <c r="AD21" s="44">
        <f>AC21</f>
        <v/>
      </c>
      <c r="AE21" s="1" t="n"/>
      <c r="AF21" s="1" t="n"/>
      <c r="AG21" s="1" t="n"/>
      <c r="AH21" s="44">
        <f>Z21*0.15</f>
        <v/>
      </c>
      <c r="AI21" s="44">
        <f>Z21*0.15</f>
        <v/>
      </c>
      <c r="AJ21" s="1" t="n"/>
      <c r="AK21" s="1" t="n"/>
      <c r="AL21" s="1" t="n"/>
      <c r="AM21" s="1" t="n"/>
      <c r="AN21" s="1" t="n"/>
      <c r="AO21" s="21">
        <f>(M21-Y21)/M21</f>
        <v/>
      </c>
      <c r="AP21" s="21">
        <f>AA21/Y21</f>
        <v/>
      </c>
    </row>
    <row r="22">
      <c r="A22" s="1" t="n"/>
      <c r="B22" s="15" t="inlineStr">
        <is>
          <t>7-GZ20142003</t>
        </is>
      </c>
      <c r="C22" s="15" t="inlineStr">
        <is>
          <t>2020-07-30 15:39:34</t>
        </is>
      </c>
      <c r="D22" s="16">
        <f>LEFT(B22,9)</f>
        <v/>
      </c>
      <c r="E22" s="1" t="inlineStr">
        <is>
          <t>jack</t>
        </is>
      </c>
      <c r="F22" s="1" t="n"/>
      <c r="G22" s="1" t="n"/>
      <c r="H22" s="1" t="n"/>
      <c r="I22" s="1" t="n"/>
      <c r="J22" s="1" t="n"/>
      <c r="K22" s="1" t="n"/>
      <c r="L22" s="1" t="n"/>
      <c r="M22" s="17" t="n">
        <v>15.7</v>
      </c>
      <c r="N22" s="1" t="n"/>
      <c r="O22" s="1" t="n"/>
      <c r="P22" s="1" t="n"/>
      <c r="Q22" s="1" t="n"/>
      <c r="R22" s="17" t="n">
        <v>9.06</v>
      </c>
      <c r="S22" s="44">
        <f>M22*0.01095</f>
        <v/>
      </c>
      <c r="T22" s="44">
        <f>M22*0.02348</f>
        <v/>
      </c>
      <c r="U22" s="44" t="n"/>
      <c r="V22" s="44">
        <f>U22-T22</f>
        <v/>
      </c>
      <c r="W22" s="1" t="n"/>
      <c r="X22" s="44">
        <f>M22*0.043</f>
        <v/>
      </c>
      <c r="Y22" s="44">
        <f>R22+S22+T22+W22+X22+AG22+AC22+AD22</f>
        <v/>
      </c>
      <c r="Z22" s="44">
        <f>M22-Y22</f>
        <v/>
      </c>
      <c r="AA22" s="44">
        <f>Z22*0.7</f>
        <v/>
      </c>
      <c r="AB22" s="1" t="n"/>
      <c r="AC22" s="44">
        <f>M22*0.005</f>
        <v/>
      </c>
      <c r="AD22" s="44">
        <f>AC22</f>
        <v/>
      </c>
      <c r="AE22" s="1" t="n"/>
      <c r="AF22" s="1" t="n"/>
      <c r="AG22" s="1" t="n"/>
      <c r="AH22" s="44">
        <f>Z22*0.15</f>
        <v/>
      </c>
      <c r="AI22" s="44">
        <f>Z22*0.15</f>
        <v/>
      </c>
      <c r="AJ22" s="1" t="n"/>
      <c r="AK22" s="1" t="n"/>
      <c r="AL22" s="1" t="n"/>
      <c r="AM22" s="1" t="n"/>
      <c r="AN22" s="1" t="n"/>
      <c r="AO22" s="21">
        <f>(M22-Y22)/M22</f>
        <v/>
      </c>
      <c r="AP22" s="21">
        <f>AA22/Y22</f>
        <v/>
      </c>
    </row>
    <row r="23">
      <c r="A23" s="1" t="n"/>
      <c r="B23" s="15" t="inlineStr">
        <is>
          <t>7-GZ20155015</t>
        </is>
      </c>
      <c r="C23" s="15" t="inlineStr">
        <is>
          <t>2020-07-30 15:39:34</t>
        </is>
      </c>
      <c r="D23" s="16">
        <f>LEFT(B23,9)</f>
        <v/>
      </c>
      <c r="E23" s="1" t="inlineStr">
        <is>
          <t>jack</t>
        </is>
      </c>
      <c r="F23" s="1" t="n"/>
      <c r="G23" s="1" t="n"/>
      <c r="H23" s="1" t="n"/>
      <c r="I23" s="1" t="n"/>
      <c r="J23" s="1" t="n"/>
      <c r="K23" s="1" t="n"/>
      <c r="L23" s="1" t="n"/>
      <c r="M23" s="17" t="n">
        <v>510.8</v>
      </c>
      <c r="N23" s="1" t="n"/>
      <c r="O23" s="1" t="n"/>
      <c r="P23" s="1" t="n"/>
      <c r="Q23" s="1" t="n"/>
      <c r="R23" s="17" t="n">
        <v>346.92</v>
      </c>
      <c r="S23" s="44">
        <f>M23*0.01095</f>
        <v/>
      </c>
      <c r="T23" s="44">
        <f>M23*0.02348</f>
        <v/>
      </c>
      <c r="U23" s="44" t="n"/>
      <c r="V23" s="44">
        <f>U23-T23</f>
        <v/>
      </c>
      <c r="W23" s="1" t="n"/>
      <c r="X23" s="44">
        <f>M23*0.043</f>
        <v/>
      </c>
      <c r="Y23" s="44">
        <f>R23+S23+T23+W23+X23+AG23+AC23+AD23</f>
        <v/>
      </c>
      <c r="Z23" s="44">
        <f>M23-Y23</f>
        <v/>
      </c>
      <c r="AA23" s="44">
        <f>Z23*0.7</f>
        <v/>
      </c>
      <c r="AB23" s="1" t="n"/>
      <c r="AC23" s="44">
        <f>M23*0.005</f>
        <v/>
      </c>
      <c r="AD23" s="44">
        <f>AC23</f>
        <v/>
      </c>
      <c r="AE23" s="1" t="n"/>
      <c r="AF23" s="1" t="n"/>
      <c r="AG23" s="1" t="n"/>
      <c r="AH23" s="44">
        <f>Z23*0.15</f>
        <v/>
      </c>
      <c r="AI23" s="44">
        <f>Z23*0.15</f>
        <v/>
      </c>
      <c r="AJ23" s="1" t="n"/>
      <c r="AK23" s="1" t="n"/>
      <c r="AL23" s="1" t="n"/>
      <c r="AM23" s="1" t="n"/>
      <c r="AN23" s="1" t="n"/>
      <c r="AO23" s="21">
        <f>(M23-Y23)/M23</f>
        <v/>
      </c>
      <c r="AP23" s="21">
        <f>AA23/Y23</f>
        <v/>
      </c>
    </row>
    <row r="24">
      <c r="A24" s="1" t="n"/>
      <c r="B24" s="15" t="inlineStr">
        <is>
          <t>7-MA20179026</t>
        </is>
      </c>
      <c r="C24" s="15" t="inlineStr">
        <is>
          <t>2020-07-30 15:39:47</t>
        </is>
      </c>
      <c r="D24" s="16">
        <f>LEFT(B24,9)</f>
        <v/>
      </c>
      <c r="E24" s="1" t="inlineStr">
        <is>
          <t>jack</t>
        </is>
      </c>
      <c r="F24" s="1" t="n"/>
      <c r="G24" s="1" t="n"/>
      <c r="H24" s="1" t="n"/>
      <c r="I24" s="1" t="n"/>
      <c r="J24" s="1" t="n"/>
      <c r="K24" s="1" t="n"/>
      <c r="L24" s="1" t="n"/>
      <c r="M24" s="17" t="n">
        <v>289</v>
      </c>
      <c r="N24" s="1" t="n"/>
      <c r="O24" s="1" t="n"/>
      <c r="P24" s="1" t="n"/>
      <c r="Q24" s="1" t="n"/>
      <c r="R24" s="17" t="n">
        <v>218.52</v>
      </c>
      <c r="S24" s="44">
        <f>M24*0.01095</f>
        <v/>
      </c>
      <c r="T24" s="44">
        <f>M24*0.02348</f>
        <v/>
      </c>
      <c r="U24" s="44" t="n"/>
      <c r="V24" s="44">
        <f>U24-T24</f>
        <v/>
      </c>
      <c r="W24" s="1" t="n"/>
      <c r="X24" s="44">
        <f>M24*0.043</f>
        <v/>
      </c>
      <c r="Y24" s="44">
        <f>R24+S24+T24+W24+X24+AG24+AC24+AD24</f>
        <v/>
      </c>
      <c r="Z24" s="44">
        <f>M24-Y24</f>
        <v/>
      </c>
      <c r="AA24" s="44">
        <f>Z24*0.7</f>
        <v/>
      </c>
      <c r="AB24" s="1" t="n"/>
      <c r="AC24" s="44">
        <f>M24*0.005</f>
        <v/>
      </c>
      <c r="AD24" s="44">
        <f>AC24</f>
        <v/>
      </c>
      <c r="AE24" s="1" t="n"/>
      <c r="AF24" s="1" t="n"/>
      <c r="AG24" s="1" t="n"/>
      <c r="AH24" s="44">
        <f>Z24*0.15</f>
        <v/>
      </c>
      <c r="AI24" s="44">
        <f>Z24*0.15</f>
        <v/>
      </c>
      <c r="AJ24" s="1" t="n"/>
      <c r="AK24" s="1" t="n"/>
      <c r="AL24" s="1" t="n"/>
      <c r="AM24" s="1" t="n"/>
      <c r="AN24" s="1" t="n"/>
      <c r="AO24" s="21">
        <f>(M24-Y24)/M24</f>
        <v/>
      </c>
      <c r="AP24" s="21">
        <f>AA24/Y24</f>
        <v/>
      </c>
    </row>
    <row r="25">
      <c r="A25" s="1" t="n"/>
      <c r="B25" s="15" t="inlineStr">
        <is>
          <t>7-AL20102007</t>
        </is>
      </c>
      <c r="C25" s="15" t="inlineStr">
        <is>
          <t>2020-07-30 15:39:39</t>
        </is>
      </c>
      <c r="D25" s="16">
        <f>LEFT(B25,9)</f>
        <v/>
      </c>
      <c r="E25" s="1" t="inlineStr">
        <is>
          <t>jack</t>
        </is>
      </c>
      <c r="F25" s="1" t="n"/>
      <c r="G25" s="1" t="n"/>
      <c r="H25" s="1" t="n"/>
      <c r="I25" s="1" t="n"/>
      <c r="J25" s="1" t="n"/>
      <c r="K25" s="1" t="n"/>
      <c r="L25" s="1" t="n"/>
      <c r="M25" s="17" t="n">
        <v>30.82</v>
      </c>
      <c r="N25" s="1" t="n"/>
      <c r="O25" s="1" t="n"/>
      <c r="P25" s="1" t="n"/>
      <c r="Q25" s="1" t="n"/>
      <c r="R25" s="17" t="n">
        <v>15.72</v>
      </c>
      <c r="S25" s="44">
        <f>M25*0.01095</f>
        <v/>
      </c>
      <c r="T25" s="44">
        <f>M25*0.02348</f>
        <v/>
      </c>
      <c r="U25" s="44" t="n"/>
      <c r="V25" s="44">
        <f>U25-T25</f>
        <v/>
      </c>
      <c r="W25" s="1" t="n"/>
      <c r="X25" s="44">
        <f>M25*0.043</f>
        <v/>
      </c>
      <c r="Y25" s="44">
        <f>R25+S25+T25+W25+X25+AG25+AC25+AD25</f>
        <v/>
      </c>
      <c r="Z25" s="44">
        <f>M25-Y25</f>
        <v/>
      </c>
      <c r="AA25" s="1" t="n">
        <v>0</v>
      </c>
      <c r="AB25" s="44">
        <f>Z25*0.9</f>
        <v/>
      </c>
      <c r="AC25" s="44">
        <f>M25*0.005</f>
        <v/>
      </c>
      <c r="AD25" s="44">
        <f>AC25</f>
        <v/>
      </c>
      <c r="AE25" s="1" t="n"/>
      <c r="AF25" s="1" t="n"/>
      <c r="AG25" s="1" t="n"/>
      <c r="AH25" s="44">
        <f>Z25*0.05</f>
        <v/>
      </c>
      <c r="AI25" s="44">
        <f>AH25</f>
        <v/>
      </c>
      <c r="AJ25" s="1" t="n"/>
      <c r="AK25" s="1" t="n"/>
      <c r="AL25" s="1" t="n"/>
      <c r="AM25" s="1" t="n"/>
      <c r="AN25" s="1" t="n"/>
      <c r="AO25" s="21">
        <f>(M25-Y25)/M25</f>
        <v/>
      </c>
      <c r="AP25" s="21">
        <f>AA25/Y25</f>
        <v/>
      </c>
    </row>
    <row r="26">
      <c r="A26" s="1" t="n"/>
      <c r="B26" s="15" t="inlineStr">
        <is>
          <t>7-MA20252009</t>
        </is>
      </c>
      <c r="C26" s="15" t="inlineStr">
        <is>
          <t>2020-07-30 15:39:38</t>
        </is>
      </c>
      <c r="D26" s="16">
        <f>LEFT(B26,9)</f>
        <v/>
      </c>
      <c r="E26" s="1" t="inlineStr">
        <is>
          <t>jack</t>
        </is>
      </c>
      <c r="F26" s="1" t="n"/>
      <c r="G26" s="1" t="n"/>
      <c r="H26" s="1" t="n"/>
      <c r="I26" s="1" t="n"/>
      <c r="J26" s="1" t="n"/>
      <c r="K26" s="1" t="n"/>
      <c r="L26" s="1" t="n"/>
      <c r="M26" s="17" t="n">
        <v>78.8</v>
      </c>
      <c r="N26" s="1" t="n"/>
      <c r="O26" s="1" t="n"/>
      <c r="P26" s="1" t="n"/>
      <c r="Q26" s="1" t="n"/>
      <c r="R26" s="17" t="n">
        <v>52.16</v>
      </c>
      <c r="S26" s="44">
        <f>M26*0.01095</f>
        <v/>
      </c>
      <c r="T26" s="44">
        <f>M26*0.02348</f>
        <v/>
      </c>
      <c r="U26" s="44" t="n">
        <v>5.7</v>
      </c>
      <c r="V26" s="44">
        <f>U26-T26</f>
        <v/>
      </c>
      <c r="W26" s="1" t="n"/>
      <c r="X26" s="44">
        <f>M26*0.043</f>
        <v/>
      </c>
      <c r="Y26" s="44">
        <f>R26+S26+T26+W26+X26+AG26+AC26+AD26</f>
        <v/>
      </c>
      <c r="Z26" s="44">
        <f>M26-Y26</f>
        <v/>
      </c>
      <c r="AA26" s="44">
        <f>Z26*0.7</f>
        <v/>
      </c>
      <c r="AB26" s="1" t="n"/>
      <c r="AC26" s="44">
        <f>M26*0.005</f>
        <v/>
      </c>
      <c r="AD26" s="44">
        <f>AC26</f>
        <v/>
      </c>
      <c r="AE26" s="1" t="n"/>
      <c r="AF26" s="1" t="n"/>
      <c r="AG26" s="1" t="n"/>
      <c r="AH26" s="44">
        <f>Z26*0.15</f>
        <v/>
      </c>
      <c r="AI26" s="44">
        <f>Z26*0.15</f>
        <v/>
      </c>
      <c r="AJ26" s="1" t="n"/>
      <c r="AK26" s="1" t="n"/>
      <c r="AL26" s="1" t="n"/>
      <c r="AM26" s="1" t="n"/>
      <c r="AN26" s="1" t="n"/>
      <c r="AO26" s="21">
        <f>(M26-Y26)/M26</f>
        <v/>
      </c>
      <c r="AP26" s="21">
        <f>AA26/Y26</f>
        <v/>
      </c>
      <c r="AR26" t="inlineStr">
        <is>
          <t>2020.07月迈粟礼对账单.xlsx 运单编号：4307321589588,金额5.7</t>
        </is>
      </c>
    </row>
    <row r="27">
      <c r="A27" s="1" t="n"/>
      <c r="B27" s="15" t="inlineStr">
        <is>
          <t>7-M480752</t>
        </is>
      </c>
      <c r="C27" s="15" t="inlineStr">
        <is>
          <t>2020-07-30 13:43:44</t>
        </is>
      </c>
      <c r="D27" s="16">
        <f>LEFT(B27,9)</f>
        <v/>
      </c>
      <c r="E27" s="1" t="inlineStr">
        <is>
          <t>jack</t>
        </is>
      </c>
      <c r="F27" s="1" t="n"/>
      <c r="G27" s="1" t="n"/>
      <c r="H27" s="1" t="n"/>
      <c r="I27" s="1" t="n"/>
      <c r="J27" s="1" t="n"/>
      <c r="K27" s="1" t="n"/>
      <c r="L27" s="1" t="n"/>
      <c r="M27" s="17" t="n">
        <v>276</v>
      </c>
      <c r="N27" s="1" t="n"/>
      <c r="O27" s="1" t="n"/>
      <c r="P27" s="1" t="n"/>
      <c r="Q27" s="1" t="n"/>
      <c r="R27" s="17" t="n">
        <v>193.95</v>
      </c>
      <c r="S27" s="44">
        <f>M27*0.01095</f>
        <v/>
      </c>
      <c r="T27" s="44">
        <f>M27*0.02348</f>
        <v/>
      </c>
      <c r="U27" s="44" t="n"/>
      <c r="V27" s="44">
        <f>U27-T27</f>
        <v/>
      </c>
      <c r="W27" s="1" t="n"/>
      <c r="X27" s="44">
        <f>M27*0.043</f>
        <v/>
      </c>
      <c r="Y27" s="44">
        <f>R27+S27+T27+W27+X27+AG27+AC27+AD27</f>
        <v/>
      </c>
      <c r="Z27" s="44">
        <f>M27-Y27</f>
        <v/>
      </c>
      <c r="AA27" s="44">
        <f>Z27*0.9</f>
        <v/>
      </c>
      <c r="AB27" s="1" t="n"/>
      <c r="AC27" s="44">
        <f>M27*0.005</f>
        <v/>
      </c>
      <c r="AD27" s="44">
        <f>AC27</f>
        <v/>
      </c>
      <c r="AE27" s="1" t="n"/>
      <c r="AF27" s="1" t="n"/>
      <c r="AG27" s="1" t="n"/>
      <c r="AH27" s="44">
        <f>Z27*0.05</f>
        <v/>
      </c>
      <c r="AI27" s="44">
        <f>Z27*0.05</f>
        <v/>
      </c>
      <c r="AJ27" s="1" t="n"/>
      <c r="AK27" s="1" t="n"/>
      <c r="AL27" s="1" t="n"/>
      <c r="AM27" s="1" t="n"/>
      <c r="AN27" s="1" t="n"/>
      <c r="AO27" s="21">
        <f>(M27-Y27)/M27</f>
        <v/>
      </c>
      <c r="AP27" s="21">
        <f>AA27/Y27</f>
        <v/>
      </c>
    </row>
    <row r="28">
      <c r="A28" s="1" t="n"/>
      <c r="B28" s="15" t="inlineStr">
        <is>
          <t>7-MA20164006</t>
        </is>
      </c>
      <c r="C28" s="15" t="inlineStr">
        <is>
          <t>2020-07-31 11:41:24</t>
        </is>
      </c>
      <c r="D28" s="16">
        <f>LEFT(B28,9)</f>
        <v/>
      </c>
      <c r="E28" s="1" t="inlineStr">
        <is>
          <t>jack</t>
        </is>
      </c>
      <c r="F28" s="1" t="n"/>
      <c r="G28" s="1" t="n"/>
      <c r="H28" s="1" t="n"/>
      <c r="I28" s="1" t="n"/>
      <c r="J28" s="1" t="n"/>
      <c r="K28" s="1" t="n"/>
      <c r="L28" s="1" t="n"/>
      <c r="M28" s="17" t="n">
        <v>43</v>
      </c>
      <c r="N28" s="1" t="n"/>
      <c r="O28" s="1" t="n"/>
      <c r="P28" s="1" t="n"/>
      <c r="Q28" s="1" t="n"/>
      <c r="R28" s="17" t="n">
        <v>22.8</v>
      </c>
      <c r="S28" s="44">
        <f>M28*0.01095</f>
        <v/>
      </c>
      <c r="T28" s="44">
        <f>M28*0.02348</f>
        <v/>
      </c>
      <c r="U28" s="44" t="n"/>
      <c r="V28" s="44">
        <f>U28-T28</f>
        <v/>
      </c>
      <c r="W28" s="1" t="n"/>
      <c r="X28" s="44">
        <f>M28*0.043</f>
        <v/>
      </c>
      <c r="Y28" s="44">
        <f>R28+S28+T28+W28+X28+AG28+AC28+AD28</f>
        <v/>
      </c>
      <c r="Z28" s="44">
        <f>M28-Y28</f>
        <v/>
      </c>
      <c r="AA28" s="44">
        <f>Z28*0.7</f>
        <v/>
      </c>
      <c r="AB28" s="1" t="n"/>
      <c r="AC28" s="44">
        <f>M28*0.005</f>
        <v/>
      </c>
      <c r="AD28" s="44">
        <f>AC28</f>
        <v/>
      </c>
      <c r="AE28" s="1" t="n"/>
      <c r="AF28" s="1" t="n"/>
      <c r="AG28" s="1" t="n"/>
      <c r="AH28" s="44">
        <f>Z28*0.15</f>
        <v/>
      </c>
      <c r="AI28" s="44">
        <f>Z28*0.15</f>
        <v/>
      </c>
      <c r="AJ28" s="1" t="n"/>
      <c r="AK28" s="1" t="n"/>
      <c r="AL28" s="1" t="n"/>
      <c r="AM28" s="1" t="n"/>
      <c r="AN28" s="1" t="n"/>
      <c r="AO28" s="21">
        <f>(M28-Y28)/M28</f>
        <v/>
      </c>
      <c r="AP28" s="21">
        <f>AA28/Y28</f>
        <v/>
      </c>
    </row>
    <row r="29">
      <c r="A29" s="1" t="n"/>
      <c r="B29" s="15" t="inlineStr">
        <is>
          <t>7-GZ20255003</t>
        </is>
      </c>
      <c r="C29" s="15" t="inlineStr">
        <is>
          <t>2020-07-30 13:31:46</t>
        </is>
      </c>
      <c r="D29" s="16">
        <f>LEFT(B29,9)</f>
        <v/>
      </c>
      <c r="E29" s="1" t="inlineStr">
        <is>
          <t>jack</t>
        </is>
      </c>
      <c r="F29" s="1" t="n"/>
      <c r="G29" s="1" t="n"/>
      <c r="H29" s="1" t="n"/>
      <c r="I29" s="1" t="n"/>
      <c r="J29" s="1" t="n"/>
      <c r="K29" s="1" t="n"/>
      <c r="L29" s="1" t="n"/>
      <c r="M29" s="17" t="n">
        <v>49.5</v>
      </c>
      <c r="N29" s="1" t="n"/>
      <c r="O29" s="1" t="n"/>
      <c r="P29" s="1" t="n"/>
      <c r="Q29" s="1" t="n"/>
      <c r="R29" s="17" t="n">
        <v>25</v>
      </c>
      <c r="S29" s="44">
        <f>M29*0.01095</f>
        <v/>
      </c>
      <c r="T29" s="44">
        <f>M29*0.02348</f>
        <v/>
      </c>
      <c r="U29" s="44" t="n"/>
      <c r="V29" s="44">
        <f>U29-T29</f>
        <v/>
      </c>
      <c r="W29" s="1" t="n"/>
      <c r="X29" s="44">
        <f>M29*0.043</f>
        <v/>
      </c>
      <c r="Y29" s="44">
        <f>R29+S29+T29+W29+X29+AG29+AC29+AD29</f>
        <v/>
      </c>
      <c r="Z29" s="44">
        <f>M29-Y29</f>
        <v/>
      </c>
      <c r="AA29" s="44">
        <f>Z29*0.7</f>
        <v/>
      </c>
      <c r="AB29" s="1" t="n"/>
      <c r="AC29" s="44">
        <f>M29*0.005</f>
        <v/>
      </c>
      <c r="AD29" s="44">
        <f>AC29</f>
        <v/>
      </c>
      <c r="AE29" s="1" t="n"/>
      <c r="AF29" s="1" t="n"/>
      <c r="AG29" s="1" t="n"/>
      <c r="AH29" s="44">
        <f>Z29*0.15</f>
        <v/>
      </c>
      <c r="AI29" s="44">
        <f>Z29*0.15</f>
        <v/>
      </c>
      <c r="AJ29" s="1" t="n"/>
      <c r="AK29" s="1" t="n"/>
      <c r="AL29" s="1" t="n"/>
      <c r="AM29" s="1" t="n"/>
      <c r="AN29" s="1" t="n"/>
      <c r="AO29" s="21">
        <f>(M29-Y29)/M29</f>
        <v/>
      </c>
      <c r="AP29" s="21">
        <f>AA29/Y29</f>
        <v/>
      </c>
    </row>
    <row r="30">
      <c r="A30" s="1" t="n"/>
      <c r="B30" s="15" t="inlineStr">
        <is>
          <t>7-GZ20318001</t>
        </is>
      </c>
      <c r="C30" s="15" t="inlineStr">
        <is>
          <t>2020-07-30 15:39:33</t>
        </is>
      </c>
      <c r="D30" s="16">
        <f>LEFT(B30,9)</f>
        <v/>
      </c>
      <c r="E30" s="1" t="inlineStr">
        <is>
          <t>jack</t>
        </is>
      </c>
      <c r="F30" s="1" t="n"/>
      <c r="G30" s="1" t="n"/>
      <c r="H30" s="1" t="n"/>
      <c r="I30" s="1" t="n"/>
      <c r="J30" s="1" t="n"/>
      <c r="K30" s="1" t="n"/>
      <c r="L30" s="1" t="n"/>
      <c r="M30" s="17" t="n">
        <v>82.09999999999999</v>
      </c>
      <c r="N30" s="1" t="n"/>
      <c r="O30" s="1" t="n"/>
      <c r="P30" s="1" t="n"/>
      <c r="Q30" s="1" t="n"/>
      <c r="R30" s="17" t="n">
        <v>49.56</v>
      </c>
      <c r="S30" s="44">
        <f>M30*0.01095</f>
        <v/>
      </c>
      <c r="T30" s="44">
        <f>M30*0.02348</f>
        <v/>
      </c>
      <c r="U30" s="44" t="n"/>
      <c r="V30" s="44">
        <f>U30-T30</f>
        <v/>
      </c>
      <c r="W30" s="1" t="n"/>
      <c r="X30" s="44">
        <f>M30*0.043</f>
        <v/>
      </c>
      <c r="Y30" s="44">
        <f>R30+S30+T30+W30+X30+AG30+AC30+AD30</f>
        <v/>
      </c>
      <c r="Z30" s="44">
        <f>M30-Y30</f>
        <v/>
      </c>
      <c r="AA30" s="44">
        <f>Z30*0.7</f>
        <v/>
      </c>
      <c r="AB30" s="1" t="n"/>
      <c r="AC30" s="44">
        <f>M30*0.005</f>
        <v/>
      </c>
      <c r="AD30" s="44">
        <f>AC30</f>
        <v/>
      </c>
      <c r="AE30" s="1" t="n"/>
      <c r="AF30" s="1" t="n"/>
      <c r="AG30" s="1" t="n"/>
      <c r="AH30" s="44">
        <f>Z30*0.15</f>
        <v/>
      </c>
      <c r="AI30" s="44">
        <f>Z30*0.15</f>
        <v/>
      </c>
      <c r="AJ30" s="1" t="n"/>
      <c r="AK30" s="1" t="n"/>
      <c r="AL30" s="1" t="n"/>
      <c r="AM30" s="1" t="n"/>
      <c r="AN30" s="1" t="n"/>
      <c r="AO30" s="21">
        <f>(M30-Y30)/M30</f>
        <v/>
      </c>
      <c r="AP30" s="21">
        <f>AA30/Y30</f>
        <v/>
      </c>
    </row>
    <row r="31">
      <c r="A31" s="1" t="n"/>
      <c r="B31" s="15" t="inlineStr">
        <is>
          <t>7-GZ20317001</t>
        </is>
      </c>
      <c r="C31" s="15" t="inlineStr">
        <is>
          <t>2020-07-31 11:41:44</t>
        </is>
      </c>
      <c r="D31" s="16">
        <f>LEFT(B31,9)</f>
        <v/>
      </c>
      <c r="E31" s="1" t="inlineStr">
        <is>
          <t>jack</t>
        </is>
      </c>
      <c r="F31" s="1" t="n"/>
      <c r="G31" s="1" t="n"/>
      <c r="H31" s="1" t="n"/>
      <c r="I31" s="1" t="n"/>
      <c r="J31" s="1" t="n"/>
      <c r="K31" s="1" t="n"/>
      <c r="L31" s="1" t="n"/>
      <c r="M31" s="17" t="n">
        <v>211.8</v>
      </c>
      <c r="N31" s="1" t="n"/>
      <c r="O31" s="1" t="n"/>
      <c r="P31" s="1" t="n"/>
      <c r="Q31" s="1" t="n"/>
      <c r="R31" s="17" t="n">
        <v>145.26</v>
      </c>
      <c r="S31" s="44">
        <f>M31*0.01095</f>
        <v/>
      </c>
      <c r="T31" s="44">
        <f>M31*0.02348</f>
        <v/>
      </c>
      <c r="U31" s="44" t="n"/>
      <c r="V31" s="44">
        <f>U31-T31</f>
        <v/>
      </c>
      <c r="W31" s="1" t="n"/>
      <c r="X31" s="44">
        <f>M31*0.043</f>
        <v/>
      </c>
      <c r="Y31" s="44">
        <f>R31+S31+T31+W31+X31+AG31+AC31+AD31</f>
        <v/>
      </c>
      <c r="Z31" s="44">
        <f>M31-Y31</f>
        <v/>
      </c>
      <c r="AA31" s="44">
        <f>Z31*0.7</f>
        <v/>
      </c>
      <c r="AB31" s="1" t="n"/>
      <c r="AC31" s="44">
        <f>M31*0.005</f>
        <v/>
      </c>
      <c r="AD31" s="44">
        <f>AC31</f>
        <v/>
      </c>
      <c r="AE31" s="1" t="n"/>
      <c r="AF31" s="1" t="n"/>
      <c r="AG31" s="1" t="n"/>
      <c r="AH31" s="44">
        <f>Z31*0.15</f>
        <v/>
      </c>
      <c r="AI31" s="44">
        <f>Z31*0.15</f>
        <v/>
      </c>
      <c r="AJ31" s="1" t="n"/>
      <c r="AK31" s="1" t="n"/>
      <c r="AL31" s="1" t="n"/>
      <c r="AM31" s="1" t="n"/>
      <c r="AN31" s="1" t="n"/>
      <c r="AO31" s="21">
        <f>(M31-Y31)/M31</f>
        <v/>
      </c>
      <c r="AP31" s="21">
        <f>AA31/Y31</f>
        <v/>
      </c>
    </row>
    <row r="32">
      <c r="A32" s="1" t="n"/>
      <c r="B32" s="15" t="inlineStr">
        <is>
          <t>7-GZ20316001</t>
        </is>
      </c>
      <c r="C32" s="15" t="inlineStr">
        <is>
          <t>2020-07-30 12:07:30</t>
        </is>
      </c>
      <c r="D32" s="16">
        <f>LEFT(B32,9)</f>
        <v/>
      </c>
      <c r="E32" s="1" t="inlineStr">
        <is>
          <t>jack</t>
        </is>
      </c>
      <c r="F32" s="1" t="n"/>
      <c r="G32" s="1" t="n"/>
      <c r="H32" s="1" t="n"/>
      <c r="I32" s="1" t="n"/>
      <c r="J32" s="1" t="n"/>
      <c r="K32" s="1" t="n"/>
      <c r="L32" s="1" t="n"/>
      <c r="M32" s="17" t="n">
        <v>33.8</v>
      </c>
      <c r="N32" s="1" t="n"/>
      <c r="O32" s="1" t="n"/>
      <c r="P32" s="1" t="n"/>
      <c r="Q32" s="1" t="n"/>
      <c r="R32" s="17" t="n">
        <v>22</v>
      </c>
      <c r="S32" s="44">
        <f>M32*0.01095</f>
        <v/>
      </c>
      <c r="T32" s="44">
        <f>M32*0.02348</f>
        <v/>
      </c>
      <c r="U32" s="44" t="n"/>
      <c r="V32" s="44">
        <f>U32-T32</f>
        <v/>
      </c>
      <c r="W32" s="1" t="n"/>
      <c r="X32" s="44">
        <f>M32*0.043</f>
        <v/>
      </c>
      <c r="Y32" s="44">
        <f>R32+S32+T32+W32+X32+AG32+AC32+AD32</f>
        <v/>
      </c>
      <c r="Z32" s="44">
        <f>M32-Y32</f>
        <v/>
      </c>
      <c r="AA32" s="44">
        <f>Z32*0.7</f>
        <v/>
      </c>
      <c r="AB32" s="1" t="n"/>
      <c r="AC32" s="44">
        <f>M32*0.005</f>
        <v/>
      </c>
      <c r="AD32" s="44">
        <f>AC32</f>
        <v/>
      </c>
      <c r="AE32" s="1" t="n"/>
      <c r="AF32" s="1" t="n"/>
      <c r="AG32" s="1" t="n"/>
      <c r="AH32" s="44">
        <f>Z32*0.15</f>
        <v/>
      </c>
      <c r="AI32" s="44">
        <f>Z32*0.15</f>
        <v/>
      </c>
      <c r="AJ32" s="1" t="n"/>
      <c r="AK32" s="1" t="n"/>
      <c r="AL32" s="1" t="n"/>
      <c r="AM32" s="1" t="n"/>
      <c r="AN32" s="1" t="n"/>
      <c r="AO32" s="21">
        <f>(M32-Y32)/M32</f>
        <v/>
      </c>
      <c r="AP32" s="21">
        <f>AA32/Y32</f>
        <v/>
      </c>
    </row>
    <row r="33">
      <c r="A33" s="1" t="n"/>
      <c r="B33" s="15" t="inlineStr">
        <is>
          <t>7-AL1983154</t>
        </is>
      </c>
      <c r="C33" s="15" t="inlineStr">
        <is>
          <t>2020-07-30 12:07:30</t>
        </is>
      </c>
      <c r="D33" s="16">
        <f>LEFT(B33,9)</f>
        <v/>
      </c>
      <c r="E33" s="1" t="inlineStr">
        <is>
          <t>jack</t>
        </is>
      </c>
      <c r="F33" s="1" t="n"/>
      <c r="G33" s="1" t="n"/>
      <c r="H33" s="1" t="n"/>
      <c r="I33" s="1" t="n"/>
      <c r="J33" s="1" t="n"/>
      <c r="K33" s="1" t="n"/>
      <c r="L33" s="1" t="n"/>
      <c r="M33" s="17" t="n">
        <v>28</v>
      </c>
      <c r="N33" s="1" t="n"/>
      <c r="O33" s="1" t="n"/>
      <c r="P33" s="1" t="n"/>
      <c r="Q33" s="1" t="n"/>
      <c r="R33" s="17" t="n">
        <v>15.29</v>
      </c>
      <c r="S33" s="44">
        <f>M33*0.01095</f>
        <v/>
      </c>
      <c r="T33" s="44">
        <f>M33*0.02348</f>
        <v/>
      </c>
      <c r="U33" s="44" t="n"/>
      <c r="V33" s="44">
        <f>U33-T33</f>
        <v/>
      </c>
      <c r="W33" s="1" t="n"/>
      <c r="X33" s="44">
        <f>M33*0.043</f>
        <v/>
      </c>
      <c r="Y33" s="44">
        <f>R33+S33+T33+W33+X33+AG33+AC33+AD33</f>
        <v/>
      </c>
      <c r="Z33" s="44">
        <f>M33-Y33</f>
        <v/>
      </c>
      <c r="AA33" s="1" t="n">
        <v>0</v>
      </c>
      <c r="AB33" s="44">
        <f>Z33*0.9</f>
        <v/>
      </c>
      <c r="AC33" s="44">
        <f>M33*0.005</f>
        <v/>
      </c>
      <c r="AD33" s="44">
        <f>AC33</f>
        <v/>
      </c>
      <c r="AE33" s="1" t="n"/>
      <c r="AF33" s="1" t="n"/>
      <c r="AG33" s="1" t="n"/>
      <c r="AH33" s="44">
        <f>Z33*0.05</f>
        <v/>
      </c>
      <c r="AI33" s="44">
        <f>AH33</f>
        <v/>
      </c>
      <c r="AJ33" s="1" t="n"/>
      <c r="AK33" s="1" t="n"/>
      <c r="AL33" s="1" t="n"/>
      <c r="AM33" s="1" t="n"/>
      <c r="AN33" s="1" t="n"/>
      <c r="AO33" s="21">
        <f>(M33-Y33)/M33</f>
        <v/>
      </c>
      <c r="AP33" s="21">
        <f>AA33/Y33</f>
        <v/>
      </c>
    </row>
    <row r="34">
      <c r="A34" s="1" t="n"/>
      <c r="B34" s="15" t="inlineStr">
        <is>
          <t>7-MA20161003</t>
        </is>
      </c>
      <c r="C34" s="15" t="inlineStr">
        <is>
          <t>2020-07-30 11:55:30</t>
        </is>
      </c>
      <c r="D34" s="16">
        <f>LEFT(B34,9)</f>
        <v/>
      </c>
      <c r="E34" s="1" t="inlineStr">
        <is>
          <t>jack</t>
        </is>
      </c>
      <c r="F34" s="1" t="n"/>
      <c r="G34" s="1" t="n"/>
      <c r="H34" s="1" t="n"/>
      <c r="I34" s="1" t="n"/>
      <c r="J34" s="1" t="n"/>
      <c r="K34" s="1" t="n"/>
      <c r="L34" s="1" t="n"/>
      <c r="M34" s="17" t="n">
        <v>545.02</v>
      </c>
      <c r="N34" s="1" t="n"/>
      <c r="O34" s="1" t="n"/>
      <c r="P34" s="1" t="n"/>
      <c r="Q34" s="1" t="n"/>
      <c r="R34" s="17" t="n">
        <v>394.46</v>
      </c>
      <c r="S34" s="44">
        <f>M34*0.01095</f>
        <v/>
      </c>
      <c r="T34" s="44">
        <f>M34*0.02348</f>
        <v/>
      </c>
      <c r="U34" s="44" t="n">
        <v>14.4</v>
      </c>
      <c r="V34" s="44">
        <f>U34-T34</f>
        <v/>
      </c>
      <c r="W34" s="1" t="n"/>
      <c r="X34" s="44">
        <f>M34*0.043</f>
        <v/>
      </c>
      <c r="Y34" s="44">
        <f>R34+S34+T34+W34+X34+AG34+AC34+AD34</f>
        <v/>
      </c>
      <c r="Z34" s="44">
        <f>M34-Y34</f>
        <v/>
      </c>
      <c r="AA34" s="44">
        <f>Z34*0.7</f>
        <v/>
      </c>
      <c r="AB34" s="1" t="n"/>
      <c r="AC34" s="44">
        <f>M34*0.005</f>
        <v/>
      </c>
      <c r="AD34" s="44">
        <f>AC34</f>
        <v/>
      </c>
      <c r="AE34" s="1" t="n"/>
      <c r="AF34" s="1" t="n"/>
      <c r="AG34" s="1" t="n"/>
      <c r="AH34" s="44">
        <f>Z34*0.15</f>
        <v/>
      </c>
      <c r="AI34" s="44">
        <f>Z34*0.15</f>
        <v/>
      </c>
      <c r="AJ34" s="1" t="n"/>
      <c r="AK34" s="1" t="n"/>
      <c r="AL34" s="1" t="n"/>
      <c r="AM34" s="1" t="n"/>
      <c r="AN34" s="1" t="n"/>
      <c r="AO34" s="21">
        <f>(M34-Y34)/M34</f>
        <v/>
      </c>
      <c r="AP34" s="21">
        <f>AA34/Y34</f>
        <v/>
      </c>
      <c r="AR34" t="inlineStr">
        <is>
          <t>2020.07月迈粟礼对账单.xlsx 运单编号：4307316395857,金额14.4</t>
        </is>
      </c>
    </row>
    <row r="35">
      <c r="A35" s="1" t="n"/>
      <c r="B35" s="15" t="inlineStr">
        <is>
          <t>7-GZ20242002</t>
        </is>
      </c>
      <c r="C35" s="15" t="inlineStr">
        <is>
          <t>2020-07-30 11:55:30</t>
        </is>
      </c>
      <c r="D35" s="16">
        <f>LEFT(B35,9)</f>
        <v/>
      </c>
      <c r="E35" s="1" t="inlineStr">
        <is>
          <t>jack</t>
        </is>
      </c>
      <c r="F35" s="1" t="n"/>
      <c r="G35" s="1" t="n"/>
      <c r="H35" s="1" t="n"/>
      <c r="I35" s="1" t="n"/>
      <c r="J35" s="1" t="n"/>
      <c r="K35" s="1" t="n"/>
      <c r="L35" s="1" t="n"/>
      <c r="M35" s="17" t="n">
        <v>266.7</v>
      </c>
      <c r="N35" s="1" t="n"/>
      <c r="O35" s="1" t="n"/>
      <c r="P35" s="1" t="n"/>
      <c r="Q35" s="1" t="n"/>
      <c r="R35" s="17" t="n">
        <v>202.96</v>
      </c>
      <c r="S35" s="44">
        <f>M35*0.01095</f>
        <v/>
      </c>
      <c r="T35" s="44">
        <f>M35*0.02348</f>
        <v/>
      </c>
      <c r="U35" s="44" t="n"/>
      <c r="V35" s="44">
        <f>U35-T35</f>
        <v/>
      </c>
      <c r="W35" s="1" t="n"/>
      <c r="X35" s="44">
        <f>M35*0.043</f>
        <v/>
      </c>
      <c r="Y35" s="44">
        <f>R35+S35+T35+W35+X35+AG35+AC35+AD35</f>
        <v/>
      </c>
      <c r="Z35" s="44">
        <f>M35-Y35</f>
        <v/>
      </c>
      <c r="AA35" s="44">
        <f>Z35*0.7</f>
        <v/>
      </c>
      <c r="AB35" s="1" t="n"/>
      <c r="AC35" s="44">
        <f>M35*0.005</f>
        <v/>
      </c>
      <c r="AD35" s="44">
        <f>AC35</f>
        <v/>
      </c>
      <c r="AE35" s="1" t="n"/>
      <c r="AF35" s="1" t="n"/>
      <c r="AG35" s="1" t="n"/>
      <c r="AH35" s="44">
        <f>Z35*0.15</f>
        <v/>
      </c>
      <c r="AI35" s="44">
        <f>Z35*0.15</f>
        <v/>
      </c>
      <c r="AJ35" s="1" t="n"/>
      <c r="AK35" s="1" t="n"/>
      <c r="AL35" s="1" t="n"/>
      <c r="AM35" s="1" t="n"/>
      <c r="AN35" s="1" t="n"/>
      <c r="AO35" s="21">
        <f>(M35-Y35)/M35</f>
        <v/>
      </c>
      <c r="AP35" s="21">
        <f>AA35/Y35</f>
        <v/>
      </c>
    </row>
    <row r="36">
      <c r="A36" s="1" t="n"/>
      <c r="B36" s="15" t="inlineStr">
        <is>
          <t>7-MA20269005</t>
        </is>
      </c>
      <c r="C36" s="15" t="inlineStr">
        <is>
          <t>2020-07-30 11:55:30</t>
        </is>
      </c>
      <c r="D36" s="16">
        <f>LEFT(B36,9)</f>
        <v/>
      </c>
      <c r="E36" s="1" t="inlineStr">
        <is>
          <t>jack</t>
        </is>
      </c>
      <c r="F36" s="1" t="n"/>
      <c r="G36" s="1" t="n"/>
      <c r="H36" s="1" t="n"/>
      <c r="I36" s="1" t="n"/>
      <c r="J36" s="1" t="n"/>
      <c r="K36" s="1" t="n"/>
      <c r="L36" s="1" t="n"/>
      <c r="M36" s="17" t="n">
        <v>1095</v>
      </c>
      <c r="N36" s="1" t="n"/>
      <c r="O36" s="1" t="n"/>
      <c r="P36" s="1" t="n"/>
      <c r="Q36" s="1" t="n"/>
      <c r="R36" s="17" t="n">
        <v>743.4</v>
      </c>
      <c r="S36" s="44">
        <f>M36*0.01095</f>
        <v/>
      </c>
      <c r="T36" s="44">
        <f>M36*0.02348</f>
        <v/>
      </c>
      <c r="U36" s="44" t="n">
        <v>28</v>
      </c>
      <c r="V36" s="44">
        <f>U36-T36</f>
        <v/>
      </c>
      <c r="W36" s="1" t="n"/>
      <c r="X36" s="44">
        <f>M36*0.043</f>
        <v/>
      </c>
      <c r="Y36" s="44">
        <f>R36+S36+T36+W36+X36+AG36+AC36+AD36</f>
        <v/>
      </c>
      <c r="Z36" s="44">
        <f>M36-Y36</f>
        <v/>
      </c>
      <c r="AA36" s="44">
        <f>Z36*0.7</f>
        <v/>
      </c>
      <c r="AB36" s="1" t="n"/>
      <c r="AC36" s="44">
        <f>M36*0.005</f>
        <v/>
      </c>
      <c r="AD36" s="44">
        <f>AC36</f>
        <v/>
      </c>
      <c r="AE36" s="1" t="n"/>
      <c r="AF36" s="1" t="n"/>
      <c r="AG36" s="1" t="n"/>
      <c r="AH36" s="44">
        <f>Z36*0.15</f>
        <v/>
      </c>
      <c r="AI36" s="44">
        <f>Z36*0.15</f>
        <v/>
      </c>
      <c r="AJ36" s="1" t="n"/>
      <c r="AK36" s="1" t="n"/>
      <c r="AL36" s="1" t="n"/>
      <c r="AM36" s="1" t="n"/>
      <c r="AN36" s="1" t="n"/>
      <c r="AO36" s="21">
        <f>(M36-Y36)/M36</f>
        <v/>
      </c>
      <c r="AP36" s="21">
        <f>AA36/Y36</f>
        <v/>
      </c>
      <c r="AR36" t="inlineStr">
        <is>
          <t>2020.07月迈粟礼对账单.xlsx 运单编号：4307316590972,金额12.8
2020.07月迈粟礼对账单.xlsx 运单编号：4307316597821,金额9.6
2020.07月迈粟礼对账单.xlsx 运单编号：4307316556603,金额5.6</t>
        </is>
      </c>
    </row>
    <row r="37">
      <c r="A37" s="1" t="n"/>
      <c r="B37" s="15" t="inlineStr">
        <is>
          <t>7-MA20269004</t>
        </is>
      </c>
      <c r="C37" s="15" t="inlineStr">
        <is>
          <t>2020-07-30 11:55:29</t>
        </is>
      </c>
      <c r="D37" s="16">
        <f>LEFT(B37,9)</f>
        <v/>
      </c>
      <c r="E37" s="1" t="inlineStr">
        <is>
          <t>jack</t>
        </is>
      </c>
      <c r="F37" s="1" t="n"/>
      <c r="G37" s="1" t="n"/>
      <c r="H37" s="1" t="n"/>
      <c r="I37" s="1" t="n"/>
      <c r="J37" s="1" t="n"/>
      <c r="K37" s="1" t="n"/>
      <c r="L37" s="1" t="n"/>
      <c r="M37" s="17" t="n">
        <v>396</v>
      </c>
      <c r="N37" s="1" t="n"/>
      <c r="O37" s="1" t="n"/>
      <c r="P37" s="1" t="n"/>
      <c r="Q37" s="1" t="n"/>
      <c r="R37" s="17" t="n">
        <v>256.6</v>
      </c>
      <c r="S37" s="44">
        <f>M37*0.01095</f>
        <v/>
      </c>
      <c r="T37" s="44">
        <f>M37*0.02348</f>
        <v/>
      </c>
      <c r="U37" s="44" t="n">
        <v>9.6</v>
      </c>
      <c r="V37" s="44">
        <f>U37-T37</f>
        <v/>
      </c>
      <c r="W37" s="1" t="n"/>
      <c r="X37" s="44">
        <f>M37*0.043</f>
        <v/>
      </c>
      <c r="Y37" s="44">
        <f>R37+S37+T37+W37+X37+AG37+AC37+AD37</f>
        <v/>
      </c>
      <c r="Z37" s="44">
        <f>M37-Y37</f>
        <v/>
      </c>
      <c r="AA37" s="44">
        <f>Z37*0.7</f>
        <v/>
      </c>
      <c r="AB37" s="1" t="n"/>
      <c r="AC37" s="44">
        <f>M37*0.005</f>
        <v/>
      </c>
      <c r="AD37" s="44">
        <f>AC37</f>
        <v/>
      </c>
      <c r="AE37" s="1" t="n"/>
      <c r="AF37" s="1" t="n"/>
      <c r="AG37" s="1" t="n"/>
      <c r="AH37" s="44">
        <f>Z37*0.15</f>
        <v/>
      </c>
      <c r="AI37" s="44">
        <f>Z37*0.15</f>
        <v/>
      </c>
      <c r="AJ37" s="1" t="n"/>
      <c r="AK37" s="1" t="n"/>
      <c r="AL37" s="1" t="n"/>
      <c r="AM37" s="1" t="n"/>
      <c r="AN37" s="1" t="n"/>
      <c r="AO37" s="21">
        <f>(M37-Y37)/M37</f>
        <v/>
      </c>
      <c r="AP37" s="21">
        <f>AA37/Y37</f>
        <v/>
      </c>
      <c r="AR37" t="inlineStr">
        <is>
          <t>2020.07月迈粟礼对账单.xlsx 运单编号：4307316617440,金额9.6</t>
        </is>
      </c>
    </row>
    <row r="38">
      <c r="A38" s="1" t="n"/>
      <c r="B38" s="15" t="inlineStr">
        <is>
          <t>7-MA20269003</t>
        </is>
      </c>
      <c r="C38" s="15" t="inlineStr">
        <is>
          <t>2020-07-31 11:41:20</t>
        </is>
      </c>
      <c r="D38" s="16">
        <f>LEFT(B38,9)</f>
        <v/>
      </c>
      <c r="E38" s="1" t="inlineStr">
        <is>
          <t>jack</t>
        </is>
      </c>
      <c r="F38" s="1" t="n"/>
      <c r="G38" s="1" t="n"/>
      <c r="H38" s="1" t="n"/>
      <c r="I38" s="1" t="n"/>
      <c r="J38" s="1" t="n"/>
      <c r="K38" s="1" t="n"/>
      <c r="L38" s="1" t="n"/>
      <c r="M38" s="17" t="n">
        <v>1096</v>
      </c>
      <c r="N38" s="1" t="n"/>
      <c r="O38" s="1" t="n"/>
      <c r="P38" s="1" t="n"/>
      <c r="Q38" s="1" t="n"/>
      <c r="R38" s="17" t="n">
        <v>765</v>
      </c>
      <c r="S38" s="44">
        <f>M38*0.01095</f>
        <v/>
      </c>
      <c r="T38" s="44">
        <f>M38*0.02348</f>
        <v/>
      </c>
      <c r="U38" s="44" t="n">
        <v>27.2</v>
      </c>
      <c r="V38" s="44">
        <f>U38-T38</f>
        <v/>
      </c>
      <c r="W38" s="1" t="n"/>
      <c r="X38" s="44">
        <f>M38*0.043</f>
        <v/>
      </c>
      <c r="Y38" s="44">
        <f>R38+S38+T38+W38+X38+AG38+AC38+AD38</f>
        <v/>
      </c>
      <c r="Z38" s="44">
        <f>M38-Y38</f>
        <v/>
      </c>
      <c r="AA38" s="44">
        <f>Z38*0.7</f>
        <v/>
      </c>
      <c r="AB38" s="1" t="n"/>
      <c r="AC38" s="44">
        <f>M38*0.005</f>
        <v/>
      </c>
      <c r="AD38" s="44">
        <f>AC38</f>
        <v/>
      </c>
      <c r="AE38" s="1" t="n"/>
      <c r="AF38" s="1" t="n"/>
      <c r="AG38" s="1" t="n"/>
      <c r="AH38" s="44">
        <f>Z38*0.15</f>
        <v/>
      </c>
      <c r="AI38" s="44">
        <f>Z38*0.15</f>
        <v/>
      </c>
      <c r="AJ38" s="1" t="n"/>
      <c r="AK38" s="1" t="n"/>
      <c r="AL38" s="1" t="n"/>
      <c r="AM38" s="1" t="n"/>
      <c r="AN38" s="1" t="n"/>
      <c r="AO38" s="21">
        <f>(M38-Y38)/M38</f>
        <v/>
      </c>
      <c r="AP38" s="21">
        <f>AA38/Y38</f>
        <v/>
      </c>
      <c r="AR38" t="inlineStr">
        <is>
          <t>2020.07月迈粟礼对账单.xlsx 运单编号：4307340312686,金额12.8
2020.07月迈粟礼对账单.xlsx 运单编号：4307340234900,金额14.4</t>
        </is>
      </c>
    </row>
    <row r="39">
      <c r="A39" s="1" t="n"/>
      <c r="B39" s="15" t="inlineStr">
        <is>
          <t>7-MA20303001</t>
        </is>
      </c>
      <c r="C39" s="15" t="inlineStr">
        <is>
          <t>2020-07-31 13:24:41</t>
        </is>
      </c>
      <c r="D39" s="16">
        <f>LEFT(B39,9)</f>
        <v/>
      </c>
      <c r="E39" s="1" t="inlineStr">
        <is>
          <t>jack</t>
        </is>
      </c>
      <c r="F39" s="1" t="n"/>
      <c r="G39" s="1" t="n"/>
      <c r="H39" s="1" t="n"/>
      <c r="I39" s="1" t="n"/>
      <c r="J39" s="1" t="n"/>
      <c r="K39" s="1" t="n"/>
      <c r="L39" s="1" t="n"/>
      <c r="M39" s="17" t="n">
        <v>104.8</v>
      </c>
      <c r="N39" s="1" t="n"/>
      <c r="O39" s="1" t="n"/>
      <c r="P39" s="1" t="n"/>
      <c r="Q39" s="1" t="n"/>
      <c r="R39" s="17" t="n">
        <v>71.81999999999999</v>
      </c>
      <c r="S39" s="44">
        <f>M39*0.01095</f>
        <v/>
      </c>
      <c r="T39" s="44">
        <f>M39*0.02348</f>
        <v/>
      </c>
      <c r="U39" s="44" t="n"/>
      <c r="V39" s="44">
        <f>U39-T39</f>
        <v/>
      </c>
      <c r="W39" s="1" t="n"/>
      <c r="X39" s="44">
        <f>M39*0.043</f>
        <v/>
      </c>
      <c r="Y39" s="44">
        <f>R39+S39+T39+W39+X39+AG39+AC39+AD39</f>
        <v/>
      </c>
      <c r="Z39" s="44">
        <f>M39-Y39</f>
        <v/>
      </c>
      <c r="AA39" s="44">
        <f>Z39*0.7</f>
        <v/>
      </c>
      <c r="AB39" s="1" t="n"/>
      <c r="AC39" s="44">
        <f>M39*0.005</f>
        <v/>
      </c>
      <c r="AD39" s="44">
        <f>AC39</f>
        <v/>
      </c>
      <c r="AE39" s="1" t="n"/>
      <c r="AF39" s="1" t="n"/>
      <c r="AG39" s="1" t="n"/>
      <c r="AH39" s="44">
        <f>Z39*0.15</f>
        <v/>
      </c>
      <c r="AI39" s="44">
        <f>Z39*0.15</f>
        <v/>
      </c>
      <c r="AJ39" s="1" t="n"/>
      <c r="AK39" s="1" t="n"/>
      <c r="AL39" s="1" t="n"/>
      <c r="AM39" s="1" t="n"/>
      <c r="AN39" s="1" t="n"/>
      <c r="AO39" s="21">
        <f>(M39-Y39)/M39</f>
        <v/>
      </c>
      <c r="AP39" s="21">
        <f>AA39/Y39</f>
        <v/>
      </c>
    </row>
    <row r="40">
      <c r="A40" s="1" t="n"/>
      <c r="B40" s="15" t="inlineStr">
        <is>
          <t>7-MA20117002</t>
        </is>
      </c>
      <c r="C40" s="15" t="inlineStr">
        <is>
          <t>2020-07-31 15:00:17</t>
        </is>
      </c>
      <c r="D40" s="16">
        <f>LEFT(B40,9)</f>
        <v/>
      </c>
      <c r="E40" s="1" t="inlineStr">
        <is>
          <t>jack</t>
        </is>
      </c>
      <c r="F40" s="1" t="n"/>
      <c r="G40" s="1" t="n"/>
      <c r="H40" s="1" t="n"/>
      <c r="I40" s="1" t="n"/>
      <c r="J40" s="1" t="n"/>
      <c r="K40" s="1" t="n"/>
      <c r="L40" s="1" t="n"/>
      <c r="M40" s="17" t="n">
        <v>228.6</v>
      </c>
      <c r="N40" s="1" t="n"/>
      <c r="O40" s="1" t="n"/>
      <c r="P40" s="1" t="n"/>
      <c r="Q40" s="1" t="n"/>
      <c r="R40" s="17" t="n">
        <v>154.16</v>
      </c>
      <c r="S40" s="44">
        <f>M40*0.01095</f>
        <v/>
      </c>
      <c r="T40" s="44">
        <f>M40*0.02348</f>
        <v/>
      </c>
      <c r="U40" s="44" t="n"/>
      <c r="V40" s="44">
        <f>U40-T40</f>
        <v/>
      </c>
      <c r="W40" s="1" t="n"/>
      <c r="X40" s="44">
        <f>M40*0.043</f>
        <v/>
      </c>
      <c r="Y40" s="44">
        <f>R40+S40+T40+W40+X40+AG40+AC40+AD40</f>
        <v/>
      </c>
      <c r="Z40" s="44">
        <f>M40-Y40</f>
        <v/>
      </c>
      <c r="AA40" s="44">
        <f>Z40*0.7</f>
        <v/>
      </c>
      <c r="AB40" s="1" t="n"/>
      <c r="AC40" s="44">
        <f>M40*0.005</f>
        <v/>
      </c>
      <c r="AD40" s="44">
        <f>AC40</f>
        <v/>
      </c>
      <c r="AE40" s="1" t="n"/>
      <c r="AF40" s="1" t="n"/>
      <c r="AG40" s="1" t="n"/>
      <c r="AH40" s="44">
        <f>Z40*0.15</f>
        <v/>
      </c>
      <c r="AI40" s="44">
        <f>Z40*0.15</f>
        <v/>
      </c>
      <c r="AJ40" s="1" t="n"/>
      <c r="AK40" s="1" t="n"/>
      <c r="AL40" s="1" t="n"/>
      <c r="AM40" s="1" t="n"/>
      <c r="AN40" s="1" t="n"/>
      <c r="AO40" s="21">
        <f>(M40-Y40)/M40</f>
        <v/>
      </c>
      <c r="AP40" s="21">
        <f>AA40/Y40</f>
        <v/>
      </c>
    </row>
    <row r="41">
      <c r="A41" s="1" t="n"/>
      <c r="B41" s="15" t="inlineStr">
        <is>
          <t>7-AL19235036</t>
        </is>
      </c>
      <c r="C41" s="15" t="inlineStr">
        <is>
          <t>2020-07-31 11:41:20</t>
        </is>
      </c>
      <c r="D41" s="16">
        <f>LEFT(B41,9)</f>
        <v/>
      </c>
      <c r="E41" s="1" t="inlineStr">
        <is>
          <t>jack</t>
        </is>
      </c>
      <c r="F41" s="1" t="n"/>
      <c r="G41" s="1" t="n"/>
      <c r="H41" s="1" t="n"/>
      <c r="I41" s="1" t="n"/>
      <c r="J41" s="1" t="n"/>
      <c r="K41" s="1" t="n"/>
      <c r="L41" s="1" t="n"/>
      <c r="M41" s="17" t="n">
        <v>968</v>
      </c>
      <c r="N41" s="1" t="n"/>
      <c r="O41" s="1" t="n"/>
      <c r="P41" s="1" t="n"/>
      <c r="Q41" s="1" t="n"/>
      <c r="R41" s="17" t="n">
        <v>803.6</v>
      </c>
      <c r="S41" s="44">
        <f>M41*0.01095</f>
        <v/>
      </c>
      <c r="T41" s="44">
        <f>M41*0.02348</f>
        <v/>
      </c>
      <c r="U41" s="44" t="n"/>
      <c r="V41" s="44">
        <f>U41-T41</f>
        <v/>
      </c>
      <c r="W41" s="1" t="n"/>
      <c r="X41" s="44">
        <f>M41*0.043</f>
        <v/>
      </c>
      <c r="Y41" s="44">
        <f>R41+S41+T41+W41+X41+AG41+AC41+AD41</f>
        <v/>
      </c>
      <c r="Z41" s="44">
        <f>M41-Y41</f>
        <v/>
      </c>
      <c r="AA41" s="1" t="n">
        <v>0</v>
      </c>
      <c r="AB41" s="44">
        <f>Z41*0.9</f>
        <v/>
      </c>
      <c r="AC41" s="44">
        <f>M41*0.005</f>
        <v/>
      </c>
      <c r="AD41" s="44">
        <f>AC41</f>
        <v/>
      </c>
      <c r="AE41" s="1" t="n"/>
      <c r="AF41" s="1" t="n"/>
      <c r="AG41" s="1" t="n"/>
      <c r="AH41" s="44">
        <f>Z41*0.05</f>
        <v/>
      </c>
      <c r="AI41" s="44">
        <f>AH41</f>
        <v/>
      </c>
      <c r="AJ41" s="1" t="n"/>
      <c r="AK41" s="1" t="n"/>
      <c r="AL41" s="1" t="n"/>
      <c r="AM41" s="1" t="n"/>
      <c r="AN41" s="1" t="n"/>
      <c r="AO41" s="21">
        <f>(M41-Y41)/M41</f>
        <v/>
      </c>
      <c r="AP41" s="21">
        <f>AA41/Y41</f>
        <v/>
      </c>
    </row>
    <row r="42">
      <c r="A42" s="1" t="n"/>
      <c r="B42" s="15" t="inlineStr">
        <is>
          <t>7-MA20164005</t>
        </is>
      </c>
      <c r="C42" s="15" t="inlineStr">
        <is>
          <t>2020-07-31 11:43:21</t>
        </is>
      </c>
      <c r="D42" s="16">
        <f>LEFT(B42,9)</f>
        <v/>
      </c>
      <c r="E42" s="1" t="inlineStr">
        <is>
          <t>jack</t>
        </is>
      </c>
      <c r="F42" s="1" t="n"/>
      <c r="G42" s="1" t="n"/>
      <c r="H42" s="1" t="n"/>
      <c r="I42" s="1" t="n"/>
      <c r="J42" s="1" t="n"/>
      <c r="K42" s="1" t="n"/>
      <c r="L42" s="1" t="n"/>
      <c r="M42" s="17" t="n">
        <v>340.4</v>
      </c>
      <c r="N42" s="1" t="n"/>
      <c r="O42" s="1" t="n"/>
      <c r="P42" s="1" t="n"/>
      <c r="Q42" s="1" t="n"/>
      <c r="R42" s="17" t="n">
        <v>240.24</v>
      </c>
      <c r="S42" s="44">
        <f>M42*0.01095</f>
        <v/>
      </c>
      <c r="T42" s="44">
        <f>M42*0.02348</f>
        <v/>
      </c>
      <c r="U42" s="44" t="n"/>
      <c r="V42" s="44">
        <f>U42-T42</f>
        <v/>
      </c>
      <c r="W42" s="1" t="n"/>
      <c r="X42" s="44">
        <f>M42*0.043</f>
        <v/>
      </c>
      <c r="Y42" s="44">
        <f>R42+S42+T42+W42+X42+AG42+AC42+AD42</f>
        <v/>
      </c>
      <c r="Z42" s="44">
        <f>M42-Y42</f>
        <v/>
      </c>
      <c r="AA42" s="44">
        <f>Z42*0.7</f>
        <v/>
      </c>
      <c r="AB42" s="1" t="n"/>
      <c r="AC42" s="44">
        <f>M42*0.005</f>
        <v/>
      </c>
      <c r="AD42" s="44">
        <f>AC42</f>
        <v/>
      </c>
      <c r="AE42" s="1" t="n"/>
      <c r="AF42" s="1" t="n"/>
      <c r="AG42" s="1" t="n"/>
      <c r="AH42" s="44">
        <f>Z42*0.15</f>
        <v/>
      </c>
      <c r="AI42" s="44">
        <f>Z42*0.15</f>
        <v/>
      </c>
      <c r="AJ42" s="1" t="n"/>
      <c r="AK42" s="1" t="n"/>
      <c r="AL42" s="1" t="n"/>
      <c r="AM42" s="1" t="n"/>
      <c r="AN42" s="1" t="n"/>
      <c r="AO42" s="21">
        <f>(M42-Y42)/M42</f>
        <v/>
      </c>
      <c r="AP42" s="21">
        <f>AA42/Y42</f>
        <v/>
      </c>
    </row>
    <row r="43">
      <c r="A43" s="1" t="n"/>
      <c r="B43" s="15" t="inlineStr">
        <is>
          <t>7-AL19265004</t>
        </is>
      </c>
      <c r="C43" s="15" t="inlineStr">
        <is>
          <t>2020-07-30 11:08:17</t>
        </is>
      </c>
      <c r="D43" s="16">
        <f>LEFT(B43,9)</f>
        <v/>
      </c>
      <c r="E43" s="1" t="inlineStr">
        <is>
          <t>jack</t>
        </is>
      </c>
      <c r="F43" s="1" t="n"/>
      <c r="G43" s="1" t="n"/>
      <c r="H43" s="1" t="n"/>
      <c r="I43" s="1" t="n"/>
      <c r="J43" s="1" t="n"/>
      <c r="K43" s="1" t="n"/>
      <c r="L43" s="1" t="n"/>
      <c r="M43" s="17" t="n">
        <v>152</v>
      </c>
      <c r="N43" s="1" t="n"/>
      <c r="O43" s="1" t="n"/>
      <c r="P43" s="1" t="n"/>
      <c r="Q43" s="1" t="n"/>
      <c r="R43" s="17" t="n">
        <v>99.12</v>
      </c>
      <c r="S43" s="44">
        <f>M43*0.01095</f>
        <v/>
      </c>
      <c r="T43" s="44">
        <f>M43*0.02348</f>
        <v/>
      </c>
      <c r="U43" s="44" t="n">
        <v>7.2</v>
      </c>
      <c r="V43" s="44">
        <f>U43-T43</f>
        <v/>
      </c>
      <c r="W43" s="1" t="n"/>
      <c r="X43" s="44">
        <f>M43*0.043</f>
        <v/>
      </c>
      <c r="Y43" s="44">
        <f>R43+S43+T43+W43+X43+AG43+AC43+AD43</f>
        <v/>
      </c>
      <c r="Z43" s="44">
        <f>M43-Y43</f>
        <v/>
      </c>
      <c r="AA43" s="1" t="n">
        <v>0</v>
      </c>
      <c r="AB43" s="44">
        <f>Z43*0.9</f>
        <v/>
      </c>
      <c r="AC43" s="44">
        <f>M43*0.005</f>
        <v/>
      </c>
      <c r="AD43" s="44">
        <f>AC43</f>
        <v/>
      </c>
      <c r="AE43" s="1" t="n"/>
      <c r="AF43" s="1" t="n"/>
      <c r="AG43" s="1" t="n"/>
      <c r="AH43" s="44">
        <f>Z43*0.05</f>
        <v/>
      </c>
      <c r="AI43" s="44">
        <f>AH43</f>
        <v/>
      </c>
      <c r="AJ43" s="1" t="n"/>
      <c r="AK43" s="1" t="n"/>
      <c r="AL43" s="1" t="n"/>
      <c r="AM43" s="1" t="n"/>
      <c r="AN43" s="1" t="n"/>
      <c r="AO43" s="21">
        <f>(M43-Y43)/M43</f>
        <v/>
      </c>
      <c r="AP43" s="21">
        <f>AA43/Y43</f>
        <v/>
      </c>
      <c r="AR43" t="inlineStr">
        <is>
          <t>2020.07月迈粟礼对账单.xlsx 运单编号：4307313988519,金额7.2</t>
        </is>
      </c>
    </row>
    <row r="44">
      <c r="A44" s="1" t="n"/>
      <c r="B44" s="15" t="inlineStr">
        <is>
          <t>7-PC20100001</t>
        </is>
      </c>
      <c r="C44" s="15" t="inlineStr">
        <is>
          <t>2020-07-30 09:16:31</t>
        </is>
      </c>
      <c r="D44" s="16">
        <f>LEFT(B44,9)</f>
        <v/>
      </c>
      <c r="E44" s="1" t="inlineStr">
        <is>
          <t>jack</t>
        </is>
      </c>
      <c r="F44" s="1" t="n"/>
      <c r="G44" s="1" t="n"/>
      <c r="H44" s="1" t="n"/>
      <c r="I44" s="1" t="n"/>
      <c r="J44" s="1" t="n"/>
      <c r="K44" s="1" t="n"/>
      <c r="L44" s="1" t="n"/>
      <c r="M44" s="17" t="n">
        <v>74</v>
      </c>
      <c r="N44" s="1" t="n"/>
      <c r="O44" s="1" t="n"/>
      <c r="P44" s="1" t="n"/>
      <c r="Q44" s="1" t="n"/>
      <c r="R44" s="17" t="n">
        <v>32.07</v>
      </c>
      <c r="S44" s="44">
        <f>M44*0.01095</f>
        <v/>
      </c>
      <c r="T44" s="44">
        <f>M44*0.02348</f>
        <v/>
      </c>
      <c r="U44" s="44" t="n"/>
      <c r="V44" s="44">
        <f>U44-T44</f>
        <v/>
      </c>
      <c r="W44" s="1" t="n"/>
      <c r="X44" s="44">
        <f>M44*0.043</f>
        <v/>
      </c>
      <c r="Y44" s="44">
        <f>R44+S44+T44+W44+X44+AG44+AC44+AD44</f>
        <v/>
      </c>
      <c r="Z44" s="44">
        <f>M44-Y44</f>
        <v/>
      </c>
      <c r="AA44" s="44">
        <f>Z44*0.8</f>
        <v/>
      </c>
      <c r="AB44" s="1" t="n"/>
      <c r="AC44" s="44">
        <f>M44*0.005</f>
        <v/>
      </c>
      <c r="AD44" s="44">
        <f>AC44</f>
        <v/>
      </c>
      <c r="AE44" s="1" t="n"/>
      <c r="AF44" s="1" t="n"/>
      <c r="AG44" s="1" t="n"/>
      <c r="AH44" s="44">
        <f>Z44*0.2</f>
        <v/>
      </c>
      <c r="AI44" s="1" t="n"/>
      <c r="AJ44" s="1" t="n"/>
      <c r="AK44" s="1" t="n"/>
      <c r="AL44" s="1" t="n"/>
      <c r="AM44" s="1" t="n"/>
      <c r="AN44" s="1" t="n"/>
      <c r="AO44" s="21">
        <f>(M44-Y44)/M44</f>
        <v/>
      </c>
      <c r="AP44" s="21">
        <f>AA44/Y44</f>
        <v/>
      </c>
    </row>
    <row r="45">
      <c r="A45" s="1" t="n"/>
      <c r="B45" s="15" t="inlineStr">
        <is>
          <t>7-MA20302001</t>
        </is>
      </c>
      <c r="C45" s="15" t="inlineStr">
        <is>
          <t>2020-07-30 09:16:31</t>
        </is>
      </c>
      <c r="D45" s="16">
        <f>LEFT(B45,9)</f>
        <v/>
      </c>
      <c r="E45" s="1" t="inlineStr">
        <is>
          <t>jack</t>
        </is>
      </c>
      <c r="F45" s="1" t="n"/>
      <c r="G45" s="1" t="n"/>
      <c r="H45" s="1" t="n"/>
      <c r="I45" s="1" t="n"/>
      <c r="J45" s="1" t="n"/>
      <c r="K45" s="1" t="n"/>
      <c r="L45" s="1" t="n"/>
      <c r="M45" s="17" t="n">
        <v>1024</v>
      </c>
      <c r="N45" s="1" t="n"/>
      <c r="O45" s="1" t="n"/>
      <c r="P45" s="1" t="n"/>
      <c r="Q45" s="1" t="n"/>
      <c r="R45" s="17" t="n">
        <v>330</v>
      </c>
      <c r="S45" s="44">
        <f>M45*0.01095</f>
        <v/>
      </c>
      <c r="T45" s="44">
        <f>M45*0.02348</f>
        <v/>
      </c>
      <c r="U45" s="44" t="n"/>
      <c r="V45" s="44">
        <f>U45-T45</f>
        <v/>
      </c>
      <c r="W45" s="1" t="n"/>
      <c r="X45" s="44">
        <f>M45*0.043</f>
        <v/>
      </c>
      <c r="Y45" s="44">
        <f>R45+S45+T45+W45+X45+AG45+AC45+AD45</f>
        <v/>
      </c>
      <c r="Z45" s="44">
        <f>M45-Y45</f>
        <v/>
      </c>
      <c r="AA45" s="44">
        <f>Z45*0.7</f>
        <v/>
      </c>
      <c r="AB45" s="1" t="n"/>
      <c r="AC45" s="44">
        <f>M45*0.005</f>
        <v/>
      </c>
      <c r="AD45" s="44">
        <f>AC45</f>
        <v/>
      </c>
      <c r="AE45" s="1" t="n"/>
      <c r="AF45" s="1" t="n"/>
      <c r="AG45" s="1" t="n"/>
      <c r="AH45" s="44">
        <f>Z45*0.15</f>
        <v/>
      </c>
      <c r="AI45" s="44">
        <f>Z45*0.15</f>
        <v/>
      </c>
      <c r="AJ45" s="1" t="n"/>
      <c r="AK45" s="1" t="n"/>
      <c r="AL45" s="1" t="n"/>
      <c r="AM45" s="1" t="n"/>
      <c r="AN45" s="1" t="n"/>
      <c r="AO45" s="21">
        <f>(M45-Y45)/M45</f>
        <v/>
      </c>
      <c r="AP45" s="21">
        <f>AA45/Y45</f>
        <v/>
      </c>
    </row>
    <row r="46">
      <c r="A46" s="1" t="n"/>
      <c r="B46" s="15" t="inlineStr">
        <is>
          <t>7-GZ20314001</t>
        </is>
      </c>
      <c r="C46" s="15" t="inlineStr">
        <is>
          <t>2020-07-30 09:16:31</t>
        </is>
      </c>
      <c r="D46" s="16">
        <f>LEFT(B46,9)</f>
        <v/>
      </c>
      <c r="E46" s="1" t="inlineStr">
        <is>
          <t>jack</t>
        </is>
      </c>
      <c r="F46" s="1" t="n"/>
      <c r="G46" s="1" t="n"/>
      <c r="H46" s="1" t="n"/>
      <c r="I46" s="1" t="n"/>
      <c r="J46" s="1" t="n"/>
      <c r="K46" s="1" t="n"/>
      <c r="L46" s="1" t="n"/>
      <c r="M46" s="17" t="n">
        <v>81.06</v>
      </c>
      <c r="N46" s="1" t="n"/>
      <c r="O46" s="1" t="n"/>
      <c r="P46" s="1" t="n"/>
      <c r="Q46" s="1" t="n"/>
      <c r="R46" s="17" t="n">
        <v>45.15</v>
      </c>
      <c r="S46" s="44">
        <f>M46*0.01095</f>
        <v/>
      </c>
      <c r="T46" s="44">
        <f>M46*0.02348</f>
        <v/>
      </c>
      <c r="U46" s="44" t="n"/>
      <c r="V46" s="44">
        <f>U46-T46</f>
        <v/>
      </c>
      <c r="W46" s="1" t="n"/>
      <c r="X46" s="44">
        <f>M46*0.043</f>
        <v/>
      </c>
      <c r="Y46" s="44">
        <f>R46+S46+T46+W46+X46+AG46+AC46+AD46</f>
        <v/>
      </c>
      <c r="Z46" s="44">
        <f>M46-Y46</f>
        <v/>
      </c>
      <c r="AA46" s="44">
        <f>Z46*0.7</f>
        <v/>
      </c>
      <c r="AB46" s="1" t="n"/>
      <c r="AC46" s="44">
        <f>M46*0.005</f>
        <v/>
      </c>
      <c r="AD46" s="44">
        <f>AC46</f>
        <v/>
      </c>
      <c r="AE46" s="1" t="n"/>
      <c r="AF46" s="1" t="n"/>
      <c r="AG46" s="1" t="n"/>
      <c r="AH46" s="44">
        <f>Z46*0.15</f>
        <v/>
      </c>
      <c r="AI46" s="44">
        <f>Z46*0.15</f>
        <v/>
      </c>
      <c r="AJ46" s="1" t="n"/>
      <c r="AK46" s="1" t="n"/>
      <c r="AL46" s="1" t="n"/>
      <c r="AM46" s="1" t="n"/>
      <c r="AN46" s="1" t="n"/>
      <c r="AO46" s="21">
        <f>(M46-Y46)/M46</f>
        <v/>
      </c>
      <c r="AP46" s="21">
        <f>AA46/Y46</f>
        <v/>
      </c>
    </row>
    <row r="47">
      <c r="A47" s="1" t="n"/>
      <c r="B47" s="15" t="inlineStr">
        <is>
          <t>7-GZ20192002</t>
        </is>
      </c>
      <c r="C47" s="15" t="inlineStr">
        <is>
          <t>2020-07-30 09:16:31</t>
        </is>
      </c>
      <c r="D47" s="16">
        <f>LEFT(B47,9)</f>
        <v/>
      </c>
      <c r="E47" s="1" t="inlineStr">
        <is>
          <t>jack</t>
        </is>
      </c>
      <c r="F47" s="1" t="n"/>
      <c r="G47" s="1" t="n"/>
      <c r="H47" s="1" t="n"/>
      <c r="I47" s="1" t="n"/>
      <c r="J47" s="1" t="n"/>
      <c r="K47" s="1" t="n"/>
      <c r="L47" s="1" t="n"/>
      <c r="M47" s="17" t="n">
        <v>55</v>
      </c>
      <c r="N47" s="1" t="n"/>
      <c r="O47" s="1" t="n"/>
      <c r="P47" s="1" t="n"/>
      <c r="Q47" s="1" t="n"/>
      <c r="R47" s="17" t="n">
        <v>32.49</v>
      </c>
      <c r="S47" s="44">
        <f>M47*0.01095</f>
        <v/>
      </c>
      <c r="T47" s="44">
        <f>M47*0.02348</f>
        <v/>
      </c>
      <c r="U47" s="44" t="n"/>
      <c r="V47" s="44">
        <f>U47-T47</f>
        <v/>
      </c>
      <c r="W47" s="1" t="n"/>
      <c r="X47" s="44">
        <f>M47*0.043</f>
        <v/>
      </c>
      <c r="Y47" s="44">
        <f>R47+S47+T47+W47+X47+AG47+AC47+AD47</f>
        <v/>
      </c>
      <c r="Z47" s="44">
        <f>M47-Y47</f>
        <v/>
      </c>
      <c r="AA47" s="44">
        <f>Z47*0.7</f>
        <v/>
      </c>
      <c r="AB47" s="1" t="n"/>
      <c r="AC47" s="44">
        <f>M47*0.005</f>
        <v/>
      </c>
      <c r="AD47" s="44">
        <f>AC47</f>
        <v/>
      </c>
      <c r="AE47" s="1" t="n"/>
      <c r="AF47" s="1" t="n"/>
      <c r="AG47" s="1" t="n"/>
      <c r="AH47" s="44">
        <f>Z47*0.15</f>
        <v/>
      </c>
      <c r="AI47" s="44">
        <f>Z47*0.15</f>
        <v/>
      </c>
      <c r="AJ47" s="1" t="n"/>
      <c r="AK47" s="1" t="n"/>
      <c r="AL47" s="1" t="n"/>
      <c r="AM47" s="1" t="n"/>
      <c r="AN47" s="1" t="n"/>
      <c r="AO47" s="21">
        <f>(M47-Y47)/M47</f>
        <v/>
      </c>
      <c r="AP47" s="21">
        <f>AA47/Y47</f>
        <v/>
      </c>
    </row>
    <row r="48">
      <c r="A48" s="1" t="n"/>
      <c r="B48" s="15" t="inlineStr">
        <is>
          <t>7-GZ20077004</t>
        </is>
      </c>
      <c r="C48" s="15" t="inlineStr">
        <is>
          <t>2020-07-30 09:16:31</t>
        </is>
      </c>
      <c r="D48" s="16">
        <f>LEFT(B48,9)</f>
        <v/>
      </c>
      <c r="E48" s="1" t="inlineStr">
        <is>
          <t>jack</t>
        </is>
      </c>
      <c r="F48" s="1" t="n"/>
      <c r="G48" s="1" t="n"/>
      <c r="H48" s="1" t="n"/>
      <c r="I48" s="1" t="n"/>
      <c r="J48" s="1" t="n"/>
      <c r="K48" s="1" t="n"/>
      <c r="L48" s="1" t="n"/>
      <c r="M48" s="17" t="n">
        <v>315.7</v>
      </c>
      <c r="N48" s="1" t="n"/>
      <c r="O48" s="1" t="n"/>
      <c r="P48" s="1" t="n"/>
      <c r="Q48" s="1" t="n"/>
      <c r="R48" s="17" t="n">
        <v>163.6</v>
      </c>
      <c r="S48" s="44">
        <f>M48*0.01095</f>
        <v/>
      </c>
      <c r="T48" s="44">
        <f>M48*0.02348</f>
        <v/>
      </c>
      <c r="U48" s="44" t="n"/>
      <c r="V48" s="44">
        <f>U48-T48</f>
        <v/>
      </c>
      <c r="W48" s="1" t="n"/>
      <c r="X48" s="44">
        <f>M48*0.043</f>
        <v/>
      </c>
      <c r="Y48" s="44">
        <f>R48+S48+T48+W48+X48+AG48+AC48+AD48</f>
        <v/>
      </c>
      <c r="Z48" s="44">
        <f>M48-Y48</f>
        <v/>
      </c>
      <c r="AA48" s="44">
        <f>Z48*0.7</f>
        <v/>
      </c>
      <c r="AB48" s="1" t="n"/>
      <c r="AC48" s="44">
        <f>M48*0.005</f>
        <v/>
      </c>
      <c r="AD48" s="44">
        <f>AC48</f>
        <v/>
      </c>
      <c r="AE48" s="1" t="n"/>
      <c r="AF48" s="1" t="n"/>
      <c r="AG48" s="1" t="n"/>
      <c r="AH48" s="44">
        <f>Z48*0.15</f>
        <v/>
      </c>
      <c r="AI48" s="44">
        <f>Z48*0.15</f>
        <v/>
      </c>
      <c r="AJ48" s="1" t="n"/>
      <c r="AK48" s="1" t="n"/>
      <c r="AL48" s="1" t="n"/>
      <c r="AM48" s="1" t="n"/>
      <c r="AN48" s="1" t="n"/>
      <c r="AO48" s="21">
        <f>(M48-Y48)/M48</f>
        <v/>
      </c>
      <c r="AP48" s="21">
        <f>AA48/Y48</f>
        <v/>
      </c>
    </row>
    <row r="49">
      <c r="A49" s="1" t="n"/>
      <c r="B49" s="15" t="inlineStr">
        <is>
          <t>7-AL19235035</t>
        </is>
      </c>
      <c r="C49" s="15" t="inlineStr">
        <is>
          <t>2020-07-31 11:41:13</t>
        </is>
      </c>
      <c r="D49" s="16">
        <f>LEFT(B49,9)</f>
        <v/>
      </c>
      <c r="E49" s="1" t="inlineStr">
        <is>
          <t>jack</t>
        </is>
      </c>
      <c r="F49" s="1" t="n"/>
      <c r="G49" s="1" t="n"/>
      <c r="H49" s="1" t="n"/>
      <c r="I49" s="1" t="n"/>
      <c r="J49" s="1" t="n"/>
      <c r="K49" s="1" t="n"/>
      <c r="L49" s="1" t="n"/>
      <c r="M49" s="17" t="n">
        <v>824</v>
      </c>
      <c r="N49" s="1" t="n"/>
      <c r="O49" s="1" t="n"/>
      <c r="P49" s="1" t="n"/>
      <c r="Q49" s="1" t="n"/>
      <c r="R49" s="17" t="n">
        <v>532</v>
      </c>
      <c r="S49" s="44">
        <f>M49*0.01095</f>
        <v/>
      </c>
      <c r="T49" s="44">
        <f>M49*0.02348</f>
        <v/>
      </c>
      <c r="U49" s="44" t="n">
        <v>24</v>
      </c>
      <c r="V49" s="44">
        <f>U49-T49</f>
        <v/>
      </c>
      <c r="W49" s="1" t="n"/>
      <c r="X49" s="44">
        <f>M49*0.043</f>
        <v/>
      </c>
      <c r="Y49" s="44">
        <f>R49+S49+T49+W49+X49+AG49+AC49+AD49</f>
        <v/>
      </c>
      <c r="Z49" s="44">
        <f>M49-Y49</f>
        <v/>
      </c>
      <c r="AA49" s="1" t="n">
        <v>0</v>
      </c>
      <c r="AB49" s="44">
        <f>Z49*0.9</f>
        <v/>
      </c>
      <c r="AC49" s="44">
        <f>M49*0.005</f>
        <v/>
      </c>
      <c r="AD49" s="44">
        <f>AC49</f>
        <v/>
      </c>
      <c r="AE49" s="1" t="n"/>
      <c r="AF49" s="1" t="n"/>
      <c r="AG49" s="1" t="n"/>
      <c r="AH49" s="44">
        <f>Z49*0.05</f>
        <v/>
      </c>
      <c r="AI49" s="44">
        <f>AH49</f>
        <v/>
      </c>
      <c r="AJ49" s="1" t="n"/>
      <c r="AK49" s="1" t="n"/>
      <c r="AL49" s="1" t="n"/>
      <c r="AM49" s="1" t="n"/>
      <c r="AN49" s="1" t="n"/>
      <c r="AO49" s="21">
        <f>(M49-Y49)/M49</f>
        <v/>
      </c>
      <c r="AP49" s="21">
        <f>AA49/Y49</f>
        <v/>
      </c>
      <c r="AR49" t="inlineStr">
        <is>
          <t>2020.07月迈粟礼对账单.xlsx 运单编号：4307340403113,金额24.0</t>
        </is>
      </c>
    </row>
    <row r="50">
      <c r="A50" s="1" t="n"/>
      <c r="B50" s="15" t="inlineStr">
        <is>
          <t>7-GZ20110003</t>
        </is>
      </c>
      <c r="C50" s="15" t="inlineStr">
        <is>
          <t>2020-07-29 17:34:44</t>
        </is>
      </c>
      <c r="D50" s="16">
        <f>LEFT(B50,9)</f>
        <v/>
      </c>
      <c r="E50" s="1" t="inlineStr">
        <is>
          <t>jack</t>
        </is>
      </c>
      <c r="F50" s="1" t="n"/>
      <c r="G50" s="1" t="n"/>
      <c r="H50" s="1" t="n"/>
      <c r="I50" s="1" t="n"/>
      <c r="J50" s="1" t="n"/>
      <c r="K50" s="1" t="n"/>
      <c r="L50" s="1" t="n"/>
      <c r="M50" s="17" t="n">
        <v>52</v>
      </c>
      <c r="N50" s="1" t="n"/>
      <c r="O50" s="1" t="n"/>
      <c r="P50" s="1" t="n"/>
      <c r="Q50" s="1" t="n"/>
      <c r="R50" s="17" t="n">
        <v>36.15</v>
      </c>
      <c r="S50" s="44">
        <f>M50*0.01095</f>
        <v/>
      </c>
      <c r="T50" s="44">
        <f>M50*0.02348</f>
        <v/>
      </c>
      <c r="U50" s="44" t="n"/>
      <c r="V50" s="44">
        <f>U50-T50</f>
        <v/>
      </c>
      <c r="W50" s="1" t="n"/>
      <c r="X50" s="44">
        <f>M50*0.043</f>
        <v/>
      </c>
      <c r="Y50" s="44">
        <f>R50+S50+T50+W50+X50+AG50+AC50+AD50</f>
        <v/>
      </c>
      <c r="Z50" s="44">
        <f>M50-Y50</f>
        <v/>
      </c>
      <c r="AA50" s="44">
        <f>Z50*0.7</f>
        <v/>
      </c>
      <c r="AB50" s="1" t="n"/>
      <c r="AC50" s="44">
        <f>M50*0.005</f>
        <v/>
      </c>
      <c r="AD50" s="44">
        <f>AC50</f>
        <v/>
      </c>
      <c r="AE50" s="1" t="n"/>
      <c r="AF50" s="1" t="n"/>
      <c r="AG50" s="1" t="n"/>
      <c r="AH50" s="44">
        <f>Z50*0.15</f>
        <v/>
      </c>
      <c r="AI50" s="44">
        <f>Z50*0.15</f>
        <v/>
      </c>
      <c r="AJ50" s="1" t="n"/>
      <c r="AK50" s="1" t="n"/>
      <c r="AL50" s="1" t="n"/>
      <c r="AM50" s="1" t="n"/>
      <c r="AN50" s="1" t="n"/>
      <c r="AO50" s="21">
        <f>(M50-Y50)/M50</f>
        <v/>
      </c>
      <c r="AP50" s="21">
        <f>AA50/Y50</f>
        <v/>
      </c>
    </row>
    <row r="51">
      <c r="A51" s="1" t="n"/>
      <c r="B51" s="15" t="inlineStr">
        <is>
          <t>7-GZ20123005</t>
        </is>
      </c>
      <c r="C51" s="15" t="inlineStr">
        <is>
          <t>2020-07-30 11:55:35</t>
        </is>
      </c>
      <c r="D51" s="16">
        <f>LEFT(B51,9)</f>
        <v/>
      </c>
      <c r="E51" s="1" t="inlineStr">
        <is>
          <t>jack</t>
        </is>
      </c>
      <c r="F51" s="1" t="n"/>
      <c r="G51" s="1" t="n"/>
      <c r="H51" s="1" t="n"/>
      <c r="I51" s="1" t="n"/>
      <c r="J51" s="1" t="n"/>
      <c r="K51" s="1" t="n"/>
      <c r="L51" s="1" t="n"/>
      <c r="M51" s="17" t="n">
        <v>137.6</v>
      </c>
      <c r="N51" s="1" t="n"/>
      <c r="O51" s="1" t="n"/>
      <c r="P51" s="1" t="n"/>
      <c r="Q51" s="1" t="n"/>
      <c r="R51" s="17" t="n">
        <v>108.26</v>
      </c>
      <c r="S51" s="44">
        <f>M51*0.01095</f>
        <v/>
      </c>
      <c r="T51" s="44">
        <f>M51*0.02348</f>
        <v/>
      </c>
      <c r="U51" s="44" t="n"/>
      <c r="V51" s="44">
        <f>U51-T51</f>
        <v/>
      </c>
      <c r="W51" s="1" t="n"/>
      <c r="X51" s="44">
        <f>M51*0.043</f>
        <v/>
      </c>
      <c r="Y51" s="44">
        <f>R51+S51+T51+W51+X51+AG51+AC51+AD51</f>
        <v/>
      </c>
      <c r="Z51" s="44">
        <f>M51-Y51</f>
        <v/>
      </c>
      <c r="AA51" s="44">
        <f>Z51*0.7</f>
        <v/>
      </c>
      <c r="AB51" s="1" t="n"/>
      <c r="AC51" s="44">
        <f>M51*0.005</f>
        <v/>
      </c>
      <c r="AD51" s="44">
        <f>AC51</f>
        <v/>
      </c>
      <c r="AE51" s="1" t="n"/>
      <c r="AF51" s="1" t="n"/>
      <c r="AG51" s="1" t="n"/>
      <c r="AH51" s="44">
        <f>Z51*0.15</f>
        <v/>
      </c>
      <c r="AI51" s="44">
        <f>Z51*0.15</f>
        <v/>
      </c>
      <c r="AJ51" s="1" t="n"/>
      <c r="AK51" s="1" t="n"/>
      <c r="AL51" s="1" t="n"/>
      <c r="AM51" s="1" t="n"/>
      <c r="AN51" s="1" t="n"/>
      <c r="AO51" s="21">
        <f>(M51-Y51)/M51</f>
        <v/>
      </c>
      <c r="AP51" s="21">
        <f>AA51/Y51</f>
        <v/>
      </c>
    </row>
    <row r="52">
      <c r="A52" s="1" t="n"/>
      <c r="B52" s="15" t="inlineStr">
        <is>
          <t>7-GZ20076064</t>
        </is>
      </c>
      <c r="C52" s="15" t="inlineStr">
        <is>
          <t>2020-07-30 10:28:10</t>
        </is>
      </c>
      <c r="D52" s="16">
        <f>LEFT(B52,9)</f>
        <v/>
      </c>
      <c r="E52" s="1" t="inlineStr">
        <is>
          <t>jack</t>
        </is>
      </c>
      <c r="F52" s="1" t="n"/>
      <c r="G52" s="1" t="n"/>
      <c r="H52" s="1" t="n"/>
      <c r="I52" s="1" t="n"/>
      <c r="J52" s="1" t="n"/>
      <c r="K52" s="1" t="n"/>
      <c r="L52" s="1" t="n"/>
      <c r="M52" s="17" t="n">
        <v>32</v>
      </c>
      <c r="N52" s="1" t="n"/>
      <c r="O52" s="1" t="n"/>
      <c r="P52" s="1" t="n"/>
      <c r="Q52" s="1" t="n"/>
      <c r="R52" s="17" t="n">
        <v>19.16</v>
      </c>
      <c r="S52" s="44">
        <f>M52*0.01095</f>
        <v/>
      </c>
      <c r="T52" s="44">
        <f>M52*0.02348</f>
        <v/>
      </c>
      <c r="U52" s="44" t="n"/>
      <c r="V52" s="44">
        <f>U52-T52</f>
        <v/>
      </c>
      <c r="W52" s="1" t="n"/>
      <c r="X52" s="44">
        <f>M52*0.043</f>
        <v/>
      </c>
      <c r="Y52" s="44">
        <f>R52+S52+T52+W52+X52+AG52+AC52+AD52</f>
        <v/>
      </c>
      <c r="Z52" s="44">
        <f>M52-Y52</f>
        <v/>
      </c>
      <c r="AA52" s="44">
        <f>Z52*0.7</f>
        <v/>
      </c>
      <c r="AB52" s="1" t="n"/>
      <c r="AC52" s="44">
        <f>M52*0.005</f>
        <v/>
      </c>
      <c r="AD52" s="44">
        <f>AC52</f>
        <v/>
      </c>
      <c r="AE52" s="1" t="n"/>
      <c r="AF52" s="1" t="n"/>
      <c r="AG52" s="1" t="n"/>
      <c r="AH52" s="44">
        <f>Z52*0.15</f>
        <v/>
      </c>
      <c r="AI52" s="44">
        <f>Z52*0.15</f>
        <v/>
      </c>
      <c r="AJ52" s="1" t="n"/>
      <c r="AK52" s="1" t="n"/>
      <c r="AL52" s="1" t="n"/>
      <c r="AM52" s="1" t="n"/>
      <c r="AN52" s="1" t="n"/>
      <c r="AO52" s="21">
        <f>(M52-Y52)/M52</f>
        <v/>
      </c>
      <c r="AP52" s="21">
        <f>AA52/Y52</f>
        <v/>
      </c>
    </row>
    <row r="53">
      <c r="A53" s="1" t="n"/>
      <c r="B53" s="15" t="inlineStr">
        <is>
          <t>7-MA20282003</t>
        </is>
      </c>
      <c r="C53" s="15" t="inlineStr">
        <is>
          <t>2020-07-29 16:49:17</t>
        </is>
      </c>
      <c r="D53" s="16">
        <f>LEFT(B53,9)</f>
        <v/>
      </c>
      <c r="E53" s="1" t="inlineStr">
        <is>
          <t>jack</t>
        </is>
      </c>
      <c r="F53" s="1" t="n"/>
      <c r="G53" s="1" t="n"/>
      <c r="H53" s="1" t="n"/>
      <c r="I53" s="1" t="n"/>
      <c r="J53" s="1" t="n"/>
      <c r="K53" s="1" t="n"/>
      <c r="L53" s="1" t="n"/>
      <c r="M53" s="17" t="n">
        <v>61</v>
      </c>
      <c r="N53" s="1" t="n"/>
      <c r="O53" s="1" t="n"/>
      <c r="P53" s="1" t="n"/>
      <c r="Q53" s="1" t="n"/>
      <c r="R53" s="17" t="n">
        <v>36.64</v>
      </c>
      <c r="S53" s="44">
        <f>M53*0.01095</f>
        <v/>
      </c>
      <c r="T53" s="44">
        <f>M53*0.02348</f>
        <v/>
      </c>
      <c r="U53" s="44" t="n">
        <v>4.8</v>
      </c>
      <c r="V53" s="44">
        <f>U53-T53</f>
        <v/>
      </c>
      <c r="W53" s="1" t="n"/>
      <c r="X53" s="44">
        <f>M53*0.043</f>
        <v/>
      </c>
      <c r="Y53" s="44">
        <f>R53+S53+T53+W53+X53+AG53+AC53+AD53</f>
        <v/>
      </c>
      <c r="Z53" s="44">
        <f>M53-Y53</f>
        <v/>
      </c>
      <c r="AA53" s="44">
        <f>Z53*0.7</f>
        <v/>
      </c>
      <c r="AB53" s="1" t="n"/>
      <c r="AC53" s="44">
        <f>M53*0.005</f>
        <v/>
      </c>
      <c r="AD53" s="44">
        <f>AC53</f>
        <v/>
      </c>
      <c r="AE53" s="1" t="n"/>
      <c r="AF53" s="1" t="n"/>
      <c r="AG53" s="1" t="n"/>
      <c r="AH53" s="44">
        <f>Z53*0.15</f>
        <v/>
      </c>
      <c r="AI53" s="44">
        <f>Z53*0.15</f>
        <v/>
      </c>
      <c r="AJ53" s="1" t="n"/>
      <c r="AK53" s="1" t="n"/>
      <c r="AL53" s="1" t="n"/>
      <c r="AM53" s="1" t="n"/>
      <c r="AN53" s="1" t="n"/>
      <c r="AO53" s="21">
        <f>(M53-Y53)/M53</f>
        <v/>
      </c>
      <c r="AP53" s="21">
        <f>AA53/Y53</f>
        <v/>
      </c>
      <c r="AR53" t="inlineStr">
        <is>
          <t>2020.07月迈粟礼对账单.xlsx 运单编号：4307301647393,金额4.8</t>
        </is>
      </c>
    </row>
    <row r="54">
      <c r="A54" s="1" t="n"/>
      <c r="B54" s="15" t="inlineStr">
        <is>
          <t>7-AL20102006</t>
        </is>
      </c>
      <c r="C54" s="15" t="inlineStr">
        <is>
          <t>2020-07-29 16:49:17</t>
        </is>
      </c>
      <c r="D54" s="16">
        <f>LEFT(B54,9)</f>
        <v/>
      </c>
      <c r="E54" s="1" t="inlineStr">
        <is>
          <t>jack</t>
        </is>
      </c>
      <c r="F54" s="1" t="n"/>
      <c r="G54" s="1" t="n"/>
      <c r="H54" s="1" t="n"/>
      <c r="I54" s="1" t="n"/>
      <c r="J54" s="1" t="n"/>
      <c r="K54" s="1" t="n"/>
      <c r="L54" s="1" t="n"/>
      <c r="M54" s="17" t="n">
        <v>30.82</v>
      </c>
      <c r="N54" s="1" t="n"/>
      <c r="O54" s="1" t="n"/>
      <c r="P54" s="1" t="n"/>
      <c r="Q54" s="1" t="n"/>
      <c r="R54" s="17" t="n">
        <v>15.72</v>
      </c>
      <c r="S54" s="44">
        <f>M54*0.01095</f>
        <v/>
      </c>
      <c r="T54" s="44">
        <f>M54*0.02348</f>
        <v/>
      </c>
      <c r="U54" s="44" t="n"/>
      <c r="V54" s="44">
        <f>U54-T54</f>
        <v/>
      </c>
      <c r="W54" s="1" t="n"/>
      <c r="X54" s="44">
        <f>M54*0.043</f>
        <v/>
      </c>
      <c r="Y54" s="44">
        <f>R54+S54+T54+W54+X54+AG54+AC54+AD54</f>
        <v/>
      </c>
      <c r="Z54" s="44">
        <f>M54-Y54</f>
        <v/>
      </c>
      <c r="AA54" s="1" t="n">
        <v>0</v>
      </c>
      <c r="AB54" s="44">
        <f>Z54*0.9</f>
        <v/>
      </c>
      <c r="AC54" s="44">
        <f>M54*0.005</f>
        <v/>
      </c>
      <c r="AD54" s="44">
        <f>AC54</f>
        <v/>
      </c>
      <c r="AE54" s="1" t="n"/>
      <c r="AF54" s="1" t="n"/>
      <c r="AG54" s="1" t="n"/>
      <c r="AH54" s="44">
        <f>Z54*0.05</f>
        <v/>
      </c>
      <c r="AI54" s="44">
        <f>AH54</f>
        <v/>
      </c>
      <c r="AJ54" s="1" t="n"/>
      <c r="AK54" s="1" t="n"/>
      <c r="AL54" s="1" t="n"/>
      <c r="AM54" s="1" t="n"/>
      <c r="AN54" s="1" t="n"/>
      <c r="AO54" s="21">
        <f>(M54-Y54)/M54</f>
        <v/>
      </c>
      <c r="AP54" s="21">
        <f>AA54/Y54</f>
        <v/>
      </c>
    </row>
    <row r="55">
      <c r="A55" s="1" t="n"/>
      <c r="B55" s="15" t="inlineStr">
        <is>
          <t>7-AL19161052</t>
        </is>
      </c>
      <c r="C55" s="15" t="inlineStr">
        <is>
          <t>2020-07-29 15:18:24</t>
        </is>
      </c>
      <c r="D55" s="16">
        <f>LEFT(B55,9)</f>
        <v/>
      </c>
      <c r="E55" s="1" t="inlineStr">
        <is>
          <t>jack</t>
        </is>
      </c>
      <c r="F55" s="1" t="n"/>
      <c r="G55" s="1" t="n"/>
      <c r="H55" s="1" t="n"/>
      <c r="I55" s="1" t="n"/>
      <c r="J55" s="1" t="n"/>
      <c r="K55" s="1" t="n"/>
      <c r="L55" s="1" t="n"/>
      <c r="M55" s="17" t="n">
        <v>137</v>
      </c>
      <c r="N55" s="1" t="n"/>
      <c r="O55" s="1" t="n"/>
      <c r="P55" s="1" t="n"/>
      <c r="Q55" s="1" t="n"/>
      <c r="R55" s="17" t="n">
        <v>88.48</v>
      </c>
      <c r="S55" s="44">
        <f>M55*0.01095</f>
        <v/>
      </c>
      <c r="T55" s="44">
        <f>M55*0.02348</f>
        <v/>
      </c>
      <c r="U55" s="44" t="n">
        <v>3.2</v>
      </c>
      <c r="V55" s="44">
        <f>U55-T55</f>
        <v/>
      </c>
      <c r="W55" s="1" t="n"/>
      <c r="X55" s="44">
        <f>M55*0.043</f>
        <v/>
      </c>
      <c r="Y55" s="44">
        <f>R55+S55+T55+W55+X55+AG55+AC55+AD55</f>
        <v/>
      </c>
      <c r="Z55" s="44">
        <f>M55-Y55</f>
        <v/>
      </c>
      <c r="AA55" s="1" t="n">
        <v>0</v>
      </c>
      <c r="AB55" s="44">
        <f>Z55*0.9</f>
        <v/>
      </c>
      <c r="AC55" s="44">
        <f>M55*0.005</f>
        <v/>
      </c>
      <c r="AD55" s="44">
        <f>AC55</f>
        <v/>
      </c>
      <c r="AE55" s="1" t="n"/>
      <c r="AF55" s="1" t="n"/>
      <c r="AG55" s="1" t="n"/>
      <c r="AH55" s="44">
        <f>Z55*0.05</f>
        <v/>
      </c>
      <c r="AI55" s="44">
        <f>AH55</f>
        <v/>
      </c>
      <c r="AJ55" s="1" t="n"/>
      <c r="AK55" s="1" t="n"/>
      <c r="AL55" s="1" t="n"/>
      <c r="AM55" s="1" t="n"/>
      <c r="AN55" s="1" t="n"/>
      <c r="AO55" s="21">
        <f>(M55-Y55)/M55</f>
        <v/>
      </c>
      <c r="AP55" s="21">
        <f>AA55/Y55</f>
        <v/>
      </c>
      <c r="AR55" t="inlineStr">
        <is>
          <t>2020.07月迈粟礼对账单.xlsx 运单编号：4307301601224,金额3.2</t>
        </is>
      </c>
    </row>
    <row r="56">
      <c r="A56" s="1" t="n"/>
      <c r="B56" s="15" t="inlineStr">
        <is>
          <t>7-AL19246028</t>
        </is>
      </c>
      <c r="C56" s="15" t="inlineStr">
        <is>
          <t>2020-07-29 15:18:23</t>
        </is>
      </c>
      <c r="D56" s="16">
        <f>LEFT(B56,9)</f>
        <v/>
      </c>
      <c r="E56" s="1" t="inlineStr">
        <is>
          <t>jack</t>
        </is>
      </c>
      <c r="F56" s="1" t="n"/>
      <c r="G56" s="1" t="n"/>
      <c r="H56" s="1" t="n"/>
      <c r="I56" s="1" t="n"/>
      <c r="J56" s="1" t="n"/>
      <c r="K56" s="1" t="n"/>
      <c r="L56" s="1" t="n"/>
      <c r="M56" s="17" t="n">
        <v>110.6</v>
      </c>
      <c r="N56" s="1" t="n"/>
      <c r="O56" s="1" t="n"/>
      <c r="P56" s="1" t="n"/>
      <c r="Q56" s="1" t="n"/>
      <c r="R56" s="17" t="n">
        <v>81.76000000000001</v>
      </c>
      <c r="S56" s="44">
        <f>M56*0.01095</f>
        <v/>
      </c>
      <c r="T56" s="44">
        <f>M56*0.02348</f>
        <v/>
      </c>
      <c r="U56" s="44" t="n">
        <v>9.1</v>
      </c>
      <c r="V56" s="44">
        <f>U56-T56</f>
        <v/>
      </c>
      <c r="W56" s="1" t="n"/>
      <c r="X56" s="44">
        <f>M56*0.043</f>
        <v/>
      </c>
      <c r="Y56" s="44">
        <f>R56+S56+T56+W56+X56+AG56+AC56+AD56</f>
        <v/>
      </c>
      <c r="Z56" s="44">
        <f>M56-Y56</f>
        <v/>
      </c>
      <c r="AA56" s="1" t="n">
        <v>0</v>
      </c>
      <c r="AB56" s="44">
        <f>Z56*0.9</f>
        <v/>
      </c>
      <c r="AC56" s="44">
        <f>M56*0.005</f>
        <v/>
      </c>
      <c r="AD56" s="44">
        <f>AC56</f>
        <v/>
      </c>
      <c r="AE56" s="1" t="n"/>
      <c r="AF56" s="1" t="n"/>
      <c r="AG56" s="1" t="n"/>
      <c r="AH56" s="44">
        <f>Z56*0.05</f>
        <v/>
      </c>
      <c r="AI56" s="44">
        <f>AH56</f>
        <v/>
      </c>
      <c r="AJ56" s="1" t="n"/>
      <c r="AK56" s="1" t="n"/>
      <c r="AL56" s="1" t="n"/>
      <c r="AM56" s="1" t="n"/>
      <c r="AN56" s="1" t="n"/>
      <c r="AO56" s="21">
        <f>(M56-Y56)/M56</f>
        <v/>
      </c>
      <c r="AP56" s="21">
        <f>AA56/Y56</f>
        <v/>
      </c>
      <c r="AR56" t="inlineStr">
        <is>
          <t>2020.07月迈粟礼对账单.xlsx 运单编号：4307301658727,金额9.1</t>
        </is>
      </c>
    </row>
    <row r="57">
      <c r="A57" s="1" t="n"/>
      <c r="B57" s="15" t="inlineStr">
        <is>
          <t>7-MA20179025</t>
        </is>
      </c>
      <c r="C57" s="15" t="inlineStr">
        <is>
          <t>2020-07-29 15:18:22</t>
        </is>
      </c>
      <c r="D57" s="16">
        <f>LEFT(B57,9)</f>
        <v/>
      </c>
      <c r="E57" s="1" t="inlineStr">
        <is>
          <t>jack</t>
        </is>
      </c>
      <c r="F57" s="1" t="n"/>
      <c r="G57" s="1" t="n"/>
      <c r="H57" s="1" t="n"/>
      <c r="I57" s="1" t="n"/>
      <c r="J57" s="1" t="n"/>
      <c r="K57" s="1" t="n"/>
      <c r="L57" s="1" t="n"/>
      <c r="M57" s="17" t="n">
        <v>35</v>
      </c>
      <c r="N57" s="1" t="n"/>
      <c r="O57" s="1" t="n"/>
      <c r="P57" s="1" t="n"/>
      <c r="Q57" s="1" t="n"/>
      <c r="R57" s="17" t="n">
        <v>19.15</v>
      </c>
      <c r="S57" s="44">
        <f>M57*0.01095</f>
        <v/>
      </c>
      <c r="T57" s="44">
        <f>M57*0.02348</f>
        <v/>
      </c>
      <c r="U57" s="44" t="n"/>
      <c r="V57" s="44">
        <f>U57-T57</f>
        <v/>
      </c>
      <c r="W57" s="1" t="n"/>
      <c r="X57" s="44">
        <f>M57*0.043</f>
        <v/>
      </c>
      <c r="Y57" s="44">
        <f>R57+S57+T57+W57+X57+AG57+AC57+AD57</f>
        <v/>
      </c>
      <c r="Z57" s="44">
        <f>M57-Y57</f>
        <v/>
      </c>
      <c r="AA57" s="44">
        <f>Z57*0.7</f>
        <v/>
      </c>
      <c r="AB57" s="1" t="n"/>
      <c r="AC57" s="44">
        <f>M57*0.005</f>
        <v/>
      </c>
      <c r="AD57" s="44">
        <f>AC57</f>
        <v/>
      </c>
      <c r="AE57" s="1" t="n"/>
      <c r="AF57" s="1" t="n"/>
      <c r="AG57" s="1" t="n"/>
      <c r="AH57" s="44">
        <f>Z57*0.15</f>
        <v/>
      </c>
      <c r="AI57" s="44">
        <f>Z57*0.15</f>
        <v/>
      </c>
      <c r="AJ57" s="1" t="n"/>
      <c r="AK57" s="1" t="n"/>
      <c r="AL57" s="1" t="n"/>
      <c r="AM57" s="1" t="n"/>
      <c r="AN57" s="1" t="n"/>
      <c r="AO57" s="21">
        <f>(M57-Y57)/M57</f>
        <v/>
      </c>
      <c r="AP57" s="21">
        <f>AA57/Y57</f>
        <v/>
      </c>
    </row>
    <row r="58">
      <c r="A58" s="1" t="n"/>
      <c r="B58" s="15" t="inlineStr">
        <is>
          <t>7-GZ20058003</t>
        </is>
      </c>
      <c r="C58" s="15" t="inlineStr">
        <is>
          <t>2020-07-29 14:27:03</t>
        </is>
      </c>
      <c r="D58" s="16">
        <f>LEFT(B58,9)</f>
        <v/>
      </c>
      <c r="E58" s="1" t="inlineStr">
        <is>
          <t>jack</t>
        </is>
      </c>
      <c r="F58" s="1" t="n"/>
      <c r="G58" s="1" t="n"/>
      <c r="H58" s="1" t="n"/>
      <c r="I58" s="1" t="n"/>
      <c r="J58" s="1" t="n"/>
      <c r="K58" s="1" t="n"/>
      <c r="L58" s="1" t="n"/>
      <c r="M58" s="17" t="n">
        <v>166.1</v>
      </c>
      <c r="N58" s="1" t="n"/>
      <c r="O58" s="1" t="n"/>
      <c r="P58" s="1" t="n"/>
      <c r="Q58" s="1" t="n"/>
      <c r="R58" s="17" t="n">
        <v>118.5</v>
      </c>
      <c r="S58" s="44">
        <f>M58*0.01095</f>
        <v/>
      </c>
      <c r="T58" s="44">
        <f>M58*0.02348</f>
        <v/>
      </c>
      <c r="U58" s="44" t="n"/>
      <c r="V58" s="44">
        <f>U58-T58</f>
        <v/>
      </c>
      <c r="W58" s="1" t="n"/>
      <c r="X58" s="44">
        <f>M58*0.043</f>
        <v/>
      </c>
      <c r="Y58" s="44">
        <f>R58+S58+T58+W58+X58+AG58+AC58+AD58</f>
        <v/>
      </c>
      <c r="Z58" s="44">
        <f>M58-Y58</f>
        <v/>
      </c>
      <c r="AA58" s="44">
        <f>Z58*0.7</f>
        <v/>
      </c>
      <c r="AB58" s="1" t="n"/>
      <c r="AC58" s="44">
        <f>M58*0.005</f>
        <v/>
      </c>
      <c r="AD58" s="44">
        <f>AC58</f>
        <v/>
      </c>
      <c r="AE58" s="1" t="n"/>
      <c r="AF58" s="1" t="n"/>
      <c r="AG58" s="1" t="n"/>
      <c r="AH58" s="44">
        <f>Z58*0.15</f>
        <v/>
      </c>
      <c r="AI58" s="44">
        <f>Z58*0.15</f>
        <v/>
      </c>
      <c r="AJ58" s="1" t="n"/>
      <c r="AK58" s="1" t="n"/>
      <c r="AL58" s="1" t="n"/>
      <c r="AM58" s="1" t="n"/>
      <c r="AN58" s="1" t="n"/>
      <c r="AO58" s="21">
        <f>(M58-Y58)/M58</f>
        <v/>
      </c>
      <c r="AP58" s="21">
        <f>AA58/Y58</f>
        <v/>
      </c>
    </row>
    <row r="59">
      <c r="A59" s="1" t="n"/>
      <c r="B59" s="15" t="inlineStr">
        <is>
          <t>7-AL19161051</t>
        </is>
      </c>
      <c r="C59" s="15" t="inlineStr">
        <is>
          <t>2020-07-29 14:46:17</t>
        </is>
      </c>
      <c r="D59" s="16">
        <f>LEFT(B59,9)</f>
        <v/>
      </c>
      <c r="E59" s="1" t="inlineStr">
        <is>
          <t>jack</t>
        </is>
      </c>
      <c r="F59" s="1" t="n"/>
      <c r="G59" s="1" t="n"/>
      <c r="H59" s="1" t="n"/>
      <c r="I59" s="1" t="n"/>
      <c r="J59" s="1" t="n"/>
      <c r="K59" s="1" t="n"/>
      <c r="L59" s="1" t="n"/>
      <c r="M59" s="17" t="n">
        <v>210</v>
      </c>
      <c r="N59" s="1" t="n"/>
      <c r="O59" s="1" t="n"/>
      <c r="P59" s="1" t="n"/>
      <c r="Q59" s="1" t="n"/>
      <c r="R59" s="17" t="n">
        <v>138.42</v>
      </c>
      <c r="S59" s="44">
        <f>M59*0.01095</f>
        <v/>
      </c>
      <c r="T59" s="44">
        <f>M59*0.02348</f>
        <v/>
      </c>
      <c r="U59" s="44" t="n">
        <v>8</v>
      </c>
      <c r="V59" s="44">
        <f>U59-T59</f>
        <v/>
      </c>
      <c r="W59" s="1" t="n"/>
      <c r="X59" s="44">
        <f>M59*0.043</f>
        <v/>
      </c>
      <c r="Y59" s="44">
        <f>R59+S59+T59+W59+X59+AG59+AC59+AD59</f>
        <v/>
      </c>
      <c r="Z59" s="44">
        <f>M59-Y59</f>
        <v/>
      </c>
      <c r="AA59" s="1" t="n">
        <v>0</v>
      </c>
      <c r="AB59" s="44">
        <f>Z59*0.9</f>
        <v/>
      </c>
      <c r="AC59" s="44">
        <f>M59*0.005</f>
        <v/>
      </c>
      <c r="AD59" s="44">
        <f>AC59</f>
        <v/>
      </c>
      <c r="AE59" s="1" t="n"/>
      <c r="AF59" s="1" t="n"/>
      <c r="AG59" s="1" t="n"/>
      <c r="AH59" s="44">
        <f>Z59*0.05</f>
        <v/>
      </c>
      <c r="AI59" s="44">
        <f>AH59</f>
        <v/>
      </c>
      <c r="AJ59" s="1" t="n"/>
      <c r="AK59" s="1" t="n"/>
      <c r="AL59" s="1" t="n"/>
      <c r="AM59" s="1" t="n"/>
      <c r="AN59" s="1" t="n"/>
      <c r="AO59" s="21">
        <f>(M59-Y59)/M59</f>
        <v/>
      </c>
      <c r="AP59" s="21">
        <f>AA59/Y59</f>
        <v/>
      </c>
      <c r="AR59" t="inlineStr">
        <is>
          <t>2020.07月迈粟礼对账单.xlsx 运单编号：4307299037678,金额8.0</t>
        </is>
      </c>
    </row>
    <row r="60">
      <c r="A60" s="1" t="n"/>
      <c r="B60" s="15" t="inlineStr">
        <is>
          <t>7-AL20087005</t>
        </is>
      </c>
      <c r="C60" s="15" t="inlineStr">
        <is>
          <t>2020-07-29 14:40:46</t>
        </is>
      </c>
      <c r="D60" s="16">
        <f>LEFT(B60,9)</f>
        <v/>
      </c>
      <c r="E60" s="1" t="inlineStr">
        <is>
          <t>jack</t>
        </is>
      </c>
      <c r="F60" s="1" t="n"/>
      <c r="G60" s="1" t="n"/>
      <c r="H60" s="1" t="n"/>
      <c r="I60" s="1" t="n"/>
      <c r="J60" s="1" t="n"/>
      <c r="K60" s="1" t="n"/>
      <c r="L60" s="1" t="n"/>
      <c r="M60" s="17" t="n">
        <v>118</v>
      </c>
      <c r="N60" s="1" t="n"/>
      <c r="O60" s="1" t="n"/>
      <c r="P60" s="1" t="n"/>
      <c r="Q60" s="1" t="n"/>
      <c r="R60" s="17" t="n">
        <v>69</v>
      </c>
      <c r="S60" s="44">
        <f>M60*0.01095</f>
        <v/>
      </c>
      <c r="T60" s="44">
        <f>M60*0.02348</f>
        <v/>
      </c>
      <c r="U60" s="44" t="n">
        <v>5.6</v>
      </c>
      <c r="V60" s="44">
        <f>U60-T60</f>
        <v/>
      </c>
      <c r="W60" s="1" t="n"/>
      <c r="X60" s="44">
        <f>M60*0.043</f>
        <v/>
      </c>
      <c r="Y60" s="44">
        <f>R60+S60+T60+W60+X60+AG60+AC60+AD60</f>
        <v/>
      </c>
      <c r="Z60" s="44">
        <f>M60-Y60</f>
        <v/>
      </c>
      <c r="AA60" s="1" t="n">
        <v>0</v>
      </c>
      <c r="AB60" s="44">
        <f>Z60*0.9</f>
        <v/>
      </c>
      <c r="AC60" s="44">
        <f>M60*0.005</f>
        <v/>
      </c>
      <c r="AD60" s="44">
        <f>AC60</f>
        <v/>
      </c>
      <c r="AE60" s="1" t="n"/>
      <c r="AF60" s="1" t="n"/>
      <c r="AG60" s="1" t="n"/>
      <c r="AH60" s="44">
        <f>Z60*0.05</f>
        <v/>
      </c>
      <c r="AI60" s="44">
        <f>AH60</f>
        <v/>
      </c>
      <c r="AJ60" s="1" t="n"/>
      <c r="AK60" s="1" t="n"/>
      <c r="AL60" s="1" t="n"/>
      <c r="AM60" s="1" t="n"/>
      <c r="AN60" s="1" t="n"/>
      <c r="AO60" s="21">
        <f>(M60-Y60)/M60</f>
        <v/>
      </c>
      <c r="AP60" s="21">
        <f>AA60/Y60</f>
        <v/>
      </c>
      <c r="AR60" t="inlineStr">
        <is>
          <t>2020.07月迈粟礼对账单.xlsx 运单编号：4307299031940,金额5.6</t>
        </is>
      </c>
    </row>
    <row r="61">
      <c r="A61" s="1" t="n"/>
      <c r="B61" s="15" t="inlineStr">
        <is>
          <t>7-GZ20243005</t>
        </is>
      </c>
      <c r="C61" s="15" t="inlineStr">
        <is>
          <t>2020-07-29 14:46:15</t>
        </is>
      </c>
      <c r="D61" s="16">
        <f>LEFT(B61,9)</f>
        <v/>
      </c>
      <c r="E61" s="1" t="inlineStr">
        <is>
          <t>jack</t>
        </is>
      </c>
      <c r="F61" s="1" t="n"/>
      <c r="G61" s="1" t="n"/>
      <c r="H61" s="1" t="n"/>
      <c r="I61" s="1" t="n"/>
      <c r="J61" s="1" t="n"/>
      <c r="K61" s="1" t="n"/>
      <c r="L61" s="1" t="n"/>
      <c r="M61" s="17" t="n">
        <v>467.1</v>
      </c>
      <c r="N61" s="1" t="n"/>
      <c r="O61" s="1" t="n"/>
      <c r="P61" s="1" t="n"/>
      <c r="Q61" s="1" t="n"/>
      <c r="R61" s="17" t="n">
        <v>287.6</v>
      </c>
      <c r="S61" s="44">
        <f>M61*0.01095</f>
        <v/>
      </c>
      <c r="T61" s="44">
        <f>M61*0.02348</f>
        <v/>
      </c>
      <c r="U61" s="44" t="n"/>
      <c r="V61" s="44">
        <f>U61-T61</f>
        <v/>
      </c>
      <c r="W61" s="1" t="n"/>
      <c r="X61" s="44">
        <f>M61*0.043</f>
        <v/>
      </c>
      <c r="Y61" s="44">
        <f>R61+S61+T61+W61+X61+AG61+AC61+AD61</f>
        <v/>
      </c>
      <c r="Z61" s="44">
        <f>M61-Y61</f>
        <v/>
      </c>
      <c r="AA61" s="44">
        <f>Z61*0.7</f>
        <v/>
      </c>
      <c r="AB61" s="1" t="n"/>
      <c r="AC61" s="44">
        <f>M61*0.005</f>
        <v/>
      </c>
      <c r="AD61" s="44">
        <f>AC61</f>
        <v/>
      </c>
      <c r="AE61" s="1" t="n"/>
      <c r="AF61" s="1" t="n"/>
      <c r="AG61" s="1" t="n"/>
      <c r="AH61" s="44">
        <f>Z61*0.15</f>
        <v/>
      </c>
      <c r="AI61" s="44">
        <f>Z61*0.15</f>
        <v/>
      </c>
      <c r="AJ61" s="1" t="n"/>
      <c r="AK61" s="1" t="n"/>
      <c r="AL61" s="1" t="n"/>
      <c r="AM61" s="1" t="n"/>
      <c r="AN61" s="1" t="n"/>
      <c r="AO61" s="21">
        <f>(M61-Y61)/M61</f>
        <v/>
      </c>
      <c r="AP61" s="21">
        <f>AA61/Y61</f>
        <v/>
      </c>
    </row>
    <row r="62">
      <c r="A62" s="1" t="n"/>
      <c r="B62" s="15" t="inlineStr">
        <is>
          <t>7-MA20301001</t>
        </is>
      </c>
      <c r="C62" s="15" t="inlineStr">
        <is>
          <t>2020-07-29 14:40:46</t>
        </is>
      </c>
      <c r="D62" s="16">
        <f>LEFT(B62,9)</f>
        <v/>
      </c>
      <c r="E62" s="1" t="inlineStr">
        <is>
          <t>jack</t>
        </is>
      </c>
      <c r="F62" s="1" t="n"/>
      <c r="G62" s="1" t="n"/>
      <c r="H62" s="1" t="n"/>
      <c r="I62" s="1" t="n"/>
      <c r="J62" s="1" t="n"/>
      <c r="K62" s="1" t="n"/>
      <c r="L62" s="1" t="n"/>
      <c r="M62" s="17" t="n">
        <v>59</v>
      </c>
      <c r="N62" s="1" t="n"/>
      <c r="O62" s="1" t="n"/>
      <c r="P62" s="1" t="n"/>
      <c r="Q62" s="1" t="n"/>
      <c r="R62" s="17" t="n">
        <v>40.88</v>
      </c>
      <c r="S62" s="44">
        <f>M62*0.01095</f>
        <v/>
      </c>
      <c r="T62" s="44">
        <f>M62*0.02348</f>
        <v/>
      </c>
      <c r="U62" s="44" t="n">
        <v>4.8</v>
      </c>
      <c r="V62" s="44">
        <f>U62-T62</f>
        <v/>
      </c>
      <c r="W62" s="1" t="n"/>
      <c r="X62" s="44">
        <f>M62*0.043</f>
        <v/>
      </c>
      <c r="Y62" s="44">
        <f>R62+S62+T62+W62+X62+AG62+AC62+AD62</f>
        <v/>
      </c>
      <c r="Z62" s="44">
        <f>M62-Y62</f>
        <v/>
      </c>
      <c r="AA62" s="44">
        <f>Z62*0.7</f>
        <v/>
      </c>
      <c r="AB62" s="1" t="n"/>
      <c r="AC62" s="44">
        <f>M62*0.005</f>
        <v/>
      </c>
      <c r="AD62" s="44">
        <f>AC62</f>
        <v/>
      </c>
      <c r="AE62" s="1" t="n"/>
      <c r="AF62" s="1" t="n"/>
      <c r="AG62" s="1" t="n"/>
      <c r="AH62" s="44">
        <f>Z62*0.15</f>
        <v/>
      </c>
      <c r="AI62" s="44">
        <f>Z62*0.15</f>
        <v/>
      </c>
      <c r="AJ62" s="1" t="n"/>
      <c r="AK62" s="1" t="n"/>
      <c r="AL62" s="1" t="n"/>
      <c r="AM62" s="1" t="n"/>
      <c r="AN62" s="1" t="n"/>
      <c r="AO62" s="21">
        <f>(M62-Y62)/M62</f>
        <v/>
      </c>
      <c r="AP62" s="21">
        <f>AA62/Y62</f>
        <v/>
      </c>
      <c r="AR62" t="inlineStr">
        <is>
          <t>2020.07月迈粟礼对账单.xlsx 运单编号：4307288536619,金额4.8</t>
        </is>
      </c>
    </row>
    <row r="63">
      <c r="A63" s="1" t="n"/>
      <c r="B63" s="15" t="inlineStr">
        <is>
          <t>7-GZ19051030</t>
        </is>
      </c>
      <c r="C63" s="15" t="inlineStr">
        <is>
          <t>2020-07-29 14:40:46</t>
        </is>
      </c>
      <c r="D63" s="16">
        <f>LEFT(B63,9)</f>
        <v/>
      </c>
      <c r="E63" s="1" t="inlineStr">
        <is>
          <t>jack</t>
        </is>
      </c>
      <c r="F63" s="1" t="n"/>
      <c r="G63" s="1" t="n"/>
      <c r="H63" s="1" t="n"/>
      <c r="I63" s="1" t="n"/>
      <c r="J63" s="1" t="n"/>
      <c r="K63" s="1" t="n"/>
      <c r="L63" s="1" t="n"/>
      <c r="M63" s="17" t="n">
        <v>119.4</v>
      </c>
      <c r="N63" s="1" t="n"/>
      <c r="O63" s="1" t="n"/>
      <c r="P63" s="1" t="n"/>
      <c r="Q63" s="1" t="n"/>
      <c r="R63" s="17" t="n">
        <v>73.64</v>
      </c>
      <c r="S63" s="44">
        <f>M63*0.01095</f>
        <v/>
      </c>
      <c r="T63" s="44">
        <f>M63*0.02348</f>
        <v/>
      </c>
      <c r="U63" s="44" t="n"/>
      <c r="V63" s="44">
        <f>U63-T63</f>
        <v/>
      </c>
      <c r="W63" s="1" t="n"/>
      <c r="X63" s="44">
        <f>M63*0.043</f>
        <v/>
      </c>
      <c r="Y63" s="44">
        <f>R63+S63+T63+W63+X63+AG63+AC63+AD63</f>
        <v/>
      </c>
      <c r="Z63" s="44">
        <f>M63-Y63</f>
        <v/>
      </c>
      <c r="AA63" s="44">
        <f>Z63*0.7</f>
        <v/>
      </c>
      <c r="AB63" s="1" t="n"/>
      <c r="AC63" s="44">
        <f>M63*0.005</f>
        <v/>
      </c>
      <c r="AD63" s="44">
        <f>AC63</f>
        <v/>
      </c>
      <c r="AE63" s="1" t="n"/>
      <c r="AF63" s="1" t="n"/>
      <c r="AG63" s="1" t="n"/>
      <c r="AH63" s="44">
        <f>Z63*0.15</f>
        <v/>
      </c>
      <c r="AI63" s="44">
        <f>Z63*0.15</f>
        <v/>
      </c>
      <c r="AJ63" s="1" t="n"/>
      <c r="AK63" s="1" t="n"/>
      <c r="AL63" s="1" t="n"/>
      <c r="AM63" s="1" t="n"/>
      <c r="AN63" s="1" t="n"/>
      <c r="AO63" s="21">
        <f>(M63-Y63)/M63</f>
        <v/>
      </c>
      <c r="AP63" s="21">
        <f>AA63/Y63</f>
        <v/>
      </c>
    </row>
    <row r="64">
      <c r="A64" s="1" t="n"/>
      <c r="B64" s="15" t="inlineStr">
        <is>
          <t>7-GZ20024004</t>
        </is>
      </c>
      <c r="C64" s="15" t="inlineStr">
        <is>
          <t>2020-07-29 14:46:15</t>
        </is>
      </c>
      <c r="D64" s="16">
        <f>LEFT(B64,9)</f>
        <v/>
      </c>
      <c r="E64" s="1" t="inlineStr">
        <is>
          <t>jack</t>
        </is>
      </c>
      <c r="F64" s="1" t="n"/>
      <c r="G64" s="1" t="n"/>
      <c r="H64" s="1" t="n"/>
      <c r="I64" s="1" t="n"/>
      <c r="J64" s="1" t="n"/>
      <c r="K64" s="1" t="n"/>
      <c r="L64" s="1" t="n"/>
      <c r="M64" s="17" t="n">
        <v>974.2</v>
      </c>
      <c r="N64" s="1" t="n"/>
      <c r="O64" s="1" t="n"/>
      <c r="P64" s="1" t="n"/>
      <c r="Q64" s="1" t="n"/>
      <c r="R64" s="17" t="n">
        <v>650.75</v>
      </c>
      <c r="S64" s="44">
        <f>M64*0.01095</f>
        <v/>
      </c>
      <c r="T64" s="44">
        <f>M64*0.02348</f>
        <v/>
      </c>
      <c r="U64" s="44" t="n"/>
      <c r="V64" s="44">
        <f>U64-T64</f>
        <v/>
      </c>
      <c r="W64" s="1" t="n"/>
      <c r="X64" s="44">
        <f>M64*0.043</f>
        <v/>
      </c>
      <c r="Y64" s="44">
        <f>R64+S64+T64+W64+X64+AG64+AC64+AD64</f>
        <v/>
      </c>
      <c r="Z64" s="44">
        <f>M64-Y64</f>
        <v/>
      </c>
      <c r="AA64" s="44">
        <f>Z64*0.7</f>
        <v/>
      </c>
      <c r="AB64" s="1" t="n"/>
      <c r="AC64" s="44">
        <f>M64*0.005</f>
        <v/>
      </c>
      <c r="AD64" s="44">
        <f>AC64</f>
        <v/>
      </c>
      <c r="AE64" s="1" t="n"/>
      <c r="AF64" s="1" t="n"/>
      <c r="AG64" s="1" t="n"/>
      <c r="AH64" s="44">
        <f>Z64*0.15</f>
        <v/>
      </c>
      <c r="AI64" s="44">
        <f>Z64*0.15</f>
        <v/>
      </c>
      <c r="AJ64" s="1" t="n"/>
      <c r="AK64" s="1" t="n"/>
      <c r="AL64" s="1" t="n"/>
      <c r="AM64" s="1" t="n"/>
      <c r="AN64" s="1" t="n"/>
      <c r="AO64" s="21">
        <f>(M64-Y64)/M64</f>
        <v/>
      </c>
      <c r="AP64" s="21">
        <f>AA64/Y64</f>
        <v/>
      </c>
    </row>
    <row r="65">
      <c r="A65" s="1" t="n"/>
      <c r="B65" s="15" t="inlineStr">
        <is>
          <t>7-GZ20313001</t>
        </is>
      </c>
      <c r="C65" s="15" t="inlineStr">
        <is>
          <t>2020-07-29 13:37:38</t>
        </is>
      </c>
      <c r="D65" s="16">
        <f>LEFT(B65,9)</f>
        <v/>
      </c>
      <c r="E65" s="1" t="inlineStr">
        <is>
          <t>jack</t>
        </is>
      </c>
      <c r="F65" s="1" t="n"/>
      <c r="G65" s="1" t="n"/>
      <c r="H65" s="1" t="n"/>
      <c r="I65" s="1" t="n"/>
      <c r="J65" s="1" t="n"/>
      <c r="K65" s="1" t="n"/>
      <c r="L65" s="1" t="n"/>
      <c r="M65" s="17" t="n">
        <v>154.1</v>
      </c>
      <c r="N65" s="1" t="n"/>
      <c r="O65" s="1" t="n"/>
      <c r="P65" s="1" t="n"/>
      <c r="Q65" s="1" t="n"/>
      <c r="R65" s="17" t="n">
        <v>99.12</v>
      </c>
      <c r="S65" s="44">
        <f>M65*0.01095</f>
        <v/>
      </c>
      <c r="T65" s="44">
        <f>M65*0.02348</f>
        <v/>
      </c>
      <c r="U65" s="44" t="n"/>
      <c r="V65" s="44">
        <f>U65-T65</f>
        <v/>
      </c>
      <c r="W65" s="1" t="n"/>
      <c r="X65" s="44">
        <f>M65*0.043</f>
        <v/>
      </c>
      <c r="Y65" s="44">
        <f>R65+S65+T65+W65+X65+AG65+AC65+AD65</f>
        <v/>
      </c>
      <c r="Z65" s="44">
        <f>M65-Y65</f>
        <v/>
      </c>
      <c r="AA65" s="44">
        <f>Z65*0.7</f>
        <v/>
      </c>
      <c r="AB65" s="1" t="n"/>
      <c r="AC65" s="44">
        <f>M65*0.005</f>
        <v/>
      </c>
      <c r="AD65" s="44">
        <f>AC65</f>
        <v/>
      </c>
      <c r="AE65" s="1" t="n"/>
      <c r="AF65" s="1" t="n"/>
      <c r="AG65" s="1" t="n"/>
      <c r="AH65" s="44">
        <f>Z65*0.15</f>
        <v/>
      </c>
      <c r="AI65" s="44">
        <f>Z65*0.15</f>
        <v/>
      </c>
      <c r="AJ65" s="1" t="n"/>
      <c r="AK65" s="1" t="n"/>
      <c r="AL65" s="1" t="n"/>
      <c r="AM65" s="1" t="n"/>
      <c r="AN65" s="1" t="n"/>
      <c r="AO65" s="21">
        <f>(M65-Y65)/M65</f>
        <v/>
      </c>
      <c r="AP65" s="21">
        <f>AA65/Y65</f>
        <v/>
      </c>
    </row>
    <row r="66">
      <c r="A66" s="1" t="n"/>
      <c r="B66" s="15" t="inlineStr">
        <is>
          <t>7-AL1983153</t>
        </is>
      </c>
      <c r="C66" s="15" t="inlineStr">
        <is>
          <t>2020-07-29 13:37:38</t>
        </is>
      </c>
      <c r="D66" s="16">
        <f>LEFT(B66,9)</f>
        <v/>
      </c>
      <c r="E66" s="1" t="inlineStr">
        <is>
          <t>jack</t>
        </is>
      </c>
      <c r="F66" s="1" t="n"/>
      <c r="G66" s="1" t="n"/>
      <c r="H66" s="1" t="n"/>
      <c r="I66" s="1" t="n"/>
      <c r="J66" s="1" t="n"/>
      <c r="K66" s="1" t="n"/>
      <c r="L66" s="1" t="n"/>
      <c r="M66" s="17" t="n">
        <v>22.4</v>
      </c>
      <c r="N66" s="1" t="n"/>
      <c r="O66" s="1" t="n"/>
      <c r="P66" s="1" t="n"/>
      <c r="Q66" s="1" t="n"/>
      <c r="R66" s="17" t="n">
        <v>10.59</v>
      </c>
      <c r="S66" s="44">
        <f>M66*0.01095</f>
        <v/>
      </c>
      <c r="T66" s="44">
        <f>M66*0.02348</f>
        <v/>
      </c>
      <c r="U66" s="44" t="n"/>
      <c r="V66" s="44">
        <f>U66-T66</f>
        <v/>
      </c>
      <c r="W66" s="1" t="n"/>
      <c r="X66" s="44">
        <f>M66*0.043</f>
        <v/>
      </c>
      <c r="Y66" s="44">
        <f>R66+S66+T66+W66+X66+AG66+AC66+AD66</f>
        <v/>
      </c>
      <c r="Z66" s="44">
        <f>M66-Y66</f>
        <v/>
      </c>
      <c r="AA66" s="1" t="n">
        <v>0</v>
      </c>
      <c r="AB66" s="44">
        <f>Z66*0.9</f>
        <v/>
      </c>
      <c r="AC66" s="44">
        <f>M66*0.005</f>
        <v/>
      </c>
      <c r="AD66" s="44">
        <f>AC66</f>
        <v/>
      </c>
      <c r="AE66" s="1" t="n"/>
      <c r="AF66" s="1" t="n"/>
      <c r="AG66" s="1" t="n"/>
      <c r="AH66" s="44">
        <f>Z66*0.05</f>
        <v/>
      </c>
      <c r="AI66" s="44">
        <f>AH66</f>
        <v/>
      </c>
      <c r="AJ66" s="1" t="n"/>
      <c r="AK66" s="1" t="n"/>
      <c r="AL66" s="1" t="n"/>
      <c r="AM66" s="1" t="n"/>
      <c r="AN66" s="1" t="n"/>
      <c r="AO66" s="21">
        <f>(M66-Y66)/M66</f>
        <v/>
      </c>
      <c r="AP66" s="21">
        <f>AA66/Y66</f>
        <v/>
      </c>
    </row>
    <row r="67">
      <c r="A67" s="1" t="n"/>
      <c r="B67" s="15" t="inlineStr">
        <is>
          <t>7-GZ20289002</t>
        </is>
      </c>
      <c r="C67" s="15" t="inlineStr">
        <is>
          <t>2020-07-29 14:46:15</t>
        </is>
      </c>
      <c r="D67" s="16">
        <f>LEFT(B67,9)</f>
        <v/>
      </c>
      <c r="E67" s="1" t="inlineStr">
        <is>
          <t>jack</t>
        </is>
      </c>
      <c r="F67" s="1" t="n"/>
      <c r="G67" s="1" t="n"/>
      <c r="H67" s="1" t="n"/>
      <c r="I67" s="1" t="n"/>
      <c r="J67" s="1" t="n"/>
      <c r="K67" s="1" t="n"/>
      <c r="L67" s="1" t="n"/>
      <c r="M67" s="17" t="n">
        <v>104.04</v>
      </c>
      <c r="N67" s="1" t="n"/>
      <c r="O67" s="1" t="n"/>
      <c r="P67" s="1" t="n"/>
      <c r="Q67" s="1" t="n"/>
      <c r="R67" s="17" t="n">
        <v>56.44</v>
      </c>
      <c r="S67" s="44">
        <f>M67*0.01095</f>
        <v/>
      </c>
      <c r="T67" s="44">
        <f>M67*0.02348</f>
        <v/>
      </c>
      <c r="U67" s="44" t="n"/>
      <c r="V67" s="44">
        <f>U67-T67</f>
        <v/>
      </c>
      <c r="W67" s="1" t="n"/>
      <c r="X67" s="44">
        <f>M67*0.043</f>
        <v/>
      </c>
      <c r="Y67" s="44">
        <f>R67+S67+T67+W67+X67+AG67+AC67+AD67</f>
        <v/>
      </c>
      <c r="Z67" s="44">
        <f>M67-Y67</f>
        <v/>
      </c>
      <c r="AA67" s="44">
        <f>Z67*0.7</f>
        <v/>
      </c>
      <c r="AB67" s="1" t="n"/>
      <c r="AC67" s="44">
        <f>M67*0.005</f>
        <v/>
      </c>
      <c r="AD67" s="44">
        <f>AC67</f>
        <v/>
      </c>
      <c r="AE67" s="1" t="n"/>
      <c r="AF67" s="1" t="n"/>
      <c r="AG67" s="1" t="n"/>
      <c r="AH67" s="44">
        <f>Z67*0.15</f>
        <v/>
      </c>
      <c r="AI67" s="44">
        <f>Z67*0.15</f>
        <v/>
      </c>
      <c r="AJ67" s="1" t="n"/>
      <c r="AK67" s="1" t="n"/>
      <c r="AL67" s="1" t="n"/>
      <c r="AM67" s="1" t="n"/>
      <c r="AN67" s="1" t="n"/>
      <c r="AO67" s="21">
        <f>(M67-Y67)/M67</f>
        <v/>
      </c>
      <c r="AP67" s="21">
        <f>AA67/Y67</f>
        <v/>
      </c>
    </row>
    <row r="68">
      <c r="A68" s="1" t="n"/>
      <c r="B68" s="15" t="inlineStr">
        <is>
          <t>7-GZ20154005</t>
        </is>
      </c>
      <c r="C68" s="15" t="inlineStr">
        <is>
          <t>2020-07-29 11:38:12</t>
        </is>
      </c>
      <c r="D68" s="16">
        <f>LEFT(B68,9)</f>
        <v/>
      </c>
      <c r="E68" s="1" t="inlineStr">
        <is>
          <t>jack</t>
        </is>
      </c>
      <c r="F68" s="1" t="n"/>
      <c r="G68" s="1" t="n"/>
      <c r="H68" s="1" t="n"/>
      <c r="I68" s="1" t="n"/>
      <c r="J68" s="1" t="n"/>
      <c r="K68" s="1" t="n"/>
      <c r="L68" s="1" t="n"/>
      <c r="M68" s="17" t="n">
        <v>277.6</v>
      </c>
      <c r="N68" s="1" t="n"/>
      <c r="O68" s="1" t="n"/>
      <c r="P68" s="1" t="n"/>
      <c r="Q68" s="1" t="n"/>
      <c r="R68" s="17" t="n">
        <v>182.52</v>
      </c>
      <c r="S68" s="44">
        <f>M68*0.01095</f>
        <v/>
      </c>
      <c r="T68" s="44">
        <f>M68*0.02348</f>
        <v/>
      </c>
      <c r="U68" s="44" t="n"/>
      <c r="V68" s="44">
        <f>U68-T68</f>
        <v/>
      </c>
      <c r="W68" s="1" t="n"/>
      <c r="X68" s="44">
        <f>M68*0.043</f>
        <v/>
      </c>
      <c r="Y68" s="44">
        <f>R68+S68+T68+W68+X68+AG68+AC68+AD68</f>
        <v/>
      </c>
      <c r="Z68" s="44">
        <f>M68-Y68</f>
        <v/>
      </c>
      <c r="AA68" s="44">
        <f>Z68*0.7</f>
        <v/>
      </c>
      <c r="AB68" s="1" t="n"/>
      <c r="AC68" s="44">
        <f>M68*0.005</f>
        <v/>
      </c>
      <c r="AD68" s="44">
        <f>AC68</f>
        <v/>
      </c>
      <c r="AE68" s="1" t="n"/>
      <c r="AF68" s="1" t="n"/>
      <c r="AG68" s="1" t="n"/>
      <c r="AH68" s="44">
        <f>Z68*0.15</f>
        <v/>
      </c>
      <c r="AI68" s="44">
        <f>Z68*0.15</f>
        <v/>
      </c>
      <c r="AJ68" s="1" t="n"/>
      <c r="AK68" s="1" t="n"/>
      <c r="AL68" s="1" t="n"/>
      <c r="AM68" s="1" t="n"/>
      <c r="AN68" s="1" t="n"/>
      <c r="AO68" s="21">
        <f>(M68-Y68)/M68</f>
        <v/>
      </c>
      <c r="AP68" s="21">
        <f>AA68/Y68</f>
        <v/>
      </c>
    </row>
    <row r="69">
      <c r="A69" s="1" t="n"/>
      <c r="B69" s="15" t="inlineStr">
        <is>
          <t>7-GZ20081004</t>
        </is>
      </c>
      <c r="C69" s="15" t="inlineStr">
        <is>
          <t>2020-07-29 14:46:14</t>
        </is>
      </c>
      <c r="D69" s="16">
        <f>LEFT(B69,9)</f>
        <v/>
      </c>
      <c r="E69" s="1" t="inlineStr">
        <is>
          <t>jack</t>
        </is>
      </c>
      <c r="F69" s="1" t="n"/>
      <c r="G69" s="1" t="n"/>
      <c r="H69" s="1" t="n"/>
      <c r="I69" s="1" t="n"/>
      <c r="J69" s="1" t="n"/>
      <c r="K69" s="1" t="n"/>
      <c r="L69" s="1" t="n"/>
      <c r="M69" s="17" t="n">
        <v>1050</v>
      </c>
      <c r="N69" s="1" t="n"/>
      <c r="O69" s="1" t="n"/>
      <c r="P69" s="1" t="n"/>
      <c r="Q69" s="1" t="n"/>
      <c r="R69" s="17" t="n">
        <v>623.6</v>
      </c>
      <c r="S69" s="44">
        <f>M69*0.01095</f>
        <v/>
      </c>
      <c r="T69" s="44">
        <f>M69*0.02348</f>
        <v/>
      </c>
      <c r="U69" s="44" t="n"/>
      <c r="V69" s="44">
        <f>U69-T69</f>
        <v/>
      </c>
      <c r="W69" s="1" t="n"/>
      <c r="X69" s="44">
        <f>M69*0.043</f>
        <v/>
      </c>
      <c r="Y69" s="44">
        <f>R69+S69+T69+W69+X69+AG69+AC69+AD69</f>
        <v/>
      </c>
      <c r="Z69" s="44">
        <f>M69-Y69</f>
        <v/>
      </c>
      <c r="AA69" s="44">
        <f>Z69*0.7</f>
        <v/>
      </c>
      <c r="AB69" s="1" t="n"/>
      <c r="AC69" s="44">
        <f>M69*0.005</f>
        <v/>
      </c>
      <c r="AD69" s="44">
        <f>AC69</f>
        <v/>
      </c>
      <c r="AE69" s="1" t="n"/>
      <c r="AF69" s="1" t="n"/>
      <c r="AG69" s="1" t="n"/>
      <c r="AH69" s="44">
        <f>Z69*0.15</f>
        <v/>
      </c>
      <c r="AI69" s="44">
        <f>Z69*0.15</f>
        <v/>
      </c>
      <c r="AJ69" s="1" t="n"/>
      <c r="AK69" s="1" t="n"/>
      <c r="AL69" s="1" t="n"/>
      <c r="AM69" s="1" t="n"/>
      <c r="AN69" s="1" t="n"/>
      <c r="AO69" s="21">
        <f>(M69-Y69)/M69</f>
        <v/>
      </c>
      <c r="AP69" s="21">
        <f>AA69/Y69</f>
        <v/>
      </c>
    </row>
    <row r="70">
      <c r="A70" s="1" t="n"/>
      <c r="B70" s="15" t="inlineStr">
        <is>
          <t>7-GZ20073005</t>
        </is>
      </c>
      <c r="C70" s="15" t="inlineStr">
        <is>
          <t>2020-07-29 11:38:11</t>
        </is>
      </c>
      <c r="D70" s="16">
        <f>LEFT(B70,9)</f>
        <v/>
      </c>
      <c r="E70" s="1" t="inlineStr">
        <is>
          <t>jack</t>
        </is>
      </c>
      <c r="F70" s="1" t="n"/>
      <c r="G70" s="1" t="n"/>
      <c r="H70" s="1" t="n"/>
      <c r="I70" s="1" t="n"/>
      <c r="J70" s="1" t="n"/>
      <c r="K70" s="1" t="n"/>
      <c r="L70" s="1" t="n"/>
      <c r="M70" s="17" t="n">
        <v>23.8</v>
      </c>
      <c r="N70" s="1" t="n"/>
      <c r="O70" s="1" t="n"/>
      <c r="P70" s="1" t="n"/>
      <c r="Q70" s="1" t="n"/>
      <c r="R70" s="17" t="n">
        <v>11.05</v>
      </c>
      <c r="S70" s="44">
        <f>M70*0.01095</f>
        <v/>
      </c>
      <c r="T70" s="44">
        <f>M70*0.02348</f>
        <v/>
      </c>
      <c r="U70" s="44" t="n"/>
      <c r="V70" s="44">
        <f>U70-T70</f>
        <v/>
      </c>
      <c r="W70" s="1" t="n"/>
      <c r="X70" s="44">
        <f>M70*0.043</f>
        <v/>
      </c>
      <c r="Y70" s="44">
        <f>R70+S70+T70+W70+X70+AG70+AC70+AD70</f>
        <v/>
      </c>
      <c r="Z70" s="44">
        <f>M70-Y70</f>
        <v/>
      </c>
      <c r="AA70" s="44">
        <f>Z70*0.7</f>
        <v/>
      </c>
      <c r="AB70" s="1" t="n"/>
      <c r="AC70" s="44">
        <f>M70*0.005</f>
        <v/>
      </c>
      <c r="AD70" s="44">
        <f>AC70</f>
        <v/>
      </c>
      <c r="AE70" s="1" t="n"/>
      <c r="AF70" s="1" t="n"/>
      <c r="AG70" s="1" t="n"/>
      <c r="AH70" s="44">
        <f>Z70*0.15</f>
        <v/>
      </c>
      <c r="AI70" s="44">
        <f>Z70*0.15</f>
        <v/>
      </c>
      <c r="AJ70" s="1" t="n"/>
      <c r="AK70" s="1" t="n"/>
      <c r="AL70" s="1" t="n"/>
      <c r="AM70" s="1" t="n"/>
      <c r="AN70" s="1" t="n"/>
      <c r="AO70" s="21">
        <f>(M70-Y70)/M70</f>
        <v/>
      </c>
      <c r="AP70" s="21">
        <f>AA70/Y70</f>
        <v/>
      </c>
    </row>
    <row r="71">
      <c r="A71" s="1" t="n"/>
      <c r="B71" s="15" t="inlineStr">
        <is>
          <t>7-MA20179024</t>
        </is>
      </c>
      <c r="C71" s="15" t="inlineStr">
        <is>
          <t>2020-07-29 10:34:12</t>
        </is>
      </c>
      <c r="D71" s="16">
        <f>LEFT(B71,9)</f>
        <v/>
      </c>
      <c r="E71" s="1" t="inlineStr">
        <is>
          <t>jack</t>
        </is>
      </c>
      <c r="F71" s="1" t="n"/>
      <c r="G71" s="1" t="n"/>
      <c r="H71" s="1" t="n"/>
      <c r="I71" s="1" t="n"/>
      <c r="J71" s="1" t="n"/>
      <c r="K71" s="1" t="n"/>
      <c r="L71" s="1" t="n"/>
      <c r="M71" s="17" t="n">
        <v>76.18000000000001</v>
      </c>
      <c r="N71" s="1" t="n"/>
      <c r="O71" s="1" t="n"/>
      <c r="P71" s="1" t="n"/>
      <c r="Q71" s="1" t="n"/>
      <c r="R71" s="17" t="n">
        <v>18.79</v>
      </c>
      <c r="S71" s="44">
        <f>M71*0.01095</f>
        <v/>
      </c>
      <c r="T71" s="44">
        <f>M71*0.02348</f>
        <v/>
      </c>
      <c r="U71" s="44" t="n"/>
      <c r="V71" s="44">
        <f>U71-T71</f>
        <v/>
      </c>
      <c r="W71" s="1" t="n"/>
      <c r="X71" s="44">
        <f>M71*0.043</f>
        <v/>
      </c>
      <c r="Y71" s="44">
        <f>R71+S71+T71+W71+X71+AG71+AC71+AD71</f>
        <v/>
      </c>
      <c r="Z71" s="44">
        <f>M71-Y71</f>
        <v/>
      </c>
      <c r="AA71" s="44">
        <f>Z71*0.7</f>
        <v/>
      </c>
      <c r="AB71" s="1" t="n"/>
      <c r="AC71" s="44">
        <f>M71*0.005</f>
        <v/>
      </c>
      <c r="AD71" s="44">
        <f>AC71</f>
        <v/>
      </c>
      <c r="AE71" s="1" t="n"/>
      <c r="AF71" s="1" t="n"/>
      <c r="AG71" s="1" t="n"/>
      <c r="AH71" s="44">
        <f>Z71*0.15</f>
        <v/>
      </c>
      <c r="AI71" s="44">
        <f>Z71*0.15</f>
        <v/>
      </c>
      <c r="AJ71" s="1" t="n"/>
      <c r="AK71" s="1" t="n"/>
      <c r="AL71" s="1" t="n"/>
      <c r="AM71" s="1" t="n"/>
      <c r="AN71" s="1" t="n"/>
      <c r="AO71" s="21">
        <f>(M71-Y71)/M71</f>
        <v/>
      </c>
      <c r="AP71" s="21">
        <f>AA71/Y71</f>
        <v/>
      </c>
    </row>
    <row r="72">
      <c r="A72" s="1" t="n"/>
      <c r="B72" s="15" t="inlineStr">
        <is>
          <t>7-MA20156018</t>
        </is>
      </c>
      <c r="C72" s="15" t="inlineStr">
        <is>
          <t>2020-07-29 14:40:37</t>
        </is>
      </c>
      <c r="D72" s="16">
        <f>LEFT(B72,9)</f>
        <v/>
      </c>
      <c r="E72" s="1" t="inlineStr">
        <is>
          <t>jack</t>
        </is>
      </c>
      <c r="F72" s="1" t="n"/>
      <c r="G72" s="1" t="n"/>
      <c r="H72" s="1" t="n"/>
      <c r="I72" s="1" t="n"/>
      <c r="J72" s="1" t="n"/>
      <c r="K72" s="1" t="n"/>
      <c r="L72" s="1" t="n"/>
      <c r="M72" s="17" t="n">
        <v>517</v>
      </c>
      <c r="N72" s="1" t="n"/>
      <c r="O72" s="1" t="n"/>
      <c r="P72" s="1" t="n"/>
      <c r="Q72" s="1" t="n"/>
      <c r="R72" s="17" t="n">
        <v>393.2</v>
      </c>
      <c r="S72" s="44">
        <f>M72*0.01095</f>
        <v/>
      </c>
      <c r="T72" s="44">
        <f>M72*0.02348</f>
        <v/>
      </c>
      <c r="U72" s="44" t="n"/>
      <c r="V72" s="44">
        <f>U72-T72</f>
        <v/>
      </c>
      <c r="W72" s="1" t="n"/>
      <c r="X72" s="44">
        <f>M72*0.043</f>
        <v/>
      </c>
      <c r="Y72" s="44">
        <f>R72+S72+T72+W72+X72+AG72+AC72+AD72</f>
        <v/>
      </c>
      <c r="Z72" s="44">
        <f>M72-Y72</f>
        <v/>
      </c>
      <c r="AA72" s="44">
        <f>Z72*0.7</f>
        <v/>
      </c>
      <c r="AB72" s="1" t="n"/>
      <c r="AC72" s="44">
        <f>M72*0.005</f>
        <v/>
      </c>
      <c r="AD72" s="44">
        <f>AC72</f>
        <v/>
      </c>
      <c r="AE72" s="1" t="n"/>
      <c r="AF72" s="1" t="n"/>
      <c r="AG72" s="1" t="n"/>
      <c r="AH72" s="44">
        <f>Z72*0.15</f>
        <v/>
      </c>
      <c r="AI72" s="44">
        <f>Z72*0.15</f>
        <v/>
      </c>
      <c r="AJ72" s="1" t="n"/>
      <c r="AK72" s="1" t="n"/>
      <c r="AL72" s="1" t="n"/>
      <c r="AM72" s="1" t="n"/>
      <c r="AN72" s="1" t="n"/>
      <c r="AO72" s="21">
        <f>(M72-Y72)/M72</f>
        <v/>
      </c>
      <c r="AP72" s="21">
        <f>AA72/Y72</f>
        <v/>
      </c>
    </row>
    <row r="73">
      <c r="A73" s="1" t="n"/>
      <c r="B73" s="15" t="inlineStr">
        <is>
          <t>7-AL18146282</t>
        </is>
      </c>
      <c r="C73" s="15" t="inlineStr">
        <is>
          <t>2020-07-29 09:08:27</t>
        </is>
      </c>
      <c r="D73" s="16">
        <f>LEFT(B73,9)</f>
        <v/>
      </c>
      <c r="E73" s="1" t="inlineStr">
        <is>
          <t>jack</t>
        </is>
      </c>
      <c r="F73" s="1" t="n"/>
      <c r="G73" s="1" t="n"/>
      <c r="H73" s="1" t="n"/>
      <c r="I73" s="1" t="n"/>
      <c r="J73" s="1" t="n"/>
      <c r="K73" s="1" t="n"/>
      <c r="L73" s="1" t="n"/>
      <c r="M73" s="17" t="n">
        <v>527</v>
      </c>
      <c r="N73" s="1" t="n"/>
      <c r="O73" s="1" t="n"/>
      <c r="P73" s="1" t="n"/>
      <c r="Q73" s="1" t="n"/>
      <c r="R73" s="17" t="n">
        <v>378.42</v>
      </c>
      <c r="S73" s="44">
        <f>M73*0.01095</f>
        <v/>
      </c>
      <c r="T73" s="44">
        <f>M73*0.02348</f>
        <v/>
      </c>
      <c r="U73" s="44" t="n">
        <v>23.2</v>
      </c>
      <c r="V73" s="44">
        <f>U73-T73</f>
        <v/>
      </c>
      <c r="W73" s="1" t="n"/>
      <c r="X73" s="44">
        <f>M73*0.043</f>
        <v/>
      </c>
      <c r="Y73" s="44">
        <f>R73+S73+T73+W73+X73+AG73+AC73+AD73</f>
        <v/>
      </c>
      <c r="Z73" s="44">
        <f>M73-Y73</f>
        <v/>
      </c>
      <c r="AA73" s="1" t="n">
        <v>0</v>
      </c>
      <c r="AB73" s="44">
        <f>Z73*0.9</f>
        <v/>
      </c>
      <c r="AC73" s="44">
        <f>M73*0.005</f>
        <v/>
      </c>
      <c r="AD73" s="44">
        <f>AC73</f>
        <v/>
      </c>
      <c r="AE73" s="1" t="n"/>
      <c r="AF73" s="1" t="n"/>
      <c r="AG73" s="1" t="n"/>
      <c r="AH73" s="44">
        <f>Z73*0.05</f>
        <v/>
      </c>
      <c r="AI73" s="44">
        <f>AH73</f>
        <v/>
      </c>
      <c r="AJ73" s="1" t="n"/>
      <c r="AK73" s="1" t="n"/>
      <c r="AL73" s="1" t="n"/>
      <c r="AM73" s="1" t="n"/>
      <c r="AN73" s="1" t="n"/>
      <c r="AO73" s="21">
        <f>(M73-Y73)/M73</f>
        <v/>
      </c>
      <c r="AP73" s="21">
        <f>AA73/Y73</f>
        <v/>
      </c>
      <c r="AR73" t="inlineStr">
        <is>
          <t>2020.07月迈粟礼对账单.xlsx 运单编号：4307333136351,金额11.2
2020.07月迈粟礼对账单.xlsx 运单编号：4307333128438,金额12.0</t>
        </is>
      </c>
    </row>
    <row r="74">
      <c r="A74" s="1" t="n"/>
      <c r="B74" s="15" t="inlineStr">
        <is>
          <t>7-GZ20312001</t>
        </is>
      </c>
      <c r="C74" s="15" t="inlineStr">
        <is>
          <t>2020-07-28 17:02:58</t>
        </is>
      </c>
      <c r="D74" s="16">
        <f>LEFT(B74,9)</f>
        <v/>
      </c>
      <c r="E74" s="1" t="inlineStr">
        <is>
          <t>jack</t>
        </is>
      </c>
      <c r="F74" s="1" t="n"/>
      <c r="G74" s="1" t="n"/>
      <c r="H74" s="1" t="n"/>
      <c r="I74" s="1" t="n"/>
      <c r="J74" s="1" t="n"/>
      <c r="K74" s="1" t="n"/>
      <c r="L74" s="1" t="n"/>
      <c r="M74" s="17" t="n">
        <v>103.4</v>
      </c>
      <c r="N74" s="1" t="n"/>
      <c r="O74" s="1" t="n"/>
      <c r="P74" s="1" t="n"/>
      <c r="Q74" s="1" t="n"/>
      <c r="R74" s="17" t="n">
        <v>48.18</v>
      </c>
      <c r="S74" s="44">
        <f>M74*0.01095</f>
        <v/>
      </c>
      <c r="T74" s="44">
        <f>M74*0.02348</f>
        <v/>
      </c>
      <c r="U74" s="44" t="n"/>
      <c r="V74" s="44">
        <f>U74-T74</f>
        <v/>
      </c>
      <c r="W74" s="1" t="n"/>
      <c r="X74" s="44">
        <f>M74*0.043</f>
        <v/>
      </c>
      <c r="Y74" s="44">
        <f>R74+S74+T74+W74+X74+AG74+AC74+AD74</f>
        <v/>
      </c>
      <c r="Z74" s="44">
        <f>M74-Y74</f>
        <v/>
      </c>
      <c r="AA74" s="44">
        <f>Z74*0.7</f>
        <v/>
      </c>
      <c r="AB74" s="1" t="n"/>
      <c r="AC74" s="44">
        <f>M74*0.005</f>
        <v/>
      </c>
      <c r="AD74" s="44">
        <f>AC74</f>
        <v/>
      </c>
      <c r="AE74" s="1" t="n"/>
      <c r="AF74" s="1" t="n"/>
      <c r="AG74" s="1" t="n"/>
      <c r="AH74" s="44">
        <f>Z74*0.15</f>
        <v/>
      </c>
      <c r="AI74" s="44">
        <f>Z74*0.15</f>
        <v/>
      </c>
      <c r="AJ74" s="1" t="n"/>
      <c r="AK74" s="1" t="n"/>
      <c r="AL74" s="1" t="n"/>
      <c r="AM74" s="1" t="n"/>
      <c r="AN74" s="1" t="n"/>
      <c r="AO74" s="21">
        <f>(M74-Y74)/M74</f>
        <v/>
      </c>
      <c r="AP74" s="21">
        <f>AA74/Y74</f>
        <v/>
      </c>
    </row>
    <row r="75">
      <c r="A75" s="1" t="n"/>
      <c r="B75" s="15" t="inlineStr">
        <is>
          <t>7-MA20223008</t>
        </is>
      </c>
      <c r="C75" s="15" t="inlineStr">
        <is>
          <t>2020-07-29 13:37:23</t>
        </is>
      </c>
      <c r="D75" s="16">
        <f>LEFT(B75,9)</f>
        <v/>
      </c>
      <c r="E75" s="1" t="inlineStr">
        <is>
          <t>jack</t>
        </is>
      </c>
      <c r="F75" s="1" t="n"/>
      <c r="G75" s="1" t="n"/>
      <c r="H75" s="1" t="n"/>
      <c r="I75" s="1" t="n"/>
      <c r="J75" s="1" t="n"/>
      <c r="K75" s="1" t="n"/>
      <c r="L75" s="1" t="n"/>
      <c r="M75" s="17" t="n">
        <v>50</v>
      </c>
      <c r="N75" s="1" t="n"/>
      <c r="O75" s="1" t="n"/>
      <c r="P75" s="1" t="n"/>
      <c r="Q75" s="1" t="n"/>
      <c r="R75" s="17" t="n">
        <v>26.34</v>
      </c>
      <c r="S75" s="44">
        <f>M75*0.01095</f>
        <v/>
      </c>
      <c r="T75" s="44">
        <f>M75*0.02348</f>
        <v/>
      </c>
      <c r="U75" s="44" t="n">
        <v>4.8</v>
      </c>
      <c r="V75" s="44">
        <f>U75-T75</f>
        <v/>
      </c>
      <c r="W75" s="1" t="n"/>
      <c r="X75" s="44">
        <f>M75*0.043</f>
        <v/>
      </c>
      <c r="Y75" s="44">
        <f>R75+S75+T75+W75+X75+AG75+AC75+AD75</f>
        <v/>
      </c>
      <c r="Z75" s="44">
        <f>M75-Y75</f>
        <v/>
      </c>
      <c r="AA75" s="44">
        <f>Z75*0.7</f>
        <v/>
      </c>
      <c r="AB75" s="1" t="n"/>
      <c r="AC75" s="44">
        <f>M75*0.005</f>
        <v/>
      </c>
      <c r="AD75" s="44">
        <f>AC75</f>
        <v/>
      </c>
      <c r="AE75" s="1" t="n"/>
      <c r="AF75" s="1" t="n"/>
      <c r="AG75" s="1" t="n"/>
      <c r="AH75" s="44">
        <f>Z75*0.15</f>
        <v/>
      </c>
      <c r="AI75" s="44">
        <f>Z75*0.15</f>
        <v/>
      </c>
      <c r="AJ75" s="1" t="n"/>
      <c r="AK75" s="1" t="n"/>
      <c r="AL75" s="1" t="n"/>
      <c r="AM75" s="1" t="n"/>
      <c r="AN75" s="1" t="n"/>
      <c r="AO75" s="21">
        <f>(M75-Y75)/M75</f>
        <v/>
      </c>
      <c r="AP75" s="21">
        <f>AA75/Y75</f>
        <v/>
      </c>
      <c r="AR75" t="inlineStr">
        <is>
          <t>2020.07月迈粟礼对账单.xlsx 运单编号：4307296784395,金额4.8</t>
        </is>
      </c>
    </row>
    <row r="76">
      <c r="A76" s="1" t="n"/>
      <c r="B76" s="15" t="inlineStr">
        <is>
          <t>7-AL19136019</t>
        </is>
      </c>
      <c r="C76" s="15" t="inlineStr">
        <is>
          <t>2020-07-29 09:33:08</t>
        </is>
      </c>
      <c r="D76" s="16">
        <f>LEFT(B76,9)</f>
        <v/>
      </c>
      <c r="E76" s="1" t="inlineStr">
        <is>
          <t>jack</t>
        </is>
      </c>
      <c r="F76" s="1" t="n"/>
      <c r="G76" s="1" t="n"/>
      <c r="H76" s="1" t="n"/>
      <c r="I76" s="1" t="n"/>
      <c r="J76" s="1" t="n"/>
      <c r="K76" s="1" t="n"/>
      <c r="L76" s="1" t="n"/>
      <c r="M76" s="17" t="n">
        <v>434.5</v>
      </c>
      <c r="N76" s="1" t="n"/>
      <c r="O76" s="1" t="n"/>
      <c r="P76" s="1" t="n"/>
      <c r="Q76" s="1" t="n"/>
      <c r="R76" s="17" t="n">
        <v>288.09</v>
      </c>
      <c r="S76" s="44">
        <f>M76*0.01095</f>
        <v/>
      </c>
      <c r="T76" s="44">
        <f>M76*0.02348</f>
        <v/>
      </c>
      <c r="U76" s="44" t="n">
        <v>12.8</v>
      </c>
      <c r="V76" s="44">
        <f>U76-T76</f>
        <v/>
      </c>
      <c r="W76" s="1" t="n"/>
      <c r="X76" s="44">
        <f>M76*0.043</f>
        <v/>
      </c>
      <c r="Y76" s="44">
        <f>R76+S76+T76+W76+X76+AG76+AC76+AD76</f>
        <v/>
      </c>
      <c r="Z76" s="44">
        <f>M76-Y76</f>
        <v/>
      </c>
      <c r="AA76" s="1" t="n">
        <v>0</v>
      </c>
      <c r="AB76" s="44">
        <f>Z76*0.9</f>
        <v/>
      </c>
      <c r="AC76" s="44">
        <f>M76*0.005</f>
        <v/>
      </c>
      <c r="AD76" s="44">
        <f>AC76</f>
        <v/>
      </c>
      <c r="AE76" s="1" t="n"/>
      <c r="AF76" s="1" t="n"/>
      <c r="AG76" s="1" t="n"/>
      <c r="AH76" s="44">
        <f>Z76*0.05</f>
        <v/>
      </c>
      <c r="AI76" s="44">
        <f>AH76</f>
        <v/>
      </c>
      <c r="AJ76" s="1" t="n"/>
      <c r="AK76" s="1" t="n"/>
      <c r="AL76" s="1" t="n"/>
      <c r="AM76" s="1" t="n"/>
      <c r="AN76" s="1" t="n"/>
      <c r="AO76" s="21">
        <f>(M76-Y76)/M76</f>
        <v/>
      </c>
      <c r="AP76" s="21">
        <f>AA76/Y76</f>
        <v/>
      </c>
      <c r="AR76" t="inlineStr">
        <is>
          <t>2020.07月迈粟礼对账单.xlsx 运单编号：4307289460171,金额12.8</t>
        </is>
      </c>
    </row>
    <row r="77">
      <c r="A77" s="1" t="n"/>
      <c r="B77" s="15" t="inlineStr">
        <is>
          <t>7-GZ20311001</t>
        </is>
      </c>
      <c r="C77" s="15" t="inlineStr">
        <is>
          <t>2020-07-29 14:46:21</t>
        </is>
      </c>
      <c r="D77" s="16">
        <f>LEFT(B77,9)</f>
        <v/>
      </c>
      <c r="E77" s="1" t="inlineStr">
        <is>
          <t>jack</t>
        </is>
      </c>
      <c r="F77" s="1" t="n"/>
      <c r="G77" s="1" t="n"/>
      <c r="H77" s="1" t="n"/>
      <c r="I77" s="1" t="n"/>
      <c r="J77" s="1" t="n"/>
      <c r="K77" s="1" t="n"/>
      <c r="L77" s="1" t="n"/>
      <c r="M77" s="17" t="n">
        <v>154.1</v>
      </c>
      <c r="N77" s="1" t="n"/>
      <c r="O77" s="1" t="n"/>
      <c r="P77" s="1" t="n"/>
      <c r="Q77" s="1" t="n"/>
      <c r="R77" s="17" t="n">
        <v>99.48</v>
      </c>
      <c r="S77" s="44">
        <f>M77*0.01095</f>
        <v/>
      </c>
      <c r="T77" s="44">
        <f>M77*0.02348</f>
        <v/>
      </c>
      <c r="U77" s="44" t="n"/>
      <c r="V77" s="44">
        <f>U77-T77</f>
        <v/>
      </c>
      <c r="W77" s="1" t="n"/>
      <c r="X77" s="44">
        <f>M77*0.043</f>
        <v/>
      </c>
      <c r="Y77" s="44">
        <f>R77+S77+T77+W77+X77+AG77+AC77+AD77</f>
        <v/>
      </c>
      <c r="Z77" s="44">
        <f>M77-Y77</f>
        <v/>
      </c>
      <c r="AA77" s="44">
        <f>Z77*0.7</f>
        <v/>
      </c>
      <c r="AB77" s="1" t="n"/>
      <c r="AC77" s="44">
        <f>M77*0.005</f>
        <v/>
      </c>
      <c r="AD77" s="44">
        <f>AC77</f>
        <v/>
      </c>
      <c r="AE77" s="1" t="n"/>
      <c r="AF77" s="1" t="n"/>
      <c r="AG77" s="1" t="n"/>
      <c r="AH77" s="44">
        <f>Z77*0.15</f>
        <v/>
      </c>
      <c r="AI77" s="44">
        <f>Z77*0.15</f>
        <v/>
      </c>
      <c r="AJ77" s="1" t="n"/>
      <c r="AK77" s="1" t="n"/>
      <c r="AL77" s="1" t="n"/>
      <c r="AM77" s="1" t="n"/>
      <c r="AN77" s="1" t="n"/>
      <c r="AO77" s="21">
        <f>(M77-Y77)/M77</f>
        <v/>
      </c>
      <c r="AP77" s="21">
        <f>AA77/Y77</f>
        <v/>
      </c>
    </row>
    <row r="78">
      <c r="A78" s="1" t="n"/>
      <c r="B78" s="15" t="inlineStr">
        <is>
          <t>7-AL1983152</t>
        </is>
      </c>
      <c r="C78" s="15" t="inlineStr">
        <is>
          <t>2020-07-28 16:46:34</t>
        </is>
      </c>
      <c r="D78" s="16">
        <f>LEFT(B78,9)</f>
        <v/>
      </c>
      <c r="E78" s="1" t="inlineStr">
        <is>
          <t>jack</t>
        </is>
      </c>
      <c r="F78" s="1" t="n"/>
      <c r="G78" s="1" t="n"/>
      <c r="H78" s="1" t="n"/>
      <c r="I78" s="1" t="n"/>
      <c r="J78" s="1" t="n"/>
      <c r="K78" s="1" t="n"/>
      <c r="L78" s="1" t="n"/>
      <c r="M78" s="17" t="n">
        <v>47</v>
      </c>
      <c r="N78" s="1" t="n"/>
      <c r="O78" s="1" t="n"/>
      <c r="P78" s="1" t="n"/>
      <c r="Q78" s="1" t="n"/>
      <c r="R78" s="17" t="n">
        <v>27.63</v>
      </c>
      <c r="S78" s="44">
        <f>M78*0.01095</f>
        <v/>
      </c>
      <c r="T78" s="44">
        <f>M78*0.02348</f>
        <v/>
      </c>
      <c r="U78" s="44" t="n"/>
      <c r="V78" s="44">
        <f>U78-T78</f>
        <v/>
      </c>
      <c r="W78" s="1" t="n"/>
      <c r="X78" s="44">
        <f>M78*0.043</f>
        <v/>
      </c>
      <c r="Y78" s="44">
        <f>R78+S78+T78+W78+X78+AG78+AC78+AD78</f>
        <v/>
      </c>
      <c r="Z78" s="44">
        <f>M78-Y78</f>
        <v/>
      </c>
      <c r="AA78" s="1" t="n">
        <v>0</v>
      </c>
      <c r="AB78" s="44">
        <f>Z78*0.9</f>
        <v/>
      </c>
      <c r="AC78" s="44">
        <f>M78*0.005</f>
        <v/>
      </c>
      <c r="AD78" s="44">
        <f>AC78</f>
        <v/>
      </c>
      <c r="AE78" s="1" t="n"/>
      <c r="AF78" s="1" t="n"/>
      <c r="AG78" s="1" t="n"/>
      <c r="AH78" s="44">
        <f>Z78*0.05</f>
        <v/>
      </c>
      <c r="AI78" s="44">
        <f>AH78</f>
        <v/>
      </c>
      <c r="AJ78" s="1" t="n"/>
      <c r="AK78" s="1" t="n"/>
      <c r="AL78" s="1" t="n"/>
      <c r="AM78" s="1" t="n"/>
      <c r="AN78" s="1" t="n"/>
      <c r="AO78" s="21">
        <f>(M78-Y78)/M78</f>
        <v/>
      </c>
      <c r="AP78" s="21">
        <f>AA78/Y78</f>
        <v/>
      </c>
    </row>
    <row r="79">
      <c r="A79" s="1" t="n"/>
      <c r="B79" s="15" t="inlineStr">
        <is>
          <t>7-GZ20304002</t>
        </is>
      </c>
      <c r="C79" s="15" t="inlineStr">
        <is>
          <t>2020-07-29 14:46:21</t>
        </is>
      </c>
      <c r="D79" s="16">
        <f>LEFT(B79,9)</f>
        <v/>
      </c>
      <c r="E79" s="1" t="inlineStr">
        <is>
          <t>jack</t>
        </is>
      </c>
      <c r="F79" s="1" t="n"/>
      <c r="G79" s="1" t="n"/>
      <c r="H79" s="1" t="n"/>
      <c r="I79" s="1" t="n"/>
      <c r="J79" s="1" t="n"/>
      <c r="K79" s="1" t="n"/>
      <c r="L79" s="1" t="n"/>
      <c r="M79" s="17" t="n">
        <v>29.7</v>
      </c>
      <c r="N79" s="1" t="n"/>
      <c r="O79" s="1" t="n"/>
      <c r="P79" s="1" t="n"/>
      <c r="Q79" s="1" t="n"/>
      <c r="R79" s="17" t="n">
        <v>13.21</v>
      </c>
      <c r="S79" s="44">
        <f>M79*0.01095</f>
        <v/>
      </c>
      <c r="T79" s="44">
        <f>M79*0.02348</f>
        <v/>
      </c>
      <c r="U79" s="44" t="n"/>
      <c r="V79" s="44">
        <f>U79-T79</f>
        <v/>
      </c>
      <c r="W79" s="1" t="n"/>
      <c r="X79" s="44">
        <f>M79*0.043</f>
        <v/>
      </c>
      <c r="Y79" s="44">
        <f>R79+S79+T79+W79+X79+AG79+AC79+AD79</f>
        <v/>
      </c>
      <c r="Z79" s="44">
        <f>M79-Y79</f>
        <v/>
      </c>
      <c r="AA79" s="44">
        <f>Z79*0.7</f>
        <v/>
      </c>
      <c r="AB79" s="1" t="n"/>
      <c r="AC79" s="44">
        <f>M79*0.005</f>
        <v/>
      </c>
      <c r="AD79" s="44">
        <f>AC79</f>
        <v/>
      </c>
      <c r="AE79" s="1" t="n"/>
      <c r="AF79" s="1" t="n"/>
      <c r="AG79" s="1" t="n"/>
      <c r="AH79" s="44">
        <f>Z79*0.15</f>
        <v/>
      </c>
      <c r="AI79" s="44">
        <f>Z79*0.15</f>
        <v/>
      </c>
      <c r="AJ79" s="1" t="n"/>
      <c r="AK79" s="1" t="n"/>
      <c r="AL79" s="1" t="n"/>
      <c r="AM79" s="1" t="n"/>
      <c r="AN79" s="1" t="n"/>
      <c r="AO79" s="21">
        <f>(M79-Y79)/M79</f>
        <v/>
      </c>
      <c r="AP79" s="21">
        <f>AA79/Y79</f>
        <v/>
      </c>
    </row>
    <row r="80">
      <c r="A80" s="1" t="n"/>
      <c r="B80" s="15" t="inlineStr">
        <is>
          <t>7-AL195879</t>
        </is>
      </c>
      <c r="C80" s="15" t="inlineStr">
        <is>
          <t>2020-07-29 13:37:23</t>
        </is>
      </c>
      <c r="D80" s="16">
        <f>LEFT(B80,9)</f>
        <v/>
      </c>
      <c r="E80" s="1" t="inlineStr">
        <is>
          <t>jack</t>
        </is>
      </c>
      <c r="F80" s="1" t="n"/>
      <c r="G80" s="1" t="n"/>
      <c r="H80" s="1" t="n"/>
      <c r="I80" s="1" t="n"/>
      <c r="J80" s="1" t="n"/>
      <c r="K80" s="1" t="n"/>
      <c r="L80" s="1" t="n"/>
      <c r="M80" s="17" t="n">
        <v>185.5</v>
      </c>
      <c r="N80" s="1" t="n"/>
      <c r="O80" s="1" t="n"/>
      <c r="P80" s="1" t="n"/>
      <c r="Q80" s="1" t="n"/>
      <c r="R80" s="17" t="n">
        <v>115.05</v>
      </c>
      <c r="S80" s="44">
        <f>M80*0.01095</f>
        <v/>
      </c>
      <c r="T80" s="44">
        <f>M80*0.02348</f>
        <v/>
      </c>
      <c r="U80" s="44" t="n"/>
      <c r="V80" s="44">
        <f>U80-T80</f>
        <v/>
      </c>
      <c r="W80" s="1" t="n"/>
      <c r="X80" s="44">
        <f>M80*0.043</f>
        <v/>
      </c>
      <c r="Y80" s="44">
        <f>R80+S80+T80+W80+X80+AG80+AC80+AD80</f>
        <v/>
      </c>
      <c r="Z80" s="44">
        <f>M80-Y80</f>
        <v/>
      </c>
      <c r="AA80" s="1" t="n">
        <v>0</v>
      </c>
      <c r="AB80" s="44">
        <f>Z80*0.9</f>
        <v/>
      </c>
      <c r="AC80" s="44">
        <f>M80*0.005</f>
        <v/>
      </c>
      <c r="AD80" s="44">
        <f>AC80</f>
        <v/>
      </c>
      <c r="AE80" s="1" t="n"/>
      <c r="AF80" s="1" t="n"/>
      <c r="AG80" s="1" t="n"/>
      <c r="AH80" s="44">
        <f>Z80*0.05</f>
        <v/>
      </c>
      <c r="AI80" s="44">
        <f>AH80</f>
        <v/>
      </c>
      <c r="AJ80" s="1" t="n"/>
      <c r="AK80" s="1" t="n"/>
      <c r="AL80" s="1" t="n"/>
      <c r="AM80" s="1" t="n"/>
      <c r="AN80" s="1" t="n"/>
      <c r="AO80" s="21">
        <f>(M80-Y80)/M80</f>
        <v/>
      </c>
      <c r="AP80" s="21">
        <f>AA80/Y80</f>
        <v/>
      </c>
    </row>
    <row r="81">
      <c r="A81" s="1" t="n"/>
      <c r="B81" s="15" t="inlineStr">
        <is>
          <t>7-GZ19064004</t>
        </is>
      </c>
      <c r="C81" s="15" t="inlineStr">
        <is>
          <t>2020-07-28 16:38:12</t>
        </is>
      </c>
      <c r="D81" s="16">
        <f>LEFT(B81,9)</f>
        <v/>
      </c>
      <c r="E81" s="1" t="inlineStr">
        <is>
          <t>jack</t>
        </is>
      </c>
      <c r="F81" s="1" t="n"/>
      <c r="G81" s="1" t="n"/>
      <c r="H81" s="1" t="n"/>
      <c r="I81" s="1" t="n"/>
      <c r="J81" s="1" t="n"/>
      <c r="K81" s="1" t="n"/>
      <c r="L81" s="1" t="n"/>
      <c r="M81" s="17" t="n">
        <v>3570.66</v>
      </c>
      <c r="N81" s="1" t="n"/>
      <c r="O81" s="1" t="n"/>
      <c r="P81" s="1" t="n"/>
      <c r="Q81" s="1" t="n"/>
      <c r="R81" s="17" t="n">
        <v>2313.6</v>
      </c>
      <c r="S81" s="44">
        <f>M81*0.01095</f>
        <v/>
      </c>
      <c r="T81" s="44">
        <f>M81*0.02348</f>
        <v/>
      </c>
      <c r="U81" s="44" t="n"/>
      <c r="V81" s="44">
        <f>U81-T81</f>
        <v/>
      </c>
      <c r="W81" s="1" t="n"/>
      <c r="X81" s="44">
        <f>M81*0.043</f>
        <v/>
      </c>
      <c r="Y81" s="44">
        <f>R81+S81+T81+W81+X81+AG81+AC81+AD81</f>
        <v/>
      </c>
      <c r="Z81" s="44">
        <f>M81-Y81</f>
        <v/>
      </c>
      <c r="AA81" s="44">
        <f>Z81*0.7</f>
        <v/>
      </c>
      <c r="AB81" s="1" t="n"/>
      <c r="AC81" s="44">
        <f>M81*0.005</f>
        <v/>
      </c>
      <c r="AD81" s="44">
        <f>AC81</f>
        <v/>
      </c>
      <c r="AE81" s="1" t="n"/>
      <c r="AF81" s="1" t="n"/>
      <c r="AG81" s="1" t="n"/>
      <c r="AH81" s="44">
        <f>Z81*0.15</f>
        <v/>
      </c>
      <c r="AI81" s="44">
        <f>Z81*0.15</f>
        <v/>
      </c>
      <c r="AJ81" s="1" t="n"/>
      <c r="AK81" s="1" t="n"/>
      <c r="AL81" s="1" t="n"/>
      <c r="AM81" s="1" t="n"/>
      <c r="AN81" s="1" t="n"/>
      <c r="AO81" s="21">
        <f>(M81-Y81)/M81</f>
        <v/>
      </c>
      <c r="AP81" s="21">
        <f>AA81/Y81</f>
        <v/>
      </c>
    </row>
    <row r="82">
      <c r="A82" s="1" t="n"/>
      <c r="B82" s="15" t="inlineStr">
        <is>
          <t>7-GZ20166003</t>
        </is>
      </c>
      <c r="C82" s="15" t="inlineStr">
        <is>
          <t>2020-07-29 14:46:21</t>
        </is>
      </c>
      <c r="D82" s="16">
        <f>LEFT(B82,9)</f>
        <v/>
      </c>
      <c r="E82" s="1" t="inlineStr">
        <is>
          <t>jack</t>
        </is>
      </c>
      <c r="F82" s="1" t="n"/>
      <c r="G82" s="1" t="n"/>
      <c r="H82" s="1" t="n"/>
      <c r="I82" s="1" t="n"/>
      <c r="J82" s="1" t="n"/>
      <c r="K82" s="1" t="n"/>
      <c r="L82" s="1" t="n"/>
      <c r="M82" s="17" t="n">
        <v>258</v>
      </c>
      <c r="N82" s="1" t="n"/>
      <c r="O82" s="1" t="n"/>
      <c r="P82" s="1" t="n"/>
      <c r="Q82" s="1" t="n"/>
      <c r="R82" s="17" t="n">
        <v>155.9</v>
      </c>
      <c r="S82" s="44">
        <f>M82*0.01095</f>
        <v/>
      </c>
      <c r="T82" s="44">
        <f>M82*0.02348</f>
        <v/>
      </c>
      <c r="U82" s="44" t="n"/>
      <c r="V82" s="44">
        <f>U82-T82</f>
        <v/>
      </c>
      <c r="W82" s="1" t="n"/>
      <c r="X82" s="44">
        <f>M82*0.043</f>
        <v/>
      </c>
      <c r="Y82" s="44">
        <f>R82+S82+T82+W82+X82+AG82+AC82+AD82</f>
        <v/>
      </c>
      <c r="Z82" s="44">
        <f>M82-Y82</f>
        <v/>
      </c>
      <c r="AA82" s="44">
        <f>Z82*0.7</f>
        <v/>
      </c>
      <c r="AB82" s="1" t="n"/>
      <c r="AC82" s="44">
        <f>M82*0.005</f>
        <v/>
      </c>
      <c r="AD82" s="44">
        <f>AC82</f>
        <v/>
      </c>
      <c r="AE82" s="1" t="n"/>
      <c r="AF82" s="1" t="n"/>
      <c r="AG82" s="1" t="n"/>
      <c r="AH82" s="44">
        <f>Z82*0.15</f>
        <v/>
      </c>
      <c r="AI82" s="44">
        <f>Z82*0.15</f>
        <v/>
      </c>
      <c r="AJ82" s="1" t="n"/>
      <c r="AK82" s="1" t="n"/>
      <c r="AL82" s="1" t="n"/>
      <c r="AM82" s="1" t="n"/>
      <c r="AN82" s="1" t="n"/>
      <c r="AO82" s="21">
        <f>(M82-Y82)/M82</f>
        <v/>
      </c>
      <c r="AP82" s="21">
        <f>AA82/Y82</f>
        <v/>
      </c>
    </row>
    <row r="83">
      <c r="A83" s="1" t="n"/>
      <c r="B83" s="15" t="inlineStr">
        <is>
          <t>7-GZ20155014</t>
        </is>
      </c>
      <c r="C83" s="15" t="inlineStr">
        <is>
          <t>2020-07-29 14:48:57</t>
        </is>
      </c>
      <c r="D83" s="16">
        <f>LEFT(B83,9)</f>
        <v/>
      </c>
      <c r="E83" s="1" t="inlineStr">
        <is>
          <t>jack</t>
        </is>
      </c>
      <c r="F83" s="1" t="n"/>
      <c r="G83" s="1" t="n"/>
      <c r="H83" s="1" t="n"/>
      <c r="I83" s="1" t="n"/>
      <c r="J83" s="1" t="n"/>
      <c r="K83" s="1" t="n"/>
      <c r="L83" s="1" t="n"/>
      <c r="M83" s="17" t="n">
        <v>517.8</v>
      </c>
      <c r="N83" s="1" t="n"/>
      <c r="O83" s="1" t="n"/>
      <c r="P83" s="1" t="n"/>
      <c r="Q83" s="1" t="n"/>
      <c r="R83" s="17" t="n">
        <v>350.28</v>
      </c>
      <c r="S83" s="44">
        <f>M83*0.01095</f>
        <v/>
      </c>
      <c r="T83" s="44">
        <f>M83*0.02348</f>
        <v/>
      </c>
      <c r="U83" s="44" t="n"/>
      <c r="V83" s="44">
        <f>U83-T83</f>
        <v/>
      </c>
      <c r="W83" s="1" t="n"/>
      <c r="X83" s="44">
        <f>M83*0.043</f>
        <v/>
      </c>
      <c r="Y83" s="44">
        <f>R83+S83+T83+W83+X83+AG83+AC83+AD83</f>
        <v/>
      </c>
      <c r="Z83" s="44">
        <f>M83-Y83</f>
        <v/>
      </c>
      <c r="AA83" s="44">
        <f>Z83*0.7</f>
        <v/>
      </c>
      <c r="AB83" s="1" t="n"/>
      <c r="AC83" s="44">
        <f>M83*0.005</f>
        <v/>
      </c>
      <c r="AD83" s="44">
        <f>AC83</f>
        <v/>
      </c>
      <c r="AE83" s="1" t="n"/>
      <c r="AF83" s="1" t="n"/>
      <c r="AG83" s="1" t="n"/>
      <c r="AH83" s="44">
        <f>Z83*0.15</f>
        <v/>
      </c>
      <c r="AI83" s="44">
        <f>Z83*0.15</f>
        <v/>
      </c>
      <c r="AJ83" s="1" t="n"/>
      <c r="AK83" s="1" t="n"/>
      <c r="AL83" s="1" t="n"/>
      <c r="AM83" s="1" t="n"/>
      <c r="AN83" s="1" t="n"/>
      <c r="AO83" s="21">
        <f>(M83-Y83)/M83</f>
        <v/>
      </c>
      <c r="AP83" s="21">
        <f>AA83/Y83</f>
        <v/>
      </c>
    </row>
    <row r="84">
      <c r="A84" s="1" t="n"/>
      <c r="B84" s="15" t="inlineStr">
        <is>
          <t>7-MA20292002</t>
        </is>
      </c>
      <c r="C84" s="15" t="inlineStr">
        <is>
          <t>2020-07-29 14:42:41</t>
        </is>
      </c>
      <c r="D84" s="16">
        <f>LEFT(B84,9)</f>
        <v/>
      </c>
      <c r="E84" s="1" t="inlineStr">
        <is>
          <t>jack</t>
        </is>
      </c>
      <c r="F84" s="1" t="n"/>
      <c r="G84" s="1" t="n"/>
      <c r="H84" s="1" t="n"/>
      <c r="I84" s="1" t="n"/>
      <c r="J84" s="1" t="n"/>
      <c r="K84" s="1" t="n"/>
      <c r="L84" s="1" t="n"/>
      <c r="M84" s="17" t="n">
        <v>338</v>
      </c>
      <c r="N84" s="1" t="n"/>
      <c r="O84" s="1" t="n"/>
      <c r="P84" s="1" t="n"/>
      <c r="Q84" s="1" t="n"/>
      <c r="R84" s="17" t="n">
        <v>243.66</v>
      </c>
      <c r="S84" s="44">
        <f>M84*0.01095</f>
        <v/>
      </c>
      <c r="T84" s="44">
        <f>M84*0.02348</f>
        <v/>
      </c>
      <c r="U84" s="44" t="n">
        <v>11.2</v>
      </c>
      <c r="V84" s="44">
        <f>U84-T84</f>
        <v/>
      </c>
      <c r="W84" s="1" t="n"/>
      <c r="X84" s="44">
        <f>M84*0.043</f>
        <v/>
      </c>
      <c r="Y84" s="44">
        <f>R84+S84+T84+W84+X84+AG84+AC84+AD84</f>
        <v/>
      </c>
      <c r="Z84" s="44">
        <f>M84-Y84</f>
        <v/>
      </c>
      <c r="AA84" s="44">
        <f>Z84*0.7</f>
        <v/>
      </c>
      <c r="AB84" s="1" t="n"/>
      <c r="AC84" s="44">
        <f>M84*0.005</f>
        <v/>
      </c>
      <c r="AD84" s="44">
        <f>AC84</f>
        <v/>
      </c>
      <c r="AE84" s="1" t="n"/>
      <c r="AF84" s="1" t="n"/>
      <c r="AG84" s="1" t="n"/>
      <c r="AH84" s="44">
        <f>Z84*0.15</f>
        <v/>
      </c>
      <c r="AI84" s="44">
        <f>Z84*0.15</f>
        <v/>
      </c>
      <c r="AJ84" s="1" t="n"/>
      <c r="AK84" s="1" t="n"/>
      <c r="AL84" s="1" t="n"/>
      <c r="AM84" s="1" t="n"/>
      <c r="AN84" s="1" t="n"/>
      <c r="AO84" s="21">
        <f>(M84-Y84)/M84</f>
        <v/>
      </c>
      <c r="AP84" s="21">
        <f>AA84/Y84</f>
        <v/>
      </c>
      <c r="AR84" t="inlineStr">
        <is>
          <t>2020.07月迈粟礼对账单.xlsx 运单编号：4307298978345,金额11.2</t>
        </is>
      </c>
    </row>
    <row r="85">
      <c r="A85" s="1" t="n"/>
      <c r="B85" s="15" t="inlineStr">
        <is>
          <t>7-AL19169214</t>
        </is>
      </c>
      <c r="C85" s="15" t="inlineStr">
        <is>
          <t>2020-07-28 14:59:57</t>
        </is>
      </c>
      <c r="D85" s="16">
        <f>LEFT(B85,9)</f>
        <v/>
      </c>
      <c r="E85" s="1" t="inlineStr">
        <is>
          <t>jack</t>
        </is>
      </c>
      <c r="F85" s="1" t="n"/>
      <c r="G85" s="1" t="n"/>
      <c r="H85" s="1" t="n"/>
      <c r="I85" s="1" t="n"/>
      <c r="J85" s="1" t="n"/>
      <c r="K85" s="1" t="n"/>
      <c r="L85" s="1" t="n"/>
      <c r="M85" s="17" t="n">
        <v>916</v>
      </c>
      <c r="N85" s="1" t="n"/>
      <c r="O85" s="1" t="n"/>
      <c r="P85" s="1" t="n"/>
      <c r="Q85" s="1" t="n"/>
      <c r="R85" s="17" t="n">
        <v>630</v>
      </c>
      <c r="S85" s="44">
        <f>M85*0.01095</f>
        <v/>
      </c>
      <c r="T85" s="44">
        <f>M85*0.02348</f>
        <v/>
      </c>
      <c r="U85" s="44" t="n">
        <v>17.6</v>
      </c>
      <c r="V85" s="44">
        <f>U85-T85</f>
        <v/>
      </c>
      <c r="W85" s="1" t="n"/>
      <c r="X85" s="44">
        <f>M85*0.043</f>
        <v/>
      </c>
      <c r="Y85" s="44">
        <f>R85+S85+T85+W85+X85+AG85+AC85+AD85</f>
        <v/>
      </c>
      <c r="Z85" s="44">
        <f>M85-Y85</f>
        <v/>
      </c>
      <c r="AA85" s="1" t="n">
        <v>0</v>
      </c>
      <c r="AB85" s="44">
        <f>Z85*0.9</f>
        <v/>
      </c>
      <c r="AC85" s="44">
        <f>M85*0.005</f>
        <v/>
      </c>
      <c r="AD85" s="44">
        <f>AC85</f>
        <v/>
      </c>
      <c r="AE85" s="1" t="n"/>
      <c r="AF85" s="1" t="n"/>
      <c r="AG85" s="1" t="n"/>
      <c r="AH85" s="44">
        <f>Z85*0.05</f>
        <v/>
      </c>
      <c r="AI85" s="44">
        <f>AH85</f>
        <v/>
      </c>
      <c r="AJ85" s="1" t="n"/>
      <c r="AK85" s="1" t="n"/>
      <c r="AL85" s="1" t="n"/>
      <c r="AM85" s="1" t="n"/>
      <c r="AN85" s="1" t="n"/>
      <c r="AO85" s="21">
        <f>(M85-Y85)/M85</f>
        <v/>
      </c>
      <c r="AP85" s="21">
        <f>AA85/Y85</f>
        <v/>
      </c>
      <c r="AR85" t="inlineStr">
        <is>
          <t>2020.07月迈粟礼对账单.xlsx 运单编号：4307278161001,金额17.6</t>
        </is>
      </c>
    </row>
    <row r="86">
      <c r="A86" s="1" t="n"/>
      <c r="B86" s="15" t="inlineStr">
        <is>
          <t>7-AL199889</t>
        </is>
      </c>
      <c r="C86" s="15" t="inlineStr">
        <is>
          <t>2020-07-28 14:59:57</t>
        </is>
      </c>
      <c r="D86" s="16">
        <f>LEFT(B86,9)</f>
        <v/>
      </c>
      <c r="E86" s="1" t="inlineStr">
        <is>
          <t>jack</t>
        </is>
      </c>
      <c r="F86" s="1" t="n"/>
      <c r="G86" s="1" t="n"/>
      <c r="H86" s="1" t="n"/>
      <c r="I86" s="1" t="n"/>
      <c r="J86" s="1" t="n"/>
      <c r="K86" s="1" t="n"/>
      <c r="L86" s="1" t="n"/>
      <c r="M86" s="17" t="n">
        <v>880</v>
      </c>
      <c r="N86" s="1" t="n"/>
      <c r="O86" s="1" t="n"/>
      <c r="P86" s="1" t="n"/>
      <c r="Q86" s="1" t="n"/>
      <c r="R86" s="17" t="n">
        <v>627.52</v>
      </c>
      <c r="S86" s="44">
        <f>M86*0.01095</f>
        <v/>
      </c>
      <c r="T86" s="44">
        <f>M86*0.02348</f>
        <v/>
      </c>
      <c r="U86" s="44" t="n"/>
      <c r="V86" s="44">
        <f>U86-T86</f>
        <v/>
      </c>
      <c r="W86" s="1" t="n"/>
      <c r="X86" s="44">
        <f>M86*0.043</f>
        <v/>
      </c>
      <c r="Y86" s="44">
        <f>R86+S86+T86+W86+X86+AG86+AC86+AD86</f>
        <v/>
      </c>
      <c r="Z86" s="44">
        <f>M86-Y86</f>
        <v/>
      </c>
      <c r="AA86" s="1" t="n">
        <v>0</v>
      </c>
      <c r="AB86" s="44">
        <f>Z86*0.9</f>
        <v/>
      </c>
      <c r="AC86" s="44">
        <f>M86*0.005</f>
        <v/>
      </c>
      <c r="AD86" s="44">
        <f>AC86</f>
        <v/>
      </c>
      <c r="AE86" s="1" t="n"/>
      <c r="AF86" s="1" t="n"/>
      <c r="AG86" s="1" t="n"/>
      <c r="AH86" s="44">
        <f>Z86*0.05</f>
        <v/>
      </c>
      <c r="AI86" s="44">
        <f>AH86</f>
        <v/>
      </c>
      <c r="AJ86" s="1" t="n"/>
      <c r="AK86" s="1" t="n"/>
      <c r="AL86" s="1" t="n"/>
      <c r="AM86" s="1" t="n"/>
      <c r="AN86" s="1" t="n"/>
      <c r="AO86" s="21">
        <f>(M86-Y86)/M86</f>
        <v/>
      </c>
      <c r="AP86" s="21">
        <f>AA86/Y86</f>
        <v/>
      </c>
    </row>
    <row r="87">
      <c r="A87" s="1" t="n"/>
      <c r="B87" s="15" t="inlineStr">
        <is>
          <t>7-AL1983151</t>
        </is>
      </c>
      <c r="C87" s="15" t="inlineStr">
        <is>
          <t>2020-07-28 11:22:36</t>
        </is>
      </c>
      <c r="D87" s="16">
        <f>LEFT(B87,9)</f>
        <v/>
      </c>
      <c r="E87" s="1" t="inlineStr">
        <is>
          <t>jack</t>
        </is>
      </c>
      <c r="F87" s="1" t="n"/>
      <c r="G87" s="1" t="n"/>
      <c r="H87" s="1" t="n"/>
      <c r="I87" s="1" t="n"/>
      <c r="J87" s="1" t="n"/>
      <c r="K87" s="1" t="n"/>
      <c r="L87" s="1" t="n"/>
      <c r="M87" s="17" t="n">
        <v>62</v>
      </c>
      <c r="N87" s="1" t="n"/>
      <c r="O87" s="1" t="n"/>
      <c r="P87" s="1" t="n"/>
      <c r="Q87" s="1" t="n"/>
      <c r="R87" s="17" t="n">
        <v>36.64</v>
      </c>
      <c r="S87" s="44">
        <f>M87*0.01095</f>
        <v/>
      </c>
      <c r="T87" s="44">
        <f>M87*0.02348</f>
        <v/>
      </c>
      <c r="U87" s="44" t="n"/>
      <c r="V87" s="44">
        <f>U87-T87</f>
        <v/>
      </c>
      <c r="W87" s="1" t="n"/>
      <c r="X87" s="44">
        <f>M87*0.043</f>
        <v/>
      </c>
      <c r="Y87" s="44">
        <f>R87+S87+T87+W87+X87+AG87+AC87+AD87</f>
        <v/>
      </c>
      <c r="Z87" s="44">
        <f>M87-Y87</f>
        <v/>
      </c>
      <c r="AA87" s="1" t="n">
        <v>0</v>
      </c>
      <c r="AB87" s="44">
        <f>Z87*0.9</f>
        <v/>
      </c>
      <c r="AC87" s="44">
        <f>M87*0.005</f>
        <v/>
      </c>
      <c r="AD87" s="44">
        <f>AC87</f>
        <v/>
      </c>
      <c r="AE87" s="1" t="n"/>
      <c r="AF87" s="1" t="n"/>
      <c r="AG87" s="1" t="n"/>
      <c r="AH87" s="44">
        <f>Z87*0.05</f>
        <v/>
      </c>
      <c r="AI87" s="44">
        <f>AH87</f>
        <v/>
      </c>
      <c r="AJ87" s="1" t="n"/>
      <c r="AK87" s="1" t="n"/>
      <c r="AL87" s="1" t="n"/>
      <c r="AM87" s="1" t="n"/>
      <c r="AN87" s="1" t="n"/>
      <c r="AO87" s="21">
        <f>(M87-Y87)/M87</f>
        <v/>
      </c>
      <c r="AP87" s="21">
        <f>AA87/Y87</f>
        <v/>
      </c>
    </row>
    <row r="88">
      <c r="A88" s="1" t="n"/>
      <c r="B88" s="15" t="inlineStr">
        <is>
          <t>7-AL20063005</t>
        </is>
      </c>
      <c r="C88" s="15" t="inlineStr">
        <is>
          <t>2020-07-28 11:22:36</t>
        </is>
      </c>
      <c r="D88" s="16">
        <f>LEFT(B88,9)</f>
        <v/>
      </c>
      <c r="E88" s="1" t="inlineStr">
        <is>
          <t>jack</t>
        </is>
      </c>
      <c r="F88" s="1" t="n"/>
      <c r="G88" s="1" t="n"/>
      <c r="H88" s="1" t="n"/>
      <c r="I88" s="1" t="n"/>
      <c r="J88" s="1" t="n"/>
      <c r="K88" s="1" t="n"/>
      <c r="L88" s="1" t="n"/>
      <c r="M88" s="17" t="n">
        <v>20</v>
      </c>
      <c r="N88" s="1" t="n"/>
      <c r="O88" s="1" t="n"/>
      <c r="P88" s="1" t="n"/>
      <c r="Q88" s="1" t="n"/>
      <c r="R88" s="17" t="n">
        <v>9.550000000000001</v>
      </c>
      <c r="S88" s="44">
        <f>M88*0.01095</f>
        <v/>
      </c>
      <c r="T88" s="44">
        <f>M88*0.02348</f>
        <v/>
      </c>
      <c r="U88" s="44" t="n">
        <v>4</v>
      </c>
      <c r="V88" s="44">
        <f>U88-T88</f>
        <v/>
      </c>
      <c r="W88" s="1" t="n"/>
      <c r="X88" s="44">
        <f>M88*0.043</f>
        <v/>
      </c>
      <c r="Y88" s="44">
        <f>R88+S88+T88+W88+X88+AG88+AC88+AD88</f>
        <v/>
      </c>
      <c r="Z88" s="44">
        <f>M88-Y88</f>
        <v/>
      </c>
      <c r="AA88" s="1" t="n">
        <v>0</v>
      </c>
      <c r="AB88" s="44">
        <f>Z88*0.9</f>
        <v/>
      </c>
      <c r="AC88" s="44">
        <f>M88*0.005</f>
        <v/>
      </c>
      <c r="AD88" s="44">
        <f>AC88</f>
        <v/>
      </c>
      <c r="AE88" s="1" t="n"/>
      <c r="AF88" s="1" t="n"/>
      <c r="AG88" s="1" t="n"/>
      <c r="AH88" s="44">
        <f>Z88*0.05</f>
        <v/>
      </c>
      <c r="AI88" s="44">
        <f>AH88</f>
        <v/>
      </c>
      <c r="AJ88" s="1" t="n"/>
      <c r="AK88" s="1" t="n"/>
      <c r="AL88" s="1" t="n"/>
      <c r="AM88" s="1" t="n"/>
      <c r="AN88" s="1" t="n"/>
      <c r="AO88" s="21">
        <f>(M88-Y88)/M88</f>
        <v/>
      </c>
      <c r="AP88" s="21">
        <f>AA88/Y88</f>
        <v/>
      </c>
      <c r="AR88" t="inlineStr">
        <is>
          <t>2020.07月迈粟礼对账单.xlsx 运单编号：4307270169376,金额4.0</t>
        </is>
      </c>
    </row>
    <row r="89">
      <c r="A89" s="1" t="n"/>
      <c r="B89" s="15" t="inlineStr">
        <is>
          <t>7-GZ20100020</t>
        </is>
      </c>
      <c r="C89" s="15" t="inlineStr">
        <is>
          <t>2020-07-30 13:31:56</t>
        </is>
      </c>
      <c r="D89" s="16">
        <f>LEFT(B89,9)</f>
        <v/>
      </c>
      <c r="E89" s="1" t="inlineStr">
        <is>
          <t>jack</t>
        </is>
      </c>
      <c r="F89" s="1" t="n"/>
      <c r="G89" s="1" t="n"/>
      <c r="H89" s="1" t="n"/>
      <c r="I89" s="1" t="n"/>
      <c r="J89" s="1" t="n"/>
      <c r="K89" s="1" t="n"/>
      <c r="L89" s="1" t="n"/>
      <c r="M89" s="17" t="n">
        <v>48.72</v>
      </c>
      <c r="N89" s="1" t="n"/>
      <c r="O89" s="1" t="n"/>
      <c r="P89" s="1" t="n"/>
      <c r="Q89" s="1" t="n"/>
      <c r="R89" s="17" t="n">
        <v>23.6</v>
      </c>
      <c r="S89" s="44">
        <f>M89*0.01095</f>
        <v/>
      </c>
      <c r="T89" s="44">
        <f>M89*0.02348</f>
        <v/>
      </c>
      <c r="U89" s="44" t="n"/>
      <c r="V89" s="44">
        <f>U89-T89</f>
        <v/>
      </c>
      <c r="W89" s="1" t="n"/>
      <c r="X89" s="44">
        <f>M89*0.043</f>
        <v/>
      </c>
      <c r="Y89" s="44">
        <f>R89+S89+T89+W89+X89+AG89+AC89+AD89</f>
        <v/>
      </c>
      <c r="Z89" s="44">
        <f>M89-Y89</f>
        <v/>
      </c>
      <c r="AA89" s="44">
        <f>Z89*0.7</f>
        <v/>
      </c>
      <c r="AB89" s="1" t="n"/>
      <c r="AC89" s="44">
        <f>M89*0.005</f>
        <v/>
      </c>
      <c r="AD89" s="44">
        <f>AC89</f>
        <v/>
      </c>
      <c r="AE89" s="1" t="n"/>
      <c r="AF89" s="1" t="n"/>
      <c r="AG89" s="1" t="n"/>
      <c r="AH89" s="44">
        <f>Z89*0.15</f>
        <v/>
      </c>
      <c r="AI89" s="44">
        <f>Z89*0.15</f>
        <v/>
      </c>
      <c r="AJ89" s="1" t="n"/>
      <c r="AK89" s="1" t="n"/>
      <c r="AL89" s="1" t="n"/>
      <c r="AM89" s="1" t="n"/>
      <c r="AN89" s="1" t="n"/>
      <c r="AO89" s="21">
        <f>(M89-Y89)/M89</f>
        <v/>
      </c>
      <c r="AP89" s="21">
        <f>AA89/Y89</f>
        <v/>
      </c>
    </row>
    <row r="90">
      <c r="A90" s="1" t="n"/>
      <c r="B90" s="15" t="inlineStr">
        <is>
          <t>7-GZ20189019</t>
        </is>
      </c>
      <c r="C90" s="15" t="inlineStr">
        <is>
          <t>2020-07-28 10:48:31</t>
        </is>
      </c>
      <c r="D90" s="16">
        <f>LEFT(B90,9)</f>
        <v/>
      </c>
      <c r="E90" s="1" t="inlineStr">
        <is>
          <t>jack</t>
        </is>
      </c>
      <c r="F90" s="1" t="n"/>
      <c r="G90" s="1" t="n"/>
      <c r="H90" s="1" t="n"/>
      <c r="I90" s="1" t="n"/>
      <c r="J90" s="1" t="n"/>
      <c r="K90" s="1" t="n"/>
      <c r="L90" s="1" t="n"/>
      <c r="M90" s="17" t="n">
        <v>24</v>
      </c>
      <c r="N90" s="1" t="n"/>
      <c r="O90" s="1" t="n"/>
      <c r="P90" s="1" t="n"/>
      <c r="Q90" s="1" t="n"/>
      <c r="R90" s="17" t="n">
        <v>12.46</v>
      </c>
      <c r="S90" s="44">
        <f>M90*0.01095</f>
        <v/>
      </c>
      <c r="T90" s="44">
        <f>M90*0.02348</f>
        <v/>
      </c>
      <c r="U90" s="44" t="n"/>
      <c r="V90" s="44">
        <f>U90-T90</f>
        <v/>
      </c>
      <c r="W90" s="1" t="n"/>
      <c r="X90" s="44">
        <f>M90*0.043</f>
        <v/>
      </c>
      <c r="Y90" s="44">
        <f>R90+S90+T90+W90+X90+AG90+AC90+AD90</f>
        <v/>
      </c>
      <c r="Z90" s="44">
        <f>M90-Y90</f>
        <v/>
      </c>
      <c r="AA90" s="44">
        <f>Z90*0.7</f>
        <v/>
      </c>
      <c r="AB90" s="1" t="n"/>
      <c r="AC90" s="44">
        <f>M90*0.005</f>
        <v/>
      </c>
      <c r="AD90" s="44">
        <f>AC90</f>
        <v/>
      </c>
      <c r="AE90" s="1" t="n"/>
      <c r="AF90" s="1" t="n"/>
      <c r="AG90" s="1" t="n"/>
      <c r="AH90" s="44">
        <f>Z90*0.15</f>
        <v/>
      </c>
      <c r="AI90" s="44">
        <f>Z90*0.15</f>
        <v/>
      </c>
      <c r="AJ90" s="1" t="n"/>
      <c r="AK90" s="1" t="n"/>
      <c r="AL90" s="1" t="n"/>
      <c r="AM90" s="1" t="n"/>
      <c r="AN90" s="1" t="n"/>
      <c r="AO90" s="21">
        <f>(M90-Y90)/M90</f>
        <v/>
      </c>
      <c r="AP90" s="21">
        <f>AA90/Y90</f>
        <v/>
      </c>
    </row>
    <row r="91">
      <c r="A91" s="1" t="n"/>
      <c r="B91" s="15" t="inlineStr">
        <is>
          <t>7-GZ20074010</t>
        </is>
      </c>
      <c r="C91" s="15" t="inlineStr">
        <is>
          <t>2020-07-29 14:46:29</t>
        </is>
      </c>
      <c r="D91" s="16">
        <f>LEFT(B91,9)</f>
        <v/>
      </c>
      <c r="E91" s="1" t="inlineStr">
        <is>
          <t>jack</t>
        </is>
      </c>
      <c r="F91" s="1" t="n"/>
      <c r="G91" s="1" t="n"/>
      <c r="H91" s="1" t="n"/>
      <c r="I91" s="1" t="n"/>
      <c r="J91" s="1" t="n"/>
      <c r="K91" s="1" t="n"/>
      <c r="L91" s="1" t="n"/>
      <c r="M91" s="17" t="n">
        <v>1684.6</v>
      </c>
      <c r="N91" s="1" t="n"/>
      <c r="O91" s="1" t="n"/>
      <c r="P91" s="1" t="n"/>
      <c r="Q91" s="1" t="n"/>
      <c r="R91" s="17" t="n">
        <v>1104.6</v>
      </c>
      <c r="S91" s="44">
        <f>M91*0.01095</f>
        <v/>
      </c>
      <c r="T91" s="44">
        <f>M91*0.02348</f>
        <v/>
      </c>
      <c r="U91" s="44" t="n"/>
      <c r="V91" s="44">
        <f>U91-T91</f>
        <v/>
      </c>
      <c r="W91" s="1" t="n"/>
      <c r="X91" s="44">
        <f>M91*0.043</f>
        <v/>
      </c>
      <c r="Y91" s="44">
        <f>R91+S91+T91+W91+X91+AG91+AC91+AD91</f>
        <v/>
      </c>
      <c r="Z91" s="44">
        <f>M91-Y91</f>
        <v/>
      </c>
      <c r="AA91" s="44">
        <f>Z91*0.7</f>
        <v/>
      </c>
      <c r="AB91" s="1" t="n"/>
      <c r="AC91" s="44">
        <f>M91*0.005</f>
        <v/>
      </c>
      <c r="AD91" s="44">
        <f>AC91</f>
        <v/>
      </c>
      <c r="AE91" s="1" t="n"/>
      <c r="AF91" s="1" t="n"/>
      <c r="AG91" s="1" t="n"/>
      <c r="AH91" s="44">
        <f>Z91*0.15</f>
        <v/>
      </c>
      <c r="AI91" s="44">
        <f>Z91*0.15</f>
        <v/>
      </c>
      <c r="AJ91" s="1" t="n"/>
      <c r="AK91" s="1" t="n"/>
      <c r="AL91" s="1" t="n"/>
      <c r="AM91" s="1" t="n"/>
      <c r="AN91" s="1" t="n"/>
      <c r="AO91" s="21">
        <f>(M91-Y91)/M91</f>
        <v/>
      </c>
      <c r="AP91" s="21">
        <f>AA91/Y91</f>
        <v/>
      </c>
    </row>
    <row r="92">
      <c r="A92" s="1" t="n"/>
      <c r="B92" s="15" t="inlineStr">
        <is>
          <t>7-GZ20294001</t>
        </is>
      </c>
      <c r="C92" s="15" t="inlineStr">
        <is>
          <t>2020-07-28 10:14:11</t>
        </is>
      </c>
      <c r="D92" s="16">
        <f>LEFT(B92,9)</f>
        <v/>
      </c>
      <c r="E92" s="1" t="inlineStr">
        <is>
          <t>jack</t>
        </is>
      </c>
      <c r="F92" s="1" t="n"/>
      <c r="G92" s="1" t="n"/>
      <c r="H92" s="1" t="n"/>
      <c r="I92" s="1" t="n"/>
      <c r="J92" s="1" t="n"/>
      <c r="K92" s="1" t="n"/>
      <c r="L92" s="1" t="n"/>
      <c r="M92" s="17" t="n">
        <v>7180</v>
      </c>
      <c r="N92" s="1" t="n"/>
      <c r="O92" s="1" t="n"/>
      <c r="P92" s="1" t="n"/>
      <c r="Q92" s="1" t="n"/>
      <c r="R92" s="26" t="n">
        <v>4982.76</v>
      </c>
      <c r="S92" s="44">
        <f>M92*0.01095</f>
        <v/>
      </c>
      <c r="T92" s="44">
        <f>M92*0.02348</f>
        <v/>
      </c>
      <c r="U92" s="44" t="n"/>
      <c r="V92" s="44">
        <f>U92-T92</f>
        <v/>
      </c>
      <c r="W92" s="1" t="n"/>
      <c r="X92" s="44">
        <f>M92*0.043</f>
        <v/>
      </c>
      <c r="Y92" s="44">
        <f>R92+S92+T92+W92+X92+AG92+AC92+AD92</f>
        <v/>
      </c>
      <c r="Z92" s="44">
        <f>M92-Y92</f>
        <v/>
      </c>
      <c r="AA92" s="44">
        <f>Z92*0.7</f>
        <v/>
      </c>
      <c r="AB92" s="1" t="n"/>
      <c r="AC92" s="44">
        <f>M92*0.005</f>
        <v/>
      </c>
      <c r="AD92" s="44">
        <f>AC92</f>
        <v/>
      </c>
      <c r="AE92" s="1" t="n"/>
      <c r="AF92" s="1" t="n"/>
      <c r="AG92" s="1" t="n"/>
      <c r="AH92" s="44">
        <f>Z92*0.15</f>
        <v/>
      </c>
      <c r="AI92" s="44">
        <f>Z92*0.15</f>
        <v/>
      </c>
      <c r="AJ92" s="1" t="n"/>
      <c r="AK92" s="1" t="n"/>
      <c r="AL92" s="1" t="n"/>
      <c r="AM92" s="1" t="n"/>
      <c r="AN92" s="1" t="n"/>
      <c r="AO92" s="21">
        <f>(M92-Y92)/M92</f>
        <v/>
      </c>
      <c r="AP92" s="21">
        <f>AA92/Y92</f>
        <v/>
      </c>
    </row>
    <row r="93">
      <c r="A93" s="1" t="n"/>
      <c r="B93" s="15" t="inlineStr">
        <is>
          <t>7-MA20282002</t>
        </is>
      </c>
      <c r="C93" s="15" t="inlineStr">
        <is>
          <t>2020-07-28 11:22:36</t>
        </is>
      </c>
      <c r="D93" s="16">
        <f>LEFT(B93,9)</f>
        <v/>
      </c>
      <c r="E93" s="1" t="inlineStr">
        <is>
          <t>jack</t>
        </is>
      </c>
      <c r="F93" s="1" t="n"/>
      <c r="G93" s="1" t="n"/>
      <c r="H93" s="1" t="n"/>
      <c r="I93" s="1" t="n"/>
      <c r="J93" s="1" t="n"/>
      <c r="K93" s="1" t="n"/>
      <c r="L93" s="1" t="n"/>
      <c r="M93" s="17" t="n">
        <v>61</v>
      </c>
      <c r="N93" s="1" t="n"/>
      <c r="O93" s="1" t="n"/>
      <c r="P93" s="1" t="n"/>
      <c r="Q93" s="1" t="n"/>
      <c r="R93" s="17" t="n">
        <v>36.64</v>
      </c>
      <c r="S93" s="44">
        <f>M93*0.01095</f>
        <v/>
      </c>
      <c r="T93" s="44">
        <f>M93*0.02348</f>
        <v/>
      </c>
      <c r="U93" s="44" t="n">
        <v>4.8</v>
      </c>
      <c r="V93" s="44">
        <f>U93-T93</f>
        <v/>
      </c>
      <c r="W93" s="1" t="n"/>
      <c r="X93" s="44">
        <f>M93*0.043</f>
        <v/>
      </c>
      <c r="Y93" s="44">
        <f>R93+S93+T93+W93+X93+AG93+AC93+AD93</f>
        <v/>
      </c>
      <c r="Z93" s="44">
        <f>M93-Y93</f>
        <v/>
      </c>
      <c r="AA93" s="44">
        <f>Z93*0.7</f>
        <v/>
      </c>
      <c r="AB93" s="1" t="n"/>
      <c r="AC93" s="44">
        <f>M93*0.005</f>
        <v/>
      </c>
      <c r="AD93" s="44">
        <f>AC93</f>
        <v/>
      </c>
      <c r="AE93" s="1" t="n"/>
      <c r="AF93" s="1" t="n"/>
      <c r="AG93" s="1" t="n"/>
      <c r="AH93" s="44">
        <f>Z93*0.15</f>
        <v/>
      </c>
      <c r="AI93" s="44">
        <f>Z93*0.15</f>
        <v/>
      </c>
      <c r="AJ93" s="1" t="n"/>
      <c r="AK93" s="1" t="n"/>
      <c r="AL93" s="1" t="n"/>
      <c r="AM93" s="1" t="n"/>
      <c r="AN93" s="1" t="n"/>
      <c r="AO93" s="21">
        <f>(M93-Y93)/M93</f>
        <v/>
      </c>
      <c r="AP93" s="21">
        <f>AA93/Y93</f>
        <v/>
      </c>
      <c r="AR93" t="inlineStr">
        <is>
          <t>2020.07月迈粟礼对账单.xlsx 运单编号：4307270249327,金额4.8</t>
        </is>
      </c>
    </row>
    <row r="94">
      <c r="A94" s="1" t="n"/>
      <c r="B94" s="15" t="inlineStr">
        <is>
          <t>7-MA20300001</t>
        </is>
      </c>
      <c r="C94" s="15" t="inlineStr">
        <is>
          <t>2020-07-28 11:22:35</t>
        </is>
      </c>
      <c r="D94" s="16">
        <f>LEFT(B94,9)</f>
        <v/>
      </c>
      <c r="E94" s="1" t="inlineStr">
        <is>
          <t>jack</t>
        </is>
      </c>
      <c r="F94" s="1" t="n"/>
      <c r="G94" s="1" t="n"/>
      <c r="H94" s="1" t="n"/>
      <c r="I94" s="1" t="n"/>
      <c r="J94" s="1" t="n"/>
      <c r="K94" s="1" t="n"/>
      <c r="L94" s="1" t="n"/>
      <c r="M94" s="17" t="n">
        <v>120</v>
      </c>
      <c r="N94" s="1" t="n"/>
      <c r="O94" s="1" t="n"/>
      <c r="P94" s="1" t="n"/>
      <c r="Q94" s="1" t="n"/>
      <c r="R94" s="17" t="n">
        <v>76.58</v>
      </c>
      <c r="S94" s="44">
        <f>M94*0.01095</f>
        <v/>
      </c>
      <c r="T94" s="44">
        <f>M94*0.02348</f>
        <v/>
      </c>
      <c r="U94" s="44" t="n">
        <v>5.6</v>
      </c>
      <c r="V94" s="44">
        <f>U94-T94</f>
        <v/>
      </c>
      <c r="W94" s="1" t="n"/>
      <c r="X94" s="44">
        <f>M94*0.043</f>
        <v/>
      </c>
      <c r="Y94" s="44">
        <f>R94+S94+T94+W94+X94+AG94+AC94+AD94</f>
        <v/>
      </c>
      <c r="Z94" s="44">
        <f>M94-Y94</f>
        <v/>
      </c>
      <c r="AA94" s="44">
        <f>Z94*0.7</f>
        <v/>
      </c>
      <c r="AB94" s="1" t="n"/>
      <c r="AC94" s="44">
        <f>M94*0.005</f>
        <v/>
      </c>
      <c r="AD94" s="44">
        <f>AC94</f>
        <v/>
      </c>
      <c r="AE94" s="1" t="n"/>
      <c r="AF94" s="1" t="n"/>
      <c r="AG94" s="1" t="n"/>
      <c r="AH94" s="44">
        <f>Z94*0.15</f>
        <v/>
      </c>
      <c r="AI94" s="44">
        <f>Z94*0.15</f>
        <v/>
      </c>
      <c r="AJ94" s="1" t="n"/>
      <c r="AK94" s="1" t="n"/>
      <c r="AL94" s="1" t="n"/>
      <c r="AM94" s="1" t="n"/>
      <c r="AN94" s="1" t="n"/>
      <c r="AO94" s="21">
        <f>(M94-Y94)/M94</f>
        <v/>
      </c>
      <c r="AP94" s="21">
        <f>AA94/Y94</f>
        <v/>
      </c>
      <c r="AR94" t="inlineStr">
        <is>
          <t>2020.07月迈粟礼对账单.xlsx 运单编号：4307270220653,金额5.6</t>
        </is>
      </c>
    </row>
    <row r="95">
      <c r="A95" s="1" t="n"/>
      <c r="B95" s="15" t="inlineStr">
        <is>
          <t>7-MA20239002</t>
        </is>
      </c>
      <c r="C95" s="15" t="inlineStr">
        <is>
          <t>2020-07-28 12:04:12</t>
        </is>
      </c>
      <c r="D95" s="16">
        <f>LEFT(B95,9)</f>
        <v/>
      </c>
      <c r="E95" s="1" t="inlineStr">
        <is>
          <t>jack</t>
        </is>
      </c>
      <c r="F95" s="1" t="n"/>
      <c r="G95" s="1" t="n"/>
      <c r="H95" s="1" t="n"/>
      <c r="I95" s="1" t="n"/>
      <c r="J95" s="1" t="n"/>
      <c r="K95" s="1" t="n"/>
      <c r="L95" s="1" t="n"/>
      <c r="M95" s="17" t="n">
        <v>560</v>
      </c>
      <c r="N95" s="1" t="n"/>
      <c r="O95" s="1" t="n"/>
      <c r="P95" s="1" t="n"/>
      <c r="Q95" s="1" t="n"/>
      <c r="R95" s="17" t="n">
        <v>429.95</v>
      </c>
      <c r="S95" s="44">
        <f>M95*0.01095</f>
        <v/>
      </c>
      <c r="T95" s="44">
        <f>M95*0.02348</f>
        <v/>
      </c>
      <c r="U95" s="44" t="n">
        <v>13.6</v>
      </c>
      <c r="V95" s="44">
        <f>U95-T95</f>
        <v/>
      </c>
      <c r="W95" s="1" t="n"/>
      <c r="X95" s="44">
        <f>M95*0.043</f>
        <v/>
      </c>
      <c r="Y95" s="44">
        <f>R95+S95+T95+W95+X95+AG95+AC95+AD95</f>
        <v/>
      </c>
      <c r="Z95" s="44">
        <f>M95-Y95</f>
        <v/>
      </c>
      <c r="AA95" s="44">
        <f>Z95*0.7</f>
        <v/>
      </c>
      <c r="AB95" s="1" t="n"/>
      <c r="AC95" s="44">
        <f>M95*0.005</f>
        <v/>
      </c>
      <c r="AD95" s="44">
        <f>AC95</f>
        <v/>
      </c>
      <c r="AE95" s="1" t="n"/>
      <c r="AF95" s="1" t="n"/>
      <c r="AG95" s="1" t="n"/>
      <c r="AH95" s="44">
        <f>Z95*0.15</f>
        <v/>
      </c>
      <c r="AI95" s="44">
        <f>Z95*0.15</f>
        <v/>
      </c>
      <c r="AJ95" s="1" t="n"/>
      <c r="AK95" s="1" t="n"/>
      <c r="AL95" s="1" t="n"/>
      <c r="AM95" s="1" t="n"/>
      <c r="AN95" s="1" t="n"/>
      <c r="AO95" s="21">
        <f>(M95-Y95)/M95</f>
        <v/>
      </c>
      <c r="AP95" s="21">
        <f>AA95/Y95</f>
        <v/>
      </c>
      <c r="AR95" t="inlineStr">
        <is>
          <t>2020.07月迈粟礼对账单.xlsx 运单编号：4307268107412,金额13.6</t>
        </is>
      </c>
    </row>
    <row r="96">
      <c r="A96" s="1" t="n"/>
      <c r="B96" s="15" t="inlineStr">
        <is>
          <t>7-AL195151</t>
        </is>
      </c>
      <c r="C96" s="15" t="inlineStr">
        <is>
          <t>2020-07-27 19:16:10</t>
        </is>
      </c>
      <c r="D96" s="16">
        <f>LEFT(B96,9)</f>
        <v/>
      </c>
      <c r="E96" s="1" t="inlineStr">
        <is>
          <t>jack</t>
        </is>
      </c>
      <c r="F96" s="1" t="n"/>
      <c r="G96" s="1" t="n"/>
      <c r="H96" s="1" t="n"/>
      <c r="I96" s="1" t="n"/>
      <c r="J96" s="1" t="n"/>
      <c r="K96" s="1" t="n"/>
      <c r="L96" s="1" t="n"/>
      <c r="M96" s="17" t="n">
        <v>223</v>
      </c>
      <c r="N96" s="1" t="n"/>
      <c r="O96" s="1" t="n"/>
      <c r="P96" s="1" t="n"/>
      <c r="Q96" s="1" t="n"/>
      <c r="R96" s="17" t="n">
        <v>154.84</v>
      </c>
      <c r="S96" s="44">
        <f>M96*0.01095</f>
        <v/>
      </c>
      <c r="T96" s="44">
        <f>M96*0.02348</f>
        <v/>
      </c>
      <c r="U96" s="44" t="n">
        <v>8.800000000000001</v>
      </c>
      <c r="V96" s="44">
        <f>U96-T96</f>
        <v/>
      </c>
      <c r="W96" s="1" t="n"/>
      <c r="X96" s="44">
        <f>M96*0.043</f>
        <v/>
      </c>
      <c r="Y96" s="44">
        <f>R96+S96+T96+W96+X96+AG96+AC96+AD96</f>
        <v/>
      </c>
      <c r="Z96" s="44">
        <f>M96-Y96</f>
        <v/>
      </c>
      <c r="AA96" s="1" t="n">
        <v>0</v>
      </c>
      <c r="AB96" s="44">
        <f>Z96*0.9</f>
        <v/>
      </c>
      <c r="AC96" s="44">
        <f>M96*0.005</f>
        <v/>
      </c>
      <c r="AD96" s="44">
        <f>AC96</f>
        <v/>
      </c>
      <c r="AE96" s="1" t="n"/>
      <c r="AF96" s="1" t="n"/>
      <c r="AG96" s="1" t="n"/>
      <c r="AH96" s="44">
        <f>Z96*0.05</f>
        <v/>
      </c>
      <c r="AI96" s="44">
        <f>AH96</f>
        <v/>
      </c>
      <c r="AJ96" s="1" t="n"/>
      <c r="AK96" s="1" t="n"/>
      <c r="AL96" s="1" t="n"/>
      <c r="AM96" s="1" t="n"/>
      <c r="AN96" s="1" t="n"/>
      <c r="AO96" s="21">
        <f>(M96-Y96)/M96</f>
        <v/>
      </c>
      <c r="AP96" s="21">
        <f>AA96/Y96</f>
        <v/>
      </c>
      <c r="AR96" t="inlineStr">
        <is>
          <t>2020.07月迈粟礼对账单.xlsx 运单编号：4307267941804,金额8.8</t>
        </is>
      </c>
    </row>
    <row r="97">
      <c r="A97" s="1" t="n"/>
      <c r="B97" s="15" t="inlineStr">
        <is>
          <t>7-AL20084003</t>
        </is>
      </c>
      <c r="C97" s="15" t="inlineStr">
        <is>
          <t>2020-07-28 11:22:44</t>
        </is>
      </c>
      <c r="D97" s="16">
        <f>LEFT(B97,9)</f>
        <v/>
      </c>
      <c r="E97" s="1" t="inlineStr">
        <is>
          <t>jack</t>
        </is>
      </c>
      <c r="F97" s="1" t="n"/>
      <c r="G97" s="1" t="n"/>
      <c r="H97" s="1" t="n"/>
      <c r="I97" s="1" t="n"/>
      <c r="J97" s="1" t="n"/>
      <c r="K97" s="1" t="n"/>
      <c r="L97" s="1" t="n"/>
      <c r="M97" s="17" t="n">
        <v>1598</v>
      </c>
      <c r="N97" s="1" t="n"/>
      <c r="O97" s="1" t="n"/>
      <c r="P97" s="1" t="n"/>
      <c r="Q97" s="1" t="n"/>
      <c r="R97" s="17" t="n">
        <v>1211.94</v>
      </c>
      <c r="S97" s="44">
        <f>M97*0.01095</f>
        <v/>
      </c>
      <c r="T97" s="44">
        <f>M97*0.02348</f>
        <v/>
      </c>
      <c r="U97" s="44" t="n"/>
      <c r="V97" s="44">
        <f>U97-T97</f>
        <v/>
      </c>
      <c r="W97" s="1" t="n"/>
      <c r="X97" s="44">
        <f>M97*0.043</f>
        <v/>
      </c>
      <c r="Y97" s="44">
        <f>R97+S97+T97+W97+X97+AG97+AC97+AD97</f>
        <v/>
      </c>
      <c r="Z97" s="44">
        <f>M97-Y97</f>
        <v/>
      </c>
      <c r="AA97" s="1" t="n">
        <v>0</v>
      </c>
      <c r="AB97" s="44">
        <f>Z97*0.9</f>
        <v/>
      </c>
      <c r="AC97" s="44">
        <f>M97*0.005</f>
        <v/>
      </c>
      <c r="AD97" s="44">
        <f>AC97</f>
        <v/>
      </c>
      <c r="AE97" s="1" t="n"/>
      <c r="AF97" s="1" t="n"/>
      <c r="AG97" s="1" t="n"/>
      <c r="AH97" s="44">
        <f>Z97*0.05</f>
        <v/>
      </c>
      <c r="AI97" s="44">
        <f>AH97</f>
        <v/>
      </c>
      <c r="AJ97" s="1" t="n"/>
      <c r="AK97" s="1" t="n"/>
      <c r="AL97" s="1" t="n"/>
      <c r="AM97" s="1" t="n"/>
      <c r="AN97" s="1" t="n"/>
      <c r="AO97" s="21">
        <f>(M97-Y97)/M97</f>
        <v/>
      </c>
      <c r="AP97" s="21">
        <f>AA97/Y97</f>
        <v/>
      </c>
    </row>
    <row r="98">
      <c r="A98" s="1" t="n"/>
      <c r="B98" s="15" t="inlineStr">
        <is>
          <t>7-MA20022041</t>
        </is>
      </c>
      <c r="C98" s="15" t="inlineStr">
        <is>
          <t>2020-07-27 19:16:09</t>
        </is>
      </c>
      <c r="D98" s="16">
        <f>LEFT(B98,9)</f>
        <v/>
      </c>
      <c r="E98" s="1" t="inlineStr">
        <is>
          <t>jack</t>
        </is>
      </c>
      <c r="F98" s="1" t="n"/>
      <c r="G98" s="1" t="n"/>
      <c r="H98" s="1" t="n"/>
      <c r="I98" s="1" t="n"/>
      <c r="J98" s="1" t="n"/>
      <c r="K98" s="1" t="n"/>
      <c r="L98" s="1" t="n"/>
      <c r="M98" s="17" t="n">
        <v>63.5</v>
      </c>
      <c r="N98" s="1" t="n"/>
      <c r="O98" s="1" t="n"/>
      <c r="P98" s="1" t="n"/>
      <c r="Q98" s="1" t="n"/>
      <c r="R98" s="17" t="n">
        <v>38.29</v>
      </c>
      <c r="S98" s="44">
        <f>M98*0.01095</f>
        <v/>
      </c>
      <c r="T98" s="44">
        <f>M98*0.02348</f>
        <v/>
      </c>
      <c r="U98" s="44" t="n">
        <v>4.8</v>
      </c>
      <c r="V98" s="44">
        <f>U98-T98</f>
        <v/>
      </c>
      <c r="W98" s="1" t="n"/>
      <c r="X98" s="44">
        <f>M98*0.043</f>
        <v/>
      </c>
      <c r="Y98" s="44">
        <f>R98+S98+T98+W98+X98+AG98+AC98+AD98</f>
        <v/>
      </c>
      <c r="Z98" s="44">
        <f>M98-Y98</f>
        <v/>
      </c>
      <c r="AA98" s="44">
        <f>Z98*0.7</f>
        <v/>
      </c>
      <c r="AB98" s="1" t="n"/>
      <c r="AC98" s="44">
        <f>M98*0.005</f>
        <v/>
      </c>
      <c r="AD98" s="44">
        <f>AC98</f>
        <v/>
      </c>
      <c r="AE98" s="1" t="n"/>
      <c r="AF98" s="1" t="n"/>
      <c r="AG98" s="1" t="n"/>
      <c r="AH98" s="44">
        <f>Z98*0.15</f>
        <v/>
      </c>
      <c r="AI98" s="44">
        <f>Z98*0.15</f>
        <v/>
      </c>
      <c r="AJ98" s="1" t="n"/>
      <c r="AK98" s="1" t="n"/>
      <c r="AL98" s="1" t="n"/>
      <c r="AM98" s="1" t="n"/>
      <c r="AN98" s="1" t="n"/>
      <c r="AO98" s="21">
        <f>(M98-Y98)/M98</f>
        <v/>
      </c>
      <c r="AP98" s="21">
        <f>AA98/Y98</f>
        <v/>
      </c>
      <c r="AR98" t="inlineStr">
        <is>
          <t>2020.07月迈粟礼对账单.xlsx 运单编号：4307267880998,金额4.8</t>
        </is>
      </c>
    </row>
    <row r="99">
      <c r="A99" s="1" t="n"/>
      <c r="B99" s="15" t="inlineStr">
        <is>
          <t>7-AL19104111</t>
        </is>
      </c>
      <c r="C99" s="15" t="inlineStr">
        <is>
          <t>2020-07-27 19:16:18</t>
        </is>
      </c>
      <c r="D99" s="16">
        <f>LEFT(B99,9)</f>
        <v/>
      </c>
      <c r="E99" s="1" t="inlineStr">
        <is>
          <t>jack</t>
        </is>
      </c>
      <c r="F99" s="1" t="n"/>
      <c r="G99" s="1" t="n"/>
      <c r="H99" s="1" t="n"/>
      <c r="I99" s="1" t="n"/>
      <c r="J99" s="1" t="n"/>
      <c r="K99" s="1" t="n"/>
      <c r="L99" s="1" t="n"/>
      <c r="M99" s="17" t="n">
        <v>549.2</v>
      </c>
      <c r="N99" s="1" t="n"/>
      <c r="O99" s="1" t="n"/>
      <c r="P99" s="1" t="n"/>
      <c r="Q99" s="1" t="n"/>
      <c r="R99" s="17" t="n">
        <v>354.05</v>
      </c>
      <c r="S99" s="44">
        <f>M99*0.01095</f>
        <v/>
      </c>
      <c r="T99" s="44">
        <f>M99*0.02348</f>
        <v/>
      </c>
      <c r="U99" s="44" t="n">
        <v>13.6</v>
      </c>
      <c r="V99" s="44">
        <f>U99-T99</f>
        <v/>
      </c>
      <c r="W99" s="1" t="n"/>
      <c r="X99" s="44">
        <f>M99*0.043</f>
        <v/>
      </c>
      <c r="Y99" s="44">
        <f>R99+S99+T99+W99+X99+AG99+AC99+AD99</f>
        <v/>
      </c>
      <c r="Z99" s="44">
        <f>M99-Y99</f>
        <v/>
      </c>
      <c r="AA99" s="1" t="n">
        <v>0</v>
      </c>
      <c r="AB99" s="44">
        <f>Z99*0.9</f>
        <v/>
      </c>
      <c r="AC99" s="44">
        <f>M99*0.005</f>
        <v/>
      </c>
      <c r="AD99" s="44">
        <f>AC99</f>
        <v/>
      </c>
      <c r="AE99" s="1" t="n"/>
      <c r="AF99" s="1" t="n"/>
      <c r="AG99" s="1" t="n"/>
      <c r="AH99" s="44">
        <f>Z99*0.05</f>
        <v/>
      </c>
      <c r="AI99" s="44">
        <f>AH99</f>
        <v/>
      </c>
      <c r="AJ99" s="1" t="n"/>
      <c r="AK99" s="1" t="n"/>
      <c r="AL99" s="1" t="n"/>
      <c r="AM99" s="1" t="n"/>
      <c r="AN99" s="1" t="n"/>
      <c r="AO99" s="21">
        <f>(M99-Y99)/M99</f>
        <v/>
      </c>
      <c r="AP99" s="21">
        <f>AA99/Y99</f>
        <v/>
      </c>
      <c r="AR99" t="inlineStr">
        <is>
          <t>2020.07月迈粟礼对账单.xlsx 运单编号：4307271799478,金额8.8
2020.07月迈粟礼对账单.xlsx 运单编号：4307271884692,金额0.8
2020.07月迈粟礼对账单.xlsx 运单编号：4307271818139,金额3.2
2020.07月迈粟礼对账单.xlsx 运单编号：4307271840671,金额0.8</t>
        </is>
      </c>
    </row>
    <row r="100">
      <c r="A100" s="1" t="n"/>
      <c r="B100" s="15" t="inlineStr">
        <is>
          <t>7-MA20299001</t>
        </is>
      </c>
      <c r="C100" s="15" t="inlineStr">
        <is>
          <t>2020-07-27 17:39:09</t>
        </is>
      </c>
      <c r="D100" s="16">
        <f>LEFT(B100,9)</f>
        <v/>
      </c>
      <c r="E100" s="1" t="inlineStr">
        <is>
          <t>jack</t>
        </is>
      </c>
      <c r="F100" s="1" t="n"/>
      <c r="G100" s="1" t="n"/>
      <c r="H100" s="1" t="n"/>
      <c r="I100" s="1" t="n"/>
      <c r="J100" s="1" t="n"/>
      <c r="K100" s="1" t="n"/>
      <c r="L100" s="1" t="n"/>
      <c r="M100" s="17" t="n">
        <v>62.04</v>
      </c>
      <c r="N100" s="1" t="n"/>
      <c r="O100" s="1" t="n"/>
      <c r="P100" s="1" t="n"/>
      <c r="Q100" s="1" t="n"/>
      <c r="R100" s="17" t="n">
        <v>36.4</v>
      </c>
      <c r="S100" s="44">
        <f>M100*0.01095</f>
        <v/>
      </c>
      <c r="T100" s="44">
        <f>M100*0.02348</f>
        <v/>
      </c>
      <c r="U100" s="44" t="n">
        <v>5.7</v>
      </c>
      <c r="V100" s="44">
        <f>U100-T100</f>
        <v/>
      </c>
      <c r="W100" s="1" t="n"/>
      <c r="X100" s="44">
        <f>M100*0.043</f>
        <v/>
      </c>
      <c r="Y100" s="44">
        <f>R100+S100+T100+W100+X100+AG100+AC100+AD100</f>
        <v/>
      </c>
      <c r="Z100" s="44">
        <f>M100-Y100</f>
        <v/>
      </c>
      <c r="AA100" s="44">
        <f>Z100*0.7</f>
        <v/>
      </c>
      <c r="AB100" s="1" t="n"/>
      <c r="AC100" s="44">
        <f>M100*0.005</f>
        <v/>
      </c>
      <c r="AD100" s="44">
        <f>AC100</f>
        <v/>
      </c>
      <c r="AE100" s="1" t="n"/>
      <c r="AF100" s="1" t="n"/>
      <c r="AG100" s="1" t="n"/>
      <c r="AH100" s="44">
        <f>Z100*0.15</f>
        <v/>
      </c>
      <c r="AI100" s="44">
        <f>Z100*0.15</f>
        <v/>
      </c>
      <c r="AJ100" s="1" t="n"/>
      <c r="AK100" s="1" t="n"/>
      <c r="AL100" s="1" t="n"/>
      <c r="AM100" s="1" t="n"/>
      <c r="AN100" s="1" t="n"/>
      <c r="AO100" s="21">
        <f>(M100-Y100)/M100</f>
        <v/>
      </c>
      <c r="AP100" s="21">
        <f>AA100/Y100</f>
        <v/>
      </c>
      <c r="AR100" t="inlineStr">
        <is>
          <t>2020.07月迈粟礼对账单.xlsx 运单编号：4307258569205,金额5.7</t>
        </is>
      </c>
    </row>
    <row r="101">
      <c r="A101" s="1" t="n"/>
      <c r="B101" s="15" t="inlineStr">
        <is>
          <t>7-AL19246027</t>
        </is>
      </c>
      <c r="C101" s="15" t="inlineStr">
        <is>
          <t>2020-07-30 16:30:46</t>
        </is>
      </c>
      <c r="D101" s="16">
        <f>LEFT(B101,9)</f>
        <v/>
      </c>
      <c r="E101" s="1" t="inlineStr">
        <is>
          <t>jack</t>
        </is>
      </c>
      <c r="F101" s="1" t="n"/>
      <c r="G101" s="1" t="n"/>
      <c r="H101" s="1" t="n"/>
      <c r="I101" s="1" t="n"/>
      <c r="J101" s="1" t="n"/>
      <c r="K101" s="1" t="n"/>
      <c r="L101" s="1" t="n"/>
      <c r="M101" s="17" t="n">
        <v>283.12</v>
      </c>
      <c r="N101" s="1" t="n"/>
      <c r="O101" s="1" t="n"/>
      <c r="P101" s="1" t="n"/>
      <c r="Q101" s="1" t="n"/>
      <c r="R101" s="17" t="n">
        <v>177.64</v>
      </c>
      <c r="S101" s="44">
        <f>M101*0.01095</f>
        <v/>
      </c>
      <c r="T101" s="44">
        <f>M101*0.02348</f>
        <v/>
      </c>
      <c r="U101" s="44" t="n">
        <v>14.2</v>
      </c>
      <c r="V101" s="44">
        <f>U101-T101</f>
        <v/>
      </c>
      <c r="W101" s="1" t="n"/>
      <c r="X101" s="44">
        <f>M101*0.043</f>
        <v/>
      </c>
      <c r="Y101" s="44">
        <f>R101+S101+T101+W101+X101+AG101+AC101+AD101</f>
        <v/>
      </c>
      <c r="Z101" s="44">
        <f>M101-Y101</f>
        <v/>
      </c>
      <c r="AA101" s="1" t="n">
        <v>0</v>
      </c>
      <c r="AB101" s="44">
        <f>Z101*0.9</f>
        <v/>
      </c>
      <c r="AC101" s="44">
        <f>M101*0.005</f>
        <v/>
      </c>
      <c r="AD101" s="44">
        <f>AC101</f>
        <v/>
      </c>
      <c r="AE101" s="1" t="n"/>
      <c r="AF101" s="1" t="n"/>
      <c r="AG101" s="1" t="n"/>
      <c r="AH101" s="44">
        <f>Z101*0.05</f>
        <v/>
      </c>
      <c r="AI101" s="44">
        <f>AH101</f>
        <v/>
      </c>
      <c r="AJ101" s="1" t="n"/>
      <c r="AK101" s="1" t="n"/>
      <c r="AL101" s="1" t="n"/>
      <c r="AM101" s="1" t="n"/>
      <c r="AN101" s="1" t="n"/>
      <c r="AO101" s="21">
        <f>(M101-Y101)/M101</f>
        <v/>
      </c>
      <c r="AP101" s="21">
        <f>AA101/Y101</f>
        <v/>
      </c>
      <c r="AR101" t="inlineStr">
        <is>
          <t>2020.07月迈粟礼对账单.xlsx 运单编号：4307325718528,金额14.2</t>
        </is>
      </c>
    </row>
    <row r="102">
      <c r="A102" s="1" t="n"/>
      <c r="B102" s="15" t="inlineStr">
        <is>
          <t>7-GZ20309001</t>
        </is>
      </c>
      <c r="C102" s="15" t="inlineStr">
        <is>
          <t>2020-07-27 17:39:09</t>
        </is>
      </c>
      <c r="D102" s="16">
        <f>LEFT(B102,9)</f>
        <v/>
      </c>
      <c r="E102" s="1" t="inlineStr">
        <is>
          <t>jack</t>
        </is>
      </c>
      <c r="F102" s="1" t="n"/>
      <c r="G102" s="1" t="n"/>
      <c r="H102" s="1" t="n"/>
      <c r="I102" s="1" t="n"/>
      <c r="J102" s="1" t="n"/>
      <c r="K102" s="1" t="n"/>
      <c r="L102" s="1" t="n"/>
      <c r="M102" s="17" t="n">
        <v>81.09999999999999</v>
      </c>
      <c r="N102" s="1" t="n"/>
      <c r="O102" s="1" t="n"/>
      <c r="P102" s="1" t="n"/>
      <c r="Q102" s="1" t="n"/>
      <c r="R102" s="17" t="n">
        <v>49.54</v>
      </c>
      <c r="S102" s="44">
        <f>M102*0.01095</f>
        <v/>
      </c>
      <c r="T102" s="44">
        <f>M102*0.02348</f>
        <v/>
      </c>
      <c r="U102" s="44" t="n"/>
      <c r="V102" s="44">
        <f>U102-T102</f>
        <v/>
      </c>
      <c r="W102" s="1" t="n"/>
      <c r="X102" s="44">
        <f>M102*0.043</f>
        <v/>
      </c>
      <c r="Y102" s="44">
        <f>R102+S102+T102+W102+X102+AG102+AC102+AD102</f>
        <v/>
      </c>
      <c r="Z102" s="44">
        <f>M102-Y102</f>
        <v/>
      </c>
      <c r="AA102" s="44">
        <f>Z102*0.7</f>
        <v/>
      </c>
      <c r="AB102" s="1" t="n"/>
      <c r="AC102" s="44">
        <f>M102*0.005</f>
        <v/>
      </c>
      <c r="AD102" s="44">
        <f>AC102</f>
        <v/>
      </c>
      <c r="AE102" s="1" t="n"/>
      <c r="AF102" s="1" t="n"/>
      <c r="AG102" s="1" t="n"/>
      <c r="AH102" s="44">
        <f>Z102*0.15</f>
        <v/>
      </c>
      <c r="AI102" s="44">
        <f>Z102*0.15</f>
        <v/>
      </c>
      <c r="AJ102" s="1" t="n"/>
      <c r="AK102" s="1" t="n"/>
      <c r="AL102" s="1" t="n"/>
      <c r="AM102" s="1" t="n"/>
      <c r="AN102" s="1" t="n"/>
      <c r="AO102" s="21">
        <f>(M102-Y102)/M102</f>
        <v/>
      </c>
      <c r="AP102" s="21">
        <f>AA102/Y102</f>
        <v/>
      </c>
    </row>
    <row r="103">
      <c r="A103" s="1" t="n"/>
      <c r="B103" s="15" t="inlineStr">
        <is>
          <t>7-GZ20276003</t>
        </is>
      </c>
      <c r="C103" s="15" t="inlineStr">
        <is>
          <t>2020-07-27 17:39:09</t>
        </is>
      </c>
      <c r="D103" s="16">
        <f>LEFT(B103,9)</f>
        <v/>
      </c>
      <c r="E103" s="1" t="inlineStr">
        <is>
          <t>jack</t>
        </is>
      </c>
      <c r="F103" s="1" t="n"/>
      <c r="G103" s="1" t="n"/>
      <c r="H103" s="1" t="n"/>
      <c r="I103" s="1" t="n"/>
      <c r="J103" s="1" t="n"/>
      <c r="K103" s="1" t="n"/>
      <c r="L103" s="1" t="n"/>
      <c r="M103" s="17" t="n">
        <v>79.40000000000001</v>
      </c>
      <c r="N103" s="1" t="n"/>
      <c r="O103" s="1" t="n"/>
      <c r="P103" s="1" t="n"/>
      <c r="Q103" s="1" t="n"/>
      <c r="R103" s="17" t="n">
        <v>49.54</v>
      </c>
      <c r="S103" s="44">
        <f>M103*0.01095</f>
        <v/>
      </c>
      <c r="T103" s="44">
        <f>M103*0.02348</f>
        <v/>
      </c>
      <c r="U103" s="44" t="n"/>
      <c r="V103" s="44">
        <f>U103-T103</f>
        <v/>
      </c>
      <c r="W103" s="1" t="n"/>
      <c r="X103" s="44">
        <f>M103*0.043</f>
        <v/>
      </c>
      <c r="Y103" s="44">
        <f>R103+S103+T103+W103+X103+AG103+AC103+AD103</f>
        <v/>
      </c>
      <c r="Z103" s="44">
        <f>M103-Y103</f>
        <v/>
      </c>
      <c r="AA103" s="44">
        <f>Z103*0.7</f>
        <v/>
      </c>
      <c r="AB103" s="1" t="n"/>
      <c r="AC103" s="44">
        <f>M103*0.005</f>
        <v/>
      </c>
      <c r="AD103" s="44">
        <f>AC103</f>
        <v/>
      </c>
      <c r="AE103" s="1" t="n"/>
      <c r="AF103" s="1" t="n"/>
      <c r="AG103" s="1" t="n"/>
      <c r="AH103" s="44">
        <f>Z103*0.15</f>
        <v/>
      </c>
      <c r="AI103" s="44">
        <f>Z103*0.15</f>
        <v/>
      </c>
      <c r="AJ103" s="1" t="n"/>
      <c r="AK103" s="1" t="n"/>
      <c r="AL103" s="1" t="n"/>
      <c r="AM103" s="1" t="n"/>
      <c r="AN103" s="1" t="n"/>
      <c r="AO103" s="21">
        <f>(M103-Y103)/M103</f>
        <v/>
      </c>
      <c r="AP103" s="21">
        <f>AA103/Y103</f>
        <v/>
      </c>
    </row>
    <row r="104">
      <c r="A104" s="1" t="n"/>
      <c r="B104" s="15" t="inlineStr">
        <is>
          <t>7-GZ20083012</t>
        </is>
      </c>
      <c r="C104" s="15" t="inlineStr">
        <is>
          <t>2020-07-27 17:39:09</t>
        </is>
      </c>
      <c r="D104" s="16">
        <f>LEFT(B104,9)</f>
        <v/>
      </c>
      <c r="E104" s="1" t="inlineStr">
        <is>
          <t>jack</t>
        </is>
      </c>
      <c r="F104" s="1" t="n"/>
      <c r="G104" s="1" t="n"/>
      <c r="H104" s="1" t="n"/>
      <c r="I104" s="1" t="n"/>
      <c r="J104" s="1" t="n"/>
      <c r="K104" s="1" t="n"/>
      <c r="L104" s="1" t="n"/>
      <c r="M104" s="17" t="n">
        <v>37.5</v>
      </c>
      <c r="N104" s="1" t="n"/>
      <c r="O104" s="1" t="n"/>
      <c r="P104" s="1" t="n"/>
      <c r="Q104" s="1" t="n"/>
      <c r="R104" s="17" t="n">
        <v>22.02</v>
      </c>
      <c r="S104" s="44">
        <f>M104*0.01095</f>
        <v/>
      </c>
      <c r="T104" s="44">
        <f>M104*0.02348</f>
        <v/>
      </c>
      <c r="U104" s="44" t="n"/>
      <c r="V104" s="44">
        <f>U104-T104</f>
        <v/>
      </c>
      <c r="W104" s="1" t="n"/>
      <c r="X104" s="44">
        <f>M104*0.043</f>
        <v/>
      </c>
      <c r="Y104" s="44">
        <f>R104+S104+T104+W104+X104+AG104+AC104+AD104</f>
        <v/>
      </c>
      <c r="Z104" s="44">
        <f>M104-Y104</f>
        <v/>
      </c>
      <c r="AA104" s="44">
        <f>Z104*0.7</f>
        <v/>
      </c>
      <c r="AB104" s="1" t="n"/>
      <c r="AC104" s="44">
        <f>M104*0.005</f>
        <v/>
      </c>
      <c r="AD104" s="44">
        <f>AC104</f>
        <v/>
      </c>
      <c r="AE104" s="1" t="n"/>
      <c r="AF104" s="1" t="n"/>
      <c r="AG104" s="1" t="n"/>
      <c r="AH104" s="44">
        <f>Z104*0.15</f>
        <v/>
      </c>
      <c r="AI104" s="44">
        <f>Z104*0.15</f>
        <v/>
      </c>
      <c r="AJ104" s="1" t="n"/>
      <c r="AK104" s="1" t="n"/>
      <c r="AL104" s="1" t="n"/>
      <c r="AM104" s="1" t="n"/>
      <c r="AN104" s="1" t="n"/>
      <c r="AO104" s="21">
        <f>(M104-Y104)/M104</f>
        <v/>
      </c>
      <c r="AP104" s="21">
        <f>AA104/Y104</f>
        <v/>
      </c>
    </row>
    <row r="105">
      <c r="A105" s="1" t="n"/>
      <c r="B105" s="15" t="inlineStr">
        <is>
          <t>7-GZ20083011</t>
        </is>
      </c>
      <c r="C105" s="15" t="inlineStr">
        <is>
          <t>2020-07-27 17:39:09</t>
        </is>
      </c>
      <c r="D105" s="16">
        <f>LEFT(B105,9)</f>
        <v/>
      </c>
      <c r="E105" s="1" t="inlineStr">
        <is>
          <t>jack</t>
        </is>
      </c>
      <c r="F105" s="1" t="n"/>
      <c r="G105" s="1" t="n"/>
      <c r="H105" s="1" t="n"/>
      <c r="I105" s="1" t="n"/>
      <c r="J105" s="1" t="n"/>
      <c r="K105" s="1" t="n"/>
      <c r="L105" s="1" t="n"/>
      <c r="M105" s="17" t="n">
        <v>132</v>
      </c>
      <c r="N105" s="1" t="n"/>
      <c r="O105" s="1" t="n"/>
      <c r="P105" s="1" t="n"/>
      <c r="Q105" s="1" t="n"/>
      <c r="R105" s="17" t="n">
        <v>94.11</v>
      </c>
      <c r="S105" s="44">
        <f>M105*0.01095</f>
        <v/>
      </c>
      <c r="T105" s="44">
        <f>M105*0.02348</f>
        <v/>
      </c>
      <c r="U105" s="44" t="n"/>
      <c r="V105" s="44">
        <f>U105-T105</f>
        <v/>
      </c>
      <c r="W105" s="1" t="n"/>
      <c r="X105" s="44">
        <f>M105*0.043</f>
        <v/>
      </c>
      <c r="Y105" s="44">
        <f>R105+S105+T105+W105+X105+AG105+AC105+AD105</f>
        <v/>
      </c>
      <c r="Z105" s="44">
        <f>M105-Y105</f>
        <v/>
      </c>
      <c r="AA105" s="44">
        <f>Z105*0.7</f>
        <v/>
      </c>
      <c r="AB105" s="1" t="n"/>
      <c r="AC105" s="44">
        <f>M105*0.005</f>
        <v/>
      </c>
      <c r="AD105" s="44">
        <f>AC105</f>
        <v/>
      </c>
      <c r="AE105" s="1" t="n"/>
      <c r="AF105" s="1" t="n"/>
      <c r="AG105" s="1" t="n"/>
      <c r="AH105" s="44">
        <f>Z105*0.15</f>
        <v/>
      </c>
      <c r="AI105" s="44">
        <f>Z105*0.15</f>
        <v/>
      </c>
      <c r="AJ105" s="1" t="n"/>
      <c r="AK105" s="1" t="n"/>
      <c r="AL105" s="1" t="n"/>
      <c r="AM105" s="1" t="n"/>
      <c r="AN105" s="1" t="n"/>
      <c r="AO105" s="21">
        <f>(M105-Y105)/M105</f>
        <v/>
      </c>
      <c r="AP105" s="21">
        <f>AA105/Y105</f>
        <v/>
      </c>
    </row>
    <row r="106">
      <c r="A106" s="1" t="n"/>
      <c r="B106" s="15" t="inlineStr">
        <is>
          <t>7-GZ20083010</t>
        </is>
      </c>
      <c r="C106" s="15" t="inlineStr">
        <is>
          <t>2020-07-27 17:39:09</t>
        </is>
      </c>
      <c r="D106" s="16">
        <f>LEFT(B106,9)</f>
        <v/>
      </c>
      <c r="E106" s="1" t="inlineStr">
        <is>
          <t>jack</t>
        </is>
      </c>
      <c r="F106" s="1" t="n"/>
      <c r="G106" s="1" t="n"/>
      <c r="H106" s="1" t="n"/>
      <c r="I106" s="1" t="n"/>
      <c r="J106" s="1" t="n"/>
      <c r="K106" s="1" t="n"/>
      <c r="L106" s="1" t="n"/>
      <c r="M106" s="17" t="n">
        <v>141</v>
      </c>
      <c r="N106" s="1" t="n"/>
      <c r="O106" s="1" t="n"/>
      <c r="P106" s="1" t="n"/>
      <c r="Q106" s="1" t="n"/>
      <c r="R106" s="17" t="n">
        <v>85.59</v>
      </c>
      <c r="S106" s="44">
        <f>M106*0.01095</f>
        <v/>
      </c>
      <c r="T106" s="44">
        <f>M106*0.02348</f>
        <v/>
      </c>
      <c r="U106" s="44" t="n"/>
      <c r="V106" s="44">
        <f>U106-T106</f>
        <v/>
      </c>
      <c r="W106" s="1" t="n"/>
      <c r="X106" s="44">
        <f>M106*0.043</f>
        <v/>
      </c>
      <c r="Y106" s="44">
        <f>R106+S106+T106+W106+X106+AG106+AC106+AD106</f>
        <v/>
      </c>
      <c r="Z106" s="44">
        <f>M106-Y106</f>
        <v/>
      </c>
      <c r="AA106" s="44">
        <f>Z106*0.7</f>
        <v/>
      </c>
      <c r="AB106" s="1" t="n"/>
      <c r="AC106" s="44">
        <f>M106*0.005</f>
        <v/>
      </c>
      <c r="AD106" s="44">
        <f>AC106</f>
        <v/>
      </c>
      <c r="AE106" s="1" t="n"/>
      <c r="AF106" s="1" t="n"/>
      <c r="AG106" s="1" t="n"/>
      <c r="AH106" s="44">
        <f>Z106*0.15</f>
        <v/>
      </c>
      <c r="AI106" s="44">
        <f>Z106*0.15</f>
        <v/>
      </c>
      <c r="AJ106" s="1" t="n"/>
      <c r="AK106" s="1" t="n"/>
      <c r="AL106" s="1" t="n"/>
      <c r="AM106" s="1" t="n"/>
      <c r="AN106" s="1" t="n"/>
      <c r="AO106" s="21">
        <f>(M106-Y106)/M106</f>
        <v/>
      </c>
      <c r="AP106" s="21">
        <f>AA106/Y106</f>
        <v/>
      </c>
    </row>
    <row r="107">
      <c r="A107" s="1" t="n"/>
      <c r="B107" s="15" t="inlineStr">
        <is>
          <t>7-GZ20070012</t>
        </is>
      </c>
      <c r="C107" s="15" t="inlineStr">
        <is>
          <t>2020-07-27 17:39:08</t>
        </is>
      </c>
      <c r="D107" s="16">
        <f>LEFT(B107,9)</f>
        <v/>
      </c>
      <c r="E107" s="1" t="inlineStr">
        <is>
          <t>jack</t>
        </is>
      </c>
      <c r="F107" s="1" t="n"/>
      <c r="G107" s="1" t="n"/>
      <c r="H107" s="1" t="n"/>
      <c r="I107" s="1" t="n"/>
      <c r="J107" s="1" t="n"/>
      <c r="K107" s="1" t="n"/>
      <c r="L107" s="1" t="n"/>
      <c r="M107" s="17" t="n">
        <v>45.7</v>
      </c>
      <c r="N107" s="1" t="n"/>
      <c r="O107" s="1" t="n"/>
      <c r="P107" s="1" t="n"/>
      <c r="Q107" s="1" t="n"/>
      <c r="R107" s="17" t="n">
        <v>27.12</v>
      </c>
      <c r="S107" s="44">
        <f>M107*0.01095</f>
        <v/>
      </c>
      <c r="T107" s="44">
        <f>M107*0.02348</f>
        <v/>
      </c>
      <c r="U107" s="44" t="n"/>
      <c r="V107" s="44">
        <f>U107-T107</f>
        <v/>
      </c>
      <c r="W107" s="1" t="n"/>
      <c r="X107" s="44">
        <f>M107*0.043</f>
        <v/>
      </c>
      <c r="Y107" s="44">
        <f>R107+S107+T107+W107+X107+AG107+AC107+AD107</f>
        <v/>
      </c>
      <c r="Z107" s="44">
        <f>M107-Y107</f>
        <v/>
      </c>
      <c r="AA107" s="44">
        <f>Z107*0.7</f>
        <v/>
      </c>
      <c r="AB107" s="1" t="n"/>
      <c r="AC107" s="44">
        <f>M107*0.005</f>
        <v/>
      </c>
      <c r="AD107" s="44">
        <f>AC107</f>
        <v/>
      </c>
      <c r="AE107" s="1" t="n"/>
      <c r="AF107" s="1" t="n"/>
      <c r="AG107" s="1" t="n"/>
      <c r="AH107" s="44">
        <f>Z107*0.15</f>
        <v/>
      </c>
      <c r="AI107" s="44">
        <f>Z107*0.15</f>
        <v/>
      </c>
      <c r="AJ107" s="1" t="n"/>
      <c r="AK107" s="1" t="n"/>
      <c r="AL107" s="1" t="n"/>
      <c r="AM107" s="1" t="n"/>
      <c r="AN107" s="1" t="n"/>
      <c r="AO107" s="21">
        <f>(M107-Y107)/M107</f>
        <v/>
      </c>
      <c r="AP107" s="21">
        <f>AA107/Y107</f>
        <v/>
      </c>
    </row>
    <row r="108">
      <c r="A108" s="1" t="n"/>
      <c r="B108" s="15" t="inlineStr">
        <is>
          <t>7-GZ20224004</t>
        </is>
      </c>
      <c r="C108" s="15" t="inlineStr">
        <is>
          <t>2020-07-28 10:10:10</t>
        </is>
      </c>
      <c r="D108" s="16">
        <f>LEFT(B108,9)</f>
        <v/>
      </c>
      <c r="E108" s="1" t="inlineStr">
        <is>
          <t>jack</t>
        </is>
      </c>
      <c r="F108" s="1" t="n"/>
      <c r="G108" s="1" t="n"/>
      <c r="H108" s="1" t="n"/>
      <c r="I108" s="1" t="n"/>
      <c r="J108" s="1" t="n"/>
      <c r="K108" s="1" t="n"/>
      <c r="L108" s="1" t="n"/>
      <c r="M108" s="17" t="n">
        <v>65.40000000000001</v>
      </c>
      <c r="N108" s="1" t="n"/>
      <c r="O108" s="1" t="n"/>
      <c r="P108" s="1" t="n"/>
      <c r="Q108" s="1" t="n"/>
      <c r="R108" s="17" t="n">
        <v>36.48</v>
      </c>
      <c r="S108" s="44">
        <f>M108*0.01095</f>
        <v/>
      </c>
      <c r="T108" s="44">
        <f>M108*0.02348</f>
        <v/>
      </c>
      <c r="U108" s="44" t="n"/>
      <c r="V108" s="44">
        <f>U108-T108</f>
        <v/>
      </c>
      <c r="W108" s="1" t="n"/>
      <c r="X108" s="44">
        <f>M108*0.043</f>
        <v/>
      </c>
      <c r="Y108" s="44">
        <f>R108+S108+T108+W108+X108+AG108+AC108+AD108</f>
        <v/>
      </c>
      <c r="Z108" s="44">
        <f>M108-Y108</f>
        <v/>
      </c>
      <c r="AA108" s="44">
        <f>Z108*0.7</f>
        <v/>
      </c>
      <c r="AB108" s="1" t="n"/>
      <c r="AC108" s="44">
        <f>M108*0.005</f>
        <v/>
      </c>
      <c r="AD108" s="44">
        <f>AC108</f>
        <v/>
      </c>
      <c r="AE108" s="1" t="n"/>
      <c r="AF108" s="1" t="n"/>
      <c r="AG108" s="1" t="n"/>
      <c r="AH108" s="44">
        <f>Z108*0.15</f>
        <v/>
      </c>
      <c r="AI108" s="44">
        <f>Z108*0.15</f>
        <v/>
      </c>
      <c r="AJ108" s="1" t="n"/>
      <c r="AK108" s="1" t="n"/>
      <c r="AL108" s="1" t="n"/>
      <c r="AM108" s="1" t="n"/>
      <c r="AN108" s="1" t="n"/>
      <c r="AO108" s="21">
        <f>(M108-Y108)/M108</f>
        <v/>
      </c>
      <c r="AP108" s="21">
        <f>AA108/Y108</f>
        <v/>
      </c>
    </row>
    <row r="109">
      <c r="A109" s="1" t="n"/>
      <c r="B109" s="15" t="inlineStr">
        <is>
          <t>7-GZ20241003</t>
        </is>
      </c>
      <c r="C109" s="15" t="inlineStr">
        <is>
          <t>2020-07-28 10:10:10</t>
        </is>
      </c>
      <c r="D109" s="16">
        <f>LEFT(B109,9)</f>
        <v/>
      </c>
      <c r="E109" s="1" t="inlineStr">
        <is>
          <t>jack</t>
        </is>
      </c>
      <c r="F109" s="1" t="n"/>
      <c r="G109" s="1" t="n"/>
      <c r="H109" s="1" t="n"/>
      <c r="I109" s="1" t="n"/>
      <c r="J109" s="1" t="n"/>
      <c r="K109" s="1" t="n"/>
      <c r="L109" s="1" t="n"/>
      <c r="M109" s="17" t="n">
        <v>233</v>
      </c>
      <c r="N109" s="1" t="n"/>
      <c r="O109" s="1" t="n"/>
      <c r="P109" s="1" t="n"/>
      <c r="Q109" s="1" t="n"/>
      <c r="R109" s="17" t="n">
        <v>170.52</v>
      </c>
      <c r="S109" s="44">
        <f>M109*0.01095</f>
        <v/>
      </c>
      <c r="T109" s="44">
        <f>M109*0.02348</f>
        <v/>
      </c>
      <c r="U109" s="44" t="n"/>
      <c r="V109" s="44">
        <f>U109-T109</f>
        <v/>
      </c>
      <c r="W109" s="1" t="n"/>
      <c r="X109" s="44">
        <f>M109*0.043</f>
        <v/>
      </c>
      <c r="Y109" s="44">
        <f>R109+S109+T109+W109+X109+AG109+AC109+AD109</f>
        <v/>
      </c>
      <c r="Z109" s="44">
        <f>M109-Y109</f>
        <v/>
      </c>
      <c r="AA109" s="44">
        <f>Z109*0.7</f>
        <v/>
      </c>
      <c r="AB109" s="1" t="n"/>
      <c r="AC109" s="44">
        <f>M109*0.005</f>
        <v/>
      </c>
      <c r="AD109" s="44">
        <f>AC109</f>
        <v/>
      </c>
      <c r="AE109" s="1" t="n"/>
      <c r="AF109" s="1" t="n"/>
      <c r="AG109" s="1" t="n"/>
      <c r="AH109" s="44">
        <f>Z109*0.15</f>
        <v/>
      </c>
      <c r="AI109" s="44">
        <f>Z109*0.15</f>
        <v/>
      </c>
      <c r="AJ109" s="1" t="n"/>
      <c r="AK109" s="1" t="n"/>
      <c r="AL109" s="1" t="n"/>
      <c r="AM109" s="1" t="n"/>
      <c r="AN109" s="1" t="n"/>
      <c r="AO109" s="21">
        <f>(M109-Y109)/M109</f>
        <v/>
      </c>
      <c r="AP109" s="21">
        <f>AA109/Y109</f>
        <v/>
      </c>
    </row>
    <row r="110">
      <c r="A110" s="1" t="n"/>
      <c r="B110" s="15" t="inlineStr">
        <is>
          <t>7-GZ20308001</t>
        </is>
      </c>
      <c r="C110" s="15" t="inlineStr">
        <is>
          <t>2020-07-27 16:45:47</t>
        </is>
      </c>
      <c r="D110" s="16">
        <f>LEFT(B110,9)</f>
        <v/>
      </c>
      <c r="E110" s="1" t="inlineStr">
        <is>
          <t>jack</t>
        </is>
      </c>
      <c r="F110" s="1" t="n"/>
      <c r="G110" s="1" t="n"/>
      <c r="H110" s="1" t="n"/>
      <c r="I110" s="1" t="n"/>
      <c r="J110" s="1" t="n"/>
      <c r="K110" s="1" t="n"/>
      <c r="L110" s="1" t="n"/>
      <c r="M110" s="17" t="n">
        <v>62.2</v>
      </c>
      <c r="N110" s="1" t="n"/>
      <c r="O110" s="1" t="n"/>
      <c r="P110" s="1" t="n"/>
      <c r="Q110" s="1" t="n"/>
      <c r="R110" s="17" t="n">
        <v>36.64</v>
      </c>
      <c r="S110" s="44">
        <f>M110*0.01095</f>
        <v/>
      </c>
      <c r="T110" s="44">
        <f>M110*0.02348</f>
        <v/>
      </c>
      <c r="U110" s="44" t="n"/>
      <c r="V110" s="44">
        <f>U110-T110</f>
        <v/>
      </c>
      <c r="W110" s="1" t="n"/>
      <c r="X110" s="44">
        <f>M110*0.043</f>
        <v/>
      </c>
      <c r="Y110" s="44">
        <f>R110+S110+T110+W110+X110+AG110+AC110+AD110</f>
        <v/>
      </c>
      <c r="Z110" s="44">
        <f>M110-Y110</f>
        <v/>
      </c>
      <c r="AA110" s="44">
        <f>Z110*0.7</f>
        <v/>
      </c>
      <c r="AB110" s="1" t="n"/>
      <c r="AC110" s="44">
        <f>M110*0.005</f>
        <v/>
      </c>
      <c r="AD110" s="44">
        <f>AC110</f>
        <v/>
      </c>
      <c r="AE110" s="1" t="n"/>
      <c r="AF110" s="1" t="n"/>
      <c r="AG110" s="1" t="n"/>
      <c r="AH110" s="44">
        <f>Z110*0.15</f>
        <v/>
      </c>
      <c r="AI110" s="44">
        <f>Z110*0.15</f>
        <v/>
      </c>
      <c r="AJ110" s="1" t="n"/>
      <c r="AK110" s="1" t="n"/>
      <c r="AL110" s="1" t="n"/>
      <c r="AM110" s="1" t="n"/>
      <c r="AN110" s="1" t="n"/>
      <c r="AO110" s="21">
        <f>(M110-Y110)/M110</f>
        <v/>
      </c>
      <c r="AP110" s="21">
        <f>AA110/Y110</f>
        <v/>
      </c>
    </row>
    <row r="111">
      <c r="A111" s="1" t="n"/>
      <c r="B111" s="15" t="inlineStr">
        <is>
          <t>7-MA20298001</t>
        </is>
      </c>
      <c r="C111" s="15" t="inlineStr">
        <is>
          <t>2020-07-28 16:16:23</t>
        </is>
      </c>
      <c r="D111" s="16">
        <f>LEFT(B111,9)</f>
        <v/>
      </c>
      <c r="E111" s="1" t="inlineStr">
        <is>
          <t>jack</t>
        </is>
      </c>
      <c r="F111" s="1" t="n"/>
      <c r="G111" s="1" t="n"/>
      <c r="H111" s="1" t="n"/>
      <c r="I111" s="1" t="n"/>
      <c r="J111" s="1" t="n"/>
      <c r="K111" s="1" t="n"/>
      <c r="L111" s="1" t="n"/>
      <c r="M111" s="17" t="n">
        <v>85</v>
      </c>
      <c r="N111" s="1" t="n"/>
      <c r="O111" s="1" t="n"/>
      <c r="P111" s="1" t="n"/>
      <c r="Q111" s="1" t="n"/>
      <c r="R111" s="17" t="n">
        <v>52.55</v>
      </c>
      <c r="S111" s="44">
        <f>M111*0.01095</f>
        <v/>
      </c>
      <c r="T111" s="44">
        <f>M111*0.02348</f>
        <v/>
      </c>
      <c r="U111" s="44" t="n">
        <v>4.8</v>
      </c>
      <c r="V111" s="44">
        <f>U111-T111</f>
        <v/>
      </c>
      <c r="W111" s="1" t="n"/>
      <c r="X111" s="44">
        <f>M111*0.043</f>
        <v/>
      </c>
      <c r="Y111" s="44">
        <f>R111+S111+T111+W111+X111+AG111+AC111+AD111</f>
        <v/>
      </c>
      <c r="Z111" s="44">
        <f>M111-Y111</f>
        <v/>
      </c>
      <c r="AA111" s="44">
        <f>Z111*0.7</f>
        <v/>
      </c>
      <c r="AB111" s="1" t="n"/>
      <c r="AC111" s="44">
        <f>M111*0.005</f>
        <v/>
      </c>
      <c r="AD111" s="44">
        <f>AC111</f>
        <v/>
      </c>
      <c r="AE111" s="1" t="n"/>
      <c r="AF111" s="1" t="n"/>
      <c r="AG111" s="1" t="n"/>
      <c r="AH111" s="44">
        <f>Z111*0.15</f>
        <v/>
      </c>
      <c r="AI111" s="44">
        <f>Z111*0.15</f>
        <v/>
      </c>
      <c r="AJ111" s="1" t="n"/>
      <c r="AK111" s="1" t="n"/>
      <c r="AL111" s="1" t="n"/>
      <c r="AM111" s="1" t="n"/>
      <c r="AN111" s="1" t="n"/>
      <c r="AO111" s="21">
        <f>(M111-Y111)/M111</f>
        <v/>
      </c>
      <c r="AP111" s="21">
        <f>AA111/Y111</f>
        <v/>
      </c>
      <c r="AR111" t="inlineStr">
        <is>
          <t>2020.07月迈粟礼对账单.xlsx 运单编号：4307278113502,金额4.8</t>
        </is>
      </c>
    </row>
    <row r="112">
      <c r="A112" s="1" t="n"/>
      <c r="B112" s="15" t="inlineStr">
        <is>
          <t>7-GZ20307001</t>
        </is>
      </c>
      <c r="C112" s="15" t="inlineStr">
        <is>
          <t>2020-07-28 10:10:09</t>
        </is>
      </c>
      <c r="D112" s="16">
        <f>LEFT(B112,9)</f>
        <v/>
      </c>
      <c r="E112" s="1" t="inlineStr">
        <is>
          <t>jack</t>
        </is>
      </c>
      <c r="F112" s="1" t="n"/>
      <c r="G112" s="1" t="n"/>
      <c r="H112" s="1" t="n"/>
      <c r="I112" s="1" t="n"/>
      <c r="J112" s="1" t="n"/>
      <c r="K112" s="1" t="n"/>
      <c r="L112" s="1" t="n"/>
      <c r="M112" s="17" t="n">
        <v>328.2</v>
      </c>
      <c r="N112" s="1" t="n"/>
      <c r="O112" s="1" t="n"/>
      <c r="P112" s="1" t="n"/>
      <c r="Q112" s="1" t="n"/>
      <c r="R112" s="17" t="n">
        <v>211</v>
      </c>
      <c r="S112" s="44">
        <f>M112*0.01095</f>
        <v/>
      </c>
      <c r="T112" s="44">
        <f>M112*0.02348</f>
        <v/>
      </c>
      <c r="U112" s="44" t="n"/>
      <c r="V112" s="44">
        <f>U112-T112</f>
        <v/>
      </c>
      <c r="W112" s="1" t="n"/>
      <c r="X112" s="44">
        <f>M112*0.043</f>
        <v/>
      </c>
      <c r="Y112" s="44">
        <f>R112+S112+T112+W112+X112+AG112+AC112+AD112</f>
        <v/>
      </c>
      <c r="Z112" s="44">
        <f>M112-Y112</f>
        <v/>
      </c>
      <c r="AA112" s="44">
        <f>Z112*0.7</f>
        <v/>
      </c>
      <c r="AB112" s="1" t="n"/>
      <c r="AC112" s="44">
        <f>M112*0.005</f>
        <v/>
      </c>
      <c r="AD112" s="44">
        <f>AC112</f>
        <v/>
      </c>
      <c r="AE112" s="1" t="n"/>
      <c r="AF112" s="1" t="n"/>
      <c r="AG112" s="1" t="n"/>
      <c r="AH112" s="44">
        <f>Z112*0.15</f>
        <v/>
      </c>
      <c r="AI112" s="44">
        <f>Z112*0.15</f>
        <v/>
      </c>
      <c r="AJ112" s="1" t="n"/>
      <c r="AK112" s="1" t="n"/>
      <c r="AL112" s="1" t="n"/>
      <c r="AM112" s="1" t="n"/>
      <c r="AN112" s="1" t="n"/>
      <c r="AO112" s="21">
        <f>(M112-Y112)/M112</f>
        <v/>
      </c>
      <c r="AP112" s="21">
        <f>AA112/Y112</f>
        <v/>
      </c>
    </row>
    <row r="113">
      <c r="A113" s="1" t="n"/>
      <c r="B113" s="15" t="inlineStr">
        <is>
          <t>7-GZ19047028</t>
        </is>
      </c>
      <c r="C113" s="15" t="inlineStr">
        <is>
          <t>2020-07-27 16:45:47</t>
        </is>
      </c>
      <c r="D113" s="16">
        <f>LEFT(B113,9)</f>
        <v/>
      </c>
      <c r="E113" s="1" t="inlineStr">
        <is>
          <t>jack</t>
        </is>
      </c>
      <c r="F113" s="1" t="n"/>
      <c r="G113" s="1" t="n"/>
      <c r="H113" s="1" t="n"/>
      <c r="I113" s="1" t="n"/>
      <c r="J113" s="1" t="n"/>
      <c r="K113" s="1" t="n"/>
      <c r="L113" s="1" t="n"/>
      <c r="M113" s="17" t="n">
        <v>98.40000000000001</v>
      </c>
      <c r="N113" s="1" t="n"/>
      <c r="O113" s="1" t="n"/>
      <c r="P113" s="1" t="n"/>
      <c r="Q113" s="1" t="n"/>
      <c r="R113" s="17" t="n">
        <v>55.85</v>
      </c>
      <c r="S113" s="44">
        <f>M113*0.01095</f>
        <v/>
      </c>
      <c r="T113" s="44">
        <f>M113*0.02348</f>
        <v/>
      </c>
      <c r="U113" s="44" t="n"/>
      <c r="V113" s="44">
        <f>U113-T113</f>
        <v/>
      </c>
      <c r="W113" s="1" t="n"/>
      <c r="X113" s="44">
        <f>M113*0.043</f>
        <v/>
      </c>
      <c r="Y113" s="44">
        <f>R113+S113+T113+W113+X113+AG113+AC113+AD113</f>
        <v/>
      </c>
      <c r="Z113" s="44">
        <f>M113-Y113</f>
        <v/>
      </c>
      <c r="AA113" s="44">
        <f>Z113*0.7</f>
        <v/>
      </c>
      <c r="AB113" s="1" t="n"/>
      <c r="AC113" s="44">
        <f>M113*0.005</f>
        <v/>
      </c>
      <c r="AD113" s="44">
        <f>AC113</f>
        <v/>
      </c>
      <c r="AE113" s="1" t="n"/>
      <c r="AF113" s="1" t="n"/>
      <c r="AG113" s="1" t="n"/>
      <c r="AH113" s="44">
        <f>Z113*0.15</f>
        <v/>
      </c>
      <c r="AI113" s="44">
        <f>Z113*0.15</f>
        <v/>
      </c>
      <c r="AJ113" s="1" t="n"/>
      <c r="AK113" s="1" t="n"/>
      <c r="AL113" s="1" t="n"/>
      <c r="AM113" s="1" t="n"/>
      <c r="AN113" s="1" t="n"/>
      <c r="AO113" s="21">
        <f>(M113-Y113)/M113</f>
        <v/>
      </c>
      <c r="AP113" s="21">
        <f>AA113/Y113</f>
        <v/>
      </c>
    </row>
    <row r="114">
      <c r="A114" s="1" t="n"/>
      <c r="B114" s="15" t="inlineStr">
        <is>
          <t>7-GZ20054002</t>
        </is>
      </c>
      <c r="C114" s="15" t="inlineStr">
        <is>
          <t>2020-07-27 16:43:10</t>
        </is>
      </c>
      <c r="D114" s="16">
        <f>LEFT(B114,9)</f>
        <v/>
      </c>
      <c r="E114" s="1" t="inlineStr">
        <is>
          <t>jack</t>
        </is>
      </c>
      <c r="F114" s="1" t="n"/>
      <c r="G114" s="1" t="n"/>
      <c r="H114" s="1" t="n"/>
      <c r="I114" s="1" t="n"/>
      <c r="J114" s="1" t="n"/>
      <c r="K114" s="1" t="n"/>
      <c r="L114" s="1" t="n"/>
      <c r="M114" s="17" t="n">
        <v>188.2</v>
      </c>
      <c r="N114" s="1" t="n"/>
      <c r="O114" s="1" t="n"/>
      <c r="P114" s="1" t="n"/>
      <c r="Q114" s="1" t="n"/>
      <c r="R114" s="17" t="n">
        <v>133.46</v>
      </c>
      <c r="S114" s="44">
        <f>M114*0.01095</f>
        <v/>
      </c>
      <c r="T114" s="44">
        <f>M114*0.02348</f>
        <v/>
      </c>
      <c r="U114" s="44" t="n"/>
      <c r="V114" s="44">
        <f>U114-T114</f>
        <v/>
      </c>
      <c r="W114" s="1" t="n"/>
      <c r="X114" s="44">
        <f>M114*0.043</f>
        <v/>
      </c>
      <c r="Y114" s="44">
        <f>R114+S114+T114+W114+X114+AG114+AC114+AD114</f>
        <v/>
      </c>
      <c r="Z114" s="44">
        <f>M114-Y114</f>
        <v/>
      </c>
      <c r="AA114" s="44">
        <f>Z114*0.7</f>
        <v/>
      </c>
      <c r="AB114" s="1" t="n"/>
      <c r="AC114" s="44">
        <f>M114*0.005</f>
        <v/>
      </c>
      <c r="AD114" s="44">
        <f>AC114</f>
        <v/>
      </c>
      <c r="AE114" s="1" t="n"/>
      <c r="AF114" s="1" t="n"/>
      <c r="AG114" s="1" t="n"/>
      <c r="AH114" s="44">
        <f>Z114*0.15</f>
        <v/>
      </c>
      <c r="AI114" s="44">
        <f>Z114*0.15</f>
        <v/>
      </c>
      <c r="AJ114" s="1" t="n"/>
      <c r="AK114" s="1" t="n"/>
      <c r="AL114" s="1" t="n"/>
      <c r="AM114" s="1" t="n"/>
      <c r="AN114" s="1" t="n"/>
      <c r="AO114" s="21">
        <f>(M114-Y114)/M114</f>
        <v/>
      </c>
      <c r="AP114" s="21">
        <f>AA114/Y114</f>
        <v/>
      </c>
    </row>
    <row r="115">
      <c r="A115" s="1" t="n"/>
      <c r="B115" s="15" t="inlineStr">
        <is>
          <t>7-AL1841265</t>
        </is>
      </c>
      <c r="C115" s="15" t="inlineStr">
        <is>
          <t>2020-07-27 19:16:22</t>
        </is>
      </c>
      <c r="D115" s="16">
        <f>LEFT(B115,9)</f>
        <v/>
      </c>
      <c r="E115" s="1" t="inlineStr">
        <is>
          <t>jack</t>
        </is>
      </c>
      <c r="F115" s="1" t="n"/>
      <c r="G115" s="1" t="n"/>
      <c r="H115" s="1" t="n"/>
      <c r="I115" s="1" t="n"/>
      <c r="J115" s="1" t="n"/>
      <c r="K115" s="1" t="n"/>
      <c r="L115" s="1" t="n"/>
      <c r="M115" s="17" t="n">
        <v>80</v>
      </c>
      <c r="N115" s="1" t="n"/>
      <c r="O115" s="1" t="n"/>
      <c r="P115" s="1" t="n"/>
      <c r="Q115" s="1" t="n"/>
      <c r="R115" s="17" t="n">
        <v>42.22</v>
      </c>
      <c r="S115" s="44">
        <f>M115*0.01095</f>
        <v/>
      </c>
      <c r="T115" s="44">
        <f>M115*0.02348</f>
        <v/>
      </c>
      <c r="U115" s="44" t="n">
        <v>1.6</v>
      </c>
      <c r="V115" s="44">
        <f>U115-T115</f>
        <v/>
      </c>
      <c r="W115" s="1" t="n"/>
      <c r="X115" s="44">
        <f>M115*0.043</f>
        <v/>
      </c>
      <c r="Y115" s="44">
        <f>R115+S115+T115+W115+X115+AG115+AC115+AD115</f>
        <v/>
      </c>
      <c r="Z115" s="44">
        <f>M115-Y115</f>
        <v/>
      </c>
      <c r="AA115" s="1" t="n">
        <v>0</v>
      </c>
      <c r="AB115" s="44">
        <f>Z115*0.9</f>
        <v/>
      </c>
      <c r="AC115" s="44">
        <f>M115*0.005</f>
        <v/>
      </c>
      <c r="AD115" s="44">
        <f>AC115</f>
        <v/>
      </c>
      <c r="AE115" s="1" t="n"/>
      <c r="AF115" s="1" t="n"/>
      <c r="AG115" s="1" t="n"/>
      <c r="AH115" s="44">
        <f>Z115*0.05</f>
        <v/>
      </c>
      <c r="AI115" s="44">
        <f>AH115</f>
        <v/>
      </c>
      <c r="AJ115" s="1" t="n"/>
      <c r="AK115" s="1" t="n"/>
      <c r="AL115" s="1" t="n"/>
      <c r="AM115" s="1" t="n"/>
      <c r="AN115" s="1" t="n"/>
      <c r="AO115" s="21">
        <f>(M115-Y115)/M115</f>
        <v/>
      </c>
      <c r="AP115" s="21">
        <f>AA115/Y115</f>
        <v/>
      </c>
      <c r="AR115" t="inlineStr">
        <is>
          <t>2020.07月迈粟礼对账单.xlsx 运单编号：4307301737207,金额1.6</t>
        </is>
      </c>
    </row>
    <row r="116">
      <c r="A116" s="1" t="n"/>
      <c r="B116" s="15" t="inlineStr">
        <is>
          <t>7-GZ20184004</t>
        </is>
      </c>
      <c r="C116" s="15" t="inlineStr">
        <is>
          <t>2020-07-27 16:45:47</t>
        </is>
      </c>
      <c r="D116" s="16">
        <f>LEFT(B116,9)</f>
        <v/>
      </c>
      <c r="E116" s="1" t="inlineStr">
        <is>
          <t>jack</t>
        </is>
      </c>
      <c r="F116" s="1" t="n"/>
      <c r="G116" s="1" t="n"/>
      <c r="H116" s="1" t="n"/>
      <c r="I116" s="1" t="n"/>
      <c r="J116" s="1" t="n"/>
      <c r="K116" s="1" t="n"/>
      <c r="L116" s="1" t="n"/>
      <c r="M116" s="17" t="n">
        <v>66.09999999999999</v>
      </c>
      <c r="N116" s="1" t="n"/>
      <c r="O116" s="1" t="n"/>
      <c r="P116" s="1" t="n"/>
      <c r="Q116" s="1" t="n"/>
      <c r="R116" s="17" t="n">
        <v>49.31</v>
      </c>
      <c r="S116" s="44">
        <f>M116*0.01095</f>
        <v/>
      </c>
      <c r="T116" s="44">
        <f>M116*0.02348</f>
        <v/>
      </c>
      <c r="U116" s="44" t="n"/>
      <c r="V116" s="44">
        <f>U116-T116</f>
        <v/>
      </c>
      <c r="W116" s="1" t="n"/>
      <c r="X116" s="44">
        <f>M116*0.043</f>
        <v/>
      </c>
      <c r="Y116" s="44">
        <f>R116+S116+T116+W116+X116+AG116+AC116+AD116</f>
        <v/>
      </c>
      <c r="Z116" s="44">
        <f>M116-Y116</f>
        <v/>
      </c>
      <c r="AA116" s="44">
        <f>Z116*0.7</f>
        <v/>
      </c>
      <c r="AB116" s="1" t="n"/>
      <c r="AC116" s="44">
        <f>M116*0.005</f>
        <v/>
      </c>
      <c r="AD116" s="44">
        <f>AC116</f>
        <v/>
      </c>
      <c r="AE116" s="1" t="n"/>
      <c r="AF116" s="1" t="n"/>
      <c r="AG116" s="1" t="n"/>
      <c r="AH116" s="44">
        <f>Z116*0.15</f>
        <v/>
      </c>
      <c r="AI116" s="44">
        <f>Z116*0.15</f>
        <v/>
      </c>
      <c r="AJ116" s="1" t="n"/>
      <c r="AK116" s="1" t="n"/>
      <c r="AL116" s="1" t="n"/>
      <c r="AM116" s="1" t="n"/>
      <c r="AN116" s="1" t="n"/>
      <c r="AO116" s="21">
        <f>(M116-Y116)/M116</f>
        <v/>
      </c>
      <c r="AP116" s="21">
        <f>AA116/Y116</f>
        <v/>
      </c>
    </row>
    <row r="117">
      <c r="A117" s="1" t="n"/>
      <c r="B117" s="15" t="inlineStr">
        <is>
          <t>7-GZ20189018</t>
        </is>
      </c>
      <c r="C117" s="15" t="inlineStr">
        <is>
          <t>2020-07-27 16:21:51</t>
        </is>
      </c>
      <c r="D117" s="16">
        <f>LEFT(B117,9)</f>
        <v/>
      </c>
      <c r="E117" s="1" t="inlineStr">
        <is>
          <t>jack</t>
        </is>
      </c>
      <c r="F117" s="1" t="n"/>
      <c r="G117" s="1" t="n"/>
      <c r="H117" s="1" t="n"/>
      <c r="I117" s="1" t="n"/>
      <c r="J117" s="1" t="n"/>
      <c r="K117" s="1" t="n"/>
      <c r="L117" s="1" t="n"/>
      <c r="M117" s="17" t="n">
        <v>103.2</v>
      </c>
      <c r="N117" s="1" t="n"/>
      <c r="O117" s="1" t="n"/>
      <c r="P117" s="1" t="n"/>
      <c r="Q117" s="1" t="n"/>
      <c r="R117" s="17" t="n">
        <v>63.55</v>
      </c>
      <c r="S117" s="44">
        <f>M117*0.01095</f>
        <v/>
      </c>
      <c r="T117" s="44">
        <f>M117*0.02348</f>
        <v/>
      </c>
      <c r="U117" s="44" t="n"/>
      <c r="V117" s="44">
        <f>U117-T117</f>
        <v/>
      </c>
      <c r="W117" s="1" t="n"/>
      <c r="X117" s="44">
        <f>M117*0.043</f>
        <v/>
      </c>
      <c r="Y117" s="44">
        <f>R117+S117+T117+W117+X117+AG117+AC117+AD117</f>
        <v/>
      </c>
      <c r="Z117" s="44">
        <f>M117-Y117</f>
        <v/>
      </c>
      <c r="AA117" s="44">
        <f>Z117*0.7</f>
        <v/>
      </c>
      <c r="AB117" s="1" t="n"/>
      <c r="AC117" s="44">
        <f>M117*0.005</f>
        <v/>
      </c>
      <c r="AD117" s="44">
        <f>AC117</f>
        <v/>
      </c>
      <c r="AE117" s="1" t="n"/>
      <c r="AF117" s="1" t="n"/>
      <c r="AG117" s="1" t="n"/>
      <c r="AH117" s="44">
        <f>Z117*0.15</f>
        <v/>
      </c>
      <c r="AI117" s="44">
        <f>Z117*0.15</f>
        <v/>
      </c>
      <c r="AJ117" s="1" t="n"/>
      <c r="AK117" s="1" t="n"/>
      <c r="AL117" s="1" t="n"/>
      <c r="AM117" s="1" t="n"/>
      <c r="AN117" s="1" t="n"/>
      <c r="AO117" s="21">
        <f>(M117-Y117)/M117</f>
        <v/>
      </c>
      <c r="AP117" s="21">
        <f>AA117/Y117</f>
        <v/>
      </c>
    </row>
    <row r="118">
      <c r="A118" s="1" t="n"/>
      <c r="B118" s="15" t="inlineStr">
        <is>
          <t>7-GZ20189017</t>
        </is>
      </c>
      <c r="C118" s="15" t="inlineStr">
        <is>
          <t>2020-07-27 16:21:51</t>
        </is>
      </c>
      <c r="D118" s="16">
        <f>LEFT(B118,9)</f>
        <v/>
      </c>
      <c r="E118" s="1" t="inlineStr">
        <is>
          <t>jack</t>
        </is>
      </c>
      <c r="F118" s="1" t="n"/>
      <c r="G118" s="1" t="n"/>
      <c r="H118" s="1" t="n"/>
      <c r="I118" s="1" t="n"/>
      <c r="J118" s="1" t="n"/>
      <c r="K118" s="1" t="n"/>
      <c r="L118" s="1" t="n"/>
      <c r="M118" s="17" t="n">
        <v>63.6</v>
      </c>
      <c r="N118" s="1" t="n"/>
      <c r="O118" s="1" t="n"/>
      <c r="P118" s="1" t="n"/>
      <c r="Q118" s="1" t="n"/>
      <c r="R118" s="17" t="n">
        <v>38.13</v>
      </c>
      <c r="S118" s="44">
        <f>M118*0.01095</f>
        <v/>
      </c>
      <c r="T118" s="44">
        <f>M118*0.02348</f>
        <v/>
      </c>
      <c r="U118" s="44" t="n"/>
      <c r="V118" s="44">
        <f>U118-T118</f>
        <v/>
      </c>
      <c r="W118" s="1" t="n"/>
      <c r="X118" s="44">
        <f>M118*0.043</f>
        <v/>
      </c>
      <c r="Y118" s="44">
        <f>R118+S118+T118+W118+X118+AG118+AC118+AD118</f>
        <v/>
      </c>
      <c r="Z118" s="44">
        <f>M118-Y118</f>
        <v/>
      </c>
      <c r="AA118" s="44">
        <f>Z118*0.7</f>
        <v/>
      </c>
      <c r="AB118" s="1" t="n"/>
      <c r="AC118" s="44">
        <f>M118*0.005</f>
        <v/>
      </c>
      <c r="AD118" s="44">
        <f>AC118</f>
        <v/>
      </c>
      <c r="AE118" s="1" t="n"/>
      <c r="AF118" s="1" t="n"/>
      <c r="AG118" s="1" t="n"/>
      <c r="AH118" s="44">
        <f>Z118*0.15</f>
        <v/>
      </c>
      <c r="AI118" s="44">
        <f>Z118*0.15</f>
        <v/>
      </c>
      <c r="AJ118" s="1" t="n"/>
      <c r="AK118" s="1" t="n"/>
      <c r="AL118" s="1" t="n"/>
      <c r="AM118" s="1" t="n"/>
      <c r="AN118" s="1" t="n"/>
      <c r="AO118" s="21">
        <f>(M118-Y118)/M118</f>
        <v/>
      </c>
      <c r="AP118" s="21">
        <f>AA118/Y118</f>
        <v/>
      </c>
    </row>
    <row r="119">
      <c r="A119" s="1" t="n"/>
      <c r="B119" s="15" t="inlineStr">
        <is>
          <t>7-GZ20052026</t>
        </is>
      </c>
      <c r="C119" s="15" t="inlineStr">
        <is>
          <t>2020-07-29 13:47:14</t>
        </is>
      </c>
      <c r="D119" s="16">
        <f>LEFT(B119,9)</f>
        <v/>
      </c>
      <c r="E119" s="1" t="inlineStr">
        <is>
          <t>jack</t>
        </is>
      </c>
      <c r="F119" s="1" t="n"/>
      <c r="G119" s="1" t="n"/>
      <c r="H119" s="1" t="n"/>
      <c r="I119" s="1" t="n"/>
      <c r="J119" s="1" t="n"/>
      <c r="K119" s="1" t="n"/>
      <c r="L119" s="1" t="n"/>
      <c r="M119" s="17" t="n">
        <v>3618.2</v>
      </c>
      <c r="N119" s="1" t="n"/>
      <c r="O119" s="1" t="n"/>
      <c r="P119" s="1" t="n"/>
      <c r="Q119" s="1" t="n"/>
      <c r="R119" s="17" t="n">
        <v>2501</v>
      </c>
      <c r="S119" s="44">
        <f>M119*0.01095</f>
        <v/>
      </c>
      <c r="T119" s="44">
        <f>M119*0.02348</f>
        <v/>
      </c>
      <c r="U119" s="44" t="n"/>
      <c r="V119" s="44">
        <f>U119-T119</f>
        <v/>
      </c>
      <c r="W119" s="1" t="n"/>
      <c r="X119" s="44">
        <f>M119*0.043</f>
        <v/>
      </c>
      <c r="Y119" s="44">
        <f>R119+S119+T119+W119+X119+AG119+AC119+AD119</f>
        <v/>
      </c>
      <c r="Z119" s="44">
        <f>M119-Y119</f>
        <v/>
      </c>
      <c r="AA119" s="44">
        <f>Z119*0.7</f>
        <v/>
      </c>
      <c r="AB119" s="1" t="n"/>
      <c r="AC119" s="44">
        <f>M119*0.005</f>
        <v/>
      </c>
      <c r="AD119" s="44">
        <f>AC119</f>
        <v/>
      </c>
      <c r="AE119" s="1" t="n"/>
      <c r="AF119" s="1" t="n"/>
      <c r="AG119" s="1" t="n"/>
      <c r="AH119" s="44">
        <f>Z119*0.15</f>
        <v/>
      </c>
      <c r="AI119" s="44">
        <f>Z119*0.15</f>
        <v/>
      </c>
      <c r="AJ119" s="1" t="n"/>
      <c r="AK119" s="1" t="n"/>
      <c r="AL119" s="1" t="n"/>
      <c r="AM119" s="1" t="n"/>
      <c r="AN119" s="1" t="n"/>
      <c r="AO119" s="21">
        <f>(M119-Y119)/M119</f>
        <v/>
      </c>
      <c r="AP119" s="21">
        <f>AA119/Y119</f>
        <v/>
      </c>
    </row>
    <row r="120">
      <c r="A120" s="1" t="n"/>
      <c r="B120" s="15" t="inlineStr">
        <is>
          <t>7-MA20007004</t>
        </is>
      </c>
      <c r="C120" s="15" t="inlineStr">
        <is>
          <t>2020-07-27 16:21:51</t>
        </is>
      </c>
      <c r="D120" s="16">
        <f>LEFT(B120,9)</f>
        <v/>
      </c>
      <c r="E120" s="1" t="inlineStr">
        <is>
          <t>jack</t>
        </is>
      </c>
      <c r="F120" s="1" t="n"/>
      <c r="G120" s="1" t="n"/>
      <c r="H120" s="1" t="n"/>
      <c r="I120" s="1" t="n"/>
      <c r="J120" s="1" t="n"/>
      <c r="K120" s="1" t="n"/>
      <c r="L120" s="1" t="n"/>
      <c r="M120" s="17" t="n">
        <v>193</v>
      </c>
      <c r="N120" s="1" t="n"/>
      <c r="O120" s="1" t="n"/>
      <c r="P120" s="1" t="n"/>
      <c r="Q120" s="1" t="n"/>
      <c r="R120" s="17" t="n">
        <v>140.4</v>
      </c>
      <c r="S120" s="44">
        <f>M120*0.01095</f>
        <v/>
      </c>
      <c r="T120" s="44">
        <f>M120*0.02348</f>
        <v/>
      </c>
      <c r="U120" s="44" t="n">
        <v>10.4</v>
      </c>
      <c r="V120" s="44">
        <f>U120-T120</f>
        <v/>
      </c>
      <c r="W120" s="1" t="n"/>
      <c r="X120" s="44">
        <f>M120*0.043</f>
        <v/>
      </c>
      <c r="Y120" s="44">
        <f>R120+S120+T120+W120+X120+AG120+AC120+AD120</f>
        <v/>
      </c>
      <c r="Z120" s="44">
        <f>M120-Y120</f>
        <v/>
      </c>
      <c r="AA120" s="44">
        <f>Z120*0.7</f>
        <v/>
      </c>
      <c r="AB120" s="1" t="n"/>
      <c r="AC120" s="44">
        <f>M120*0.005</f>
        <v/>
      </c>
      <c r="AD120" s="44">
        <f>AC120</f>
        <v/>
      </c>
      <c r="AE120" s="1" t="n"/>
      <c r="AF120" s="1" t="n"/>
      <c r="AG120" s="1" t="n"/>
      <c r="AH120" s="44">
        <f>Z120*0.15</f>
        <v/>
      </c>
      <c r="AI120" s="44">
        <f>Z120*0.15</f>
        <v/>
      </c>
      <c r="AJ120" s="1" t="n"/>
      <c r="AK120" s="1" t="n"/>
      <c r="AL120" s="1" t="n"/>
      <c r="AM120" s="1" t="n"/>
      <c r="AN120" s="1" t="n"/>
      <c r="AO120" s="21">
        <f>(M120-Y120)/M120</f>
        <v/>
      </c>
      <c r="AP120" s="21">
        <f>AA120/Y120</f>
        <v/>
      </c>
      <c r="AR120" t="inlineStr">
        <is>
          <t>2020.07月迈粟礼对账单.xlsx 运单编号：4307256664198,金额10.4</t>
        </is>
      </c>
    </row>
    <row r="121">
      <c r="A121" s="1" t="n"/>
      <c r="B121" s="15" t="inlineStr">
        <is>
          <t>7-GZ20259002</t>
        </is>
      </c>
      <c r="C121" s="15" t="inlineStr">
        <is>
          <t>2020-07-28 10:10:09</t>
        </is>
      </c>
      <c r="D121" s="16">
        <f>LEFT(B121,9)</f>
        <v/>
      </c>
      <c r="E121" s="1" t="inlineStr">
        <is>
          <t>jack</t>
        </is>
      </c>
      <c r="F121" s="1" t="n"/>
      <c r="G121" s="1" t="n"/>
      <c r="H121" s="1" t="n"/>
      <c r="I121" s="1" t="n"/>
      <c r="J121" s="1" t="n"/>
      <c r="K121" s="1" t="n"/>
      <c r="L121" s="1" t="n"/>
      <c r="M121" s="17" t="n">
        <v>3695</v>
      </c>
      <c r="N121" s="1" t="n"/>
      <c r="O121" s="1" t="n"/>
      <c r="P121" s="1" t="n"/>
      <c r="Q121" s="1" t="n"/>
      <c r="R121" s="17" t="n">
        <v>2570.8</v>
      </c>
      <c r="S121" s="44">
        <f>M121*0.01095</f>
        <v/>
      </c>
      <c r="T121" s="44">
        <f>M121*0.02348</f>
        <v/>
      </c>
      <c r="U121" s="44" t="n"/>
      <c r="V121" s="44">
        <f>U121-T121</f>
        <v/>
      </c>
      <c r="W121" s="1" t="n"/>
      <c r="X121" s="44">
        <f>M121*0.043</f>
        <v/>
      </c>
      <c r="Y121" s="44">
        <f>R121+S121+T121+W121+X121+AG121+AC121+AD121</f>
        <v/>
      </c>
      <c r="Z121" s="44">
        <f>M121-Y121</f>
        <v/>
      </c>
      <c r="AA121" s="44">
        <f>Z121*0.7</f>
        <v/>
      </c>
      <c r="AB121" s="1" t="n"/>
      <c r="AC121" s="44">
        <f>M121*0.005</f>
        <v/>
      </c>
      <c r="AD121" s="44">
        <f>AC121</f>
        <v/>
      </c>
      <c r="AE121" s="1" t="n"/>
      <c r="AF121" s="1" t="n"/>
      <c r="AG121" s="1" t="n"/>
      <c r="AH121" s="44">
        <f>Z121*0.15</f>
        <v/>
      </c>
      <c r="AI121" s="44">
        <f>Z121*0.15</f>
        <v/>
      </c>
      <c r="AJ121" s="1" t="n"/>
      <c r="AK121" s="1" t="n"/>
      <c r="AL121" s="1" t="n"/>
      <c r="AM121" s="1" t="n"/>
      <c r="AN121" s="1" t="n"/>
      <c r="AO121" s="21">
        <f>(M121-Y121)/M121</f>
        <v/>
      </c>
      <c r="AP121" s="21">
        <f>AA121/Y121</f>
        <v/>
      </c>
    </row>
    <row r="122">
      <c r="A122" s="1" t="n"/>
      <c r="B122" s="15" t="inlineStr">
        <is>
          <t>7-MA20151008</t>
        </is>
      </c>
      <c r="C122" s="15" t="inlineStr">
        <is>
          <t>2020-07-27 16:21:36</t>
        </is>
      </c>
      <c r="D122" s="16">
        <f>LEFT(B122,9)</f>
        <v/>
      </c>
      <c r="E122" s="1" t="inlineStr">
        <is>
          <t>jack</t>
        </is>
      </c>
      <c r="F122" s="1" t="n"/>
      <c r="G122" s="1" t="n"/>
      <c r="H122" s="1" t="n"/>
      <c r="I122" s="1" t="n"/>
      <c r="J122" s="1" t="n"/>
      <c r="K122" s="1" t="n"/>
      <c r="L122" s="1" t="n"/>
      <c r="M122" s="17" t="n">
        <v>32</v>
      </c>
      <c r="N122" s="1" t="n"/>
      <c r="O122" s="1" t="n"/>
      <c r="P122" s="1" t="n"/>
      <c r="Q122" s="1" t="n"/>
      <c r="R122" s="17" t="n">
        <v>16.39</v>
      </c>
      <c r="S122" s="44">
        <f>M122*0.01095</f>
        <v/>
      </c>
      <c r="T122" s="44">
        <f>M122*0.02348</f>
        <v/>
      </c>
      <c r="U122" s="44" t="n"/>
      <c r="V122" s="44">
        <f>U122-T122</f>
        <v/>
      </c>
      <c r="W122" s="1" t="n"/>
      <c r="X122" s="44">
        <f>M122*0.043</f>
        <v/>
      </c>
      <c r="Y122" s="44">
        <f>R122+S122+T122+W122+X122+AG122+AC122+AD122</f>
        <v/>
      </c>
      <c r="Z122" s="44">
        <f>M122-Y122</f>
        <v/>
      </c>
      <c r="AA122" s="44">
        <f>Z122*0.7</f>
        <v/>
      </c>
      <c r="AB122" s="1" t="n"/>
      <c r="AC122" s="44">
        <f>M122*0.005</f>
        <v/>
      </c>
      <c r="AD122" s="44">
        <f>AC122</f>
        <v/>
      </c>
      <c r="AE122" s="1" t="n"/>
      <c r="AF122" s="1" t="n"/>
      <c r="AG122" s="1" t="n"/>
      <c r="AH122" s="44">
        <f>Z122*0.15</f>
        <v/>
      </c>
      <c r="AI122" s="44">
        <f>Z122*0.15</f>
        <v/>
      </c>
      <c r="AJ122" s="1" t="n"/>
      <c r="AK122" s="1" t="n"/>
      <c r="AL122" s="1" t="n"/>
      <c r="AM122" s="1" t="n"/>
      <c r="AN122" s="1" t="n"/>
      <c r="AO122" s="21">
        <f>(M122-Y122)/M122</f>
        <v/>
      </c>
      <c r="AP122" s="21">
        <f>AA122/Y122</f>
        <v/>
      </c>
    </row>
    <row r="123">
      <c r="A123" s="1" t="n"/>
      <c r="B123" s="15" t="inlineStr">
        <is>
          <t>7-GZ20052025</t>
        </is>
      </c>
      <c r="C123" s="15" t="inlineStr">
        <is>
          <t>2020-07-27 16:21:51</t>
        </is>
      </c>
      <c r="D123" s="16">
        <f>LEFT(B123,9)</f>
        <v/>
      </c>
      <c r="E123" s="1" t="inlineStr">
        <is>
          <t>jack</t>
        </is>
      </c>
      <c r="F123" s="1" t="n"/>
      <c r="G123" s="1" t="n"/>
      <c r="H123" s="1" t="n"/>
      <c r="I123" s="1" t="n"/>
      <c r="J123" s="1" t="n"/>
      <c r="K123" s="1" t="n"/>
      <c r="L123" s="1" t="n"/>
      <c r="M123" s="17" t="n">
        <v>328.8</v>
      </c>
      <c r="N123" s="1" t="n"/>
      <c r="O123" s="1" t="n"/>
      <c r="P123" s="1" t="n"/>
      <c r="Q123" s="1" t="n"/>
      <c r="R123" s="17" t="n">
        <v>196.6</v>
      </c>
      <c r="S123" s="44">
        <f>M123*0.01095</f>
        <v/>
      </c>
      <c r="T123" s="44">
        <f>M123*0.02348</f>
        <v/>
      </c>
      <c r="U123" s="44" t="n"/>
      <c r="V123" s="44">
        <f>U123-T123</f>
        <v/>
      </c>
      <c r="W123" s="1" t="n"/>
      <c r="X123" s="44">
        <f>M123*0.043</f>
        <v/>
      </c>
      <c r="Y123" s="44">
        <f>R123+S123+T123+W123+X123+AG123+AC123+AD123</f>
        <v/>
      </c>
      <c r="Z123" s="44">
        <f>M123-Y123</f>
        <v/>
      </c>
      <c r="AA123" s="44">
        <f>Z123*0.7</f>
        <v/>
      </c>
      <c r="AB123" s="1" t="n"/>
      <c r="AC123" s="44">
        <f>M123*0.005</f>
        <v/>
      </c>
      <c r="AD123" s="44">
        <f>AC123</f>
        <v/>
      </c>
      <c r="AE123" s="1" t="n"/>
      <c r="AF123" s="1" t="n"/>
      <c r="AG123" s="1" t="n"/>
      <c r="AH123" s="44">
        <f>Z123*0.15</f>
        <v/>
      </c>
      <c r="AI123" s="44">
        <f>Z123*0.15</f>
        <v/>
      </c>
      <c r="AJ123" s="1" t="n"/>
      <c r="AK123" s="1" t="n"/>
      <c r="AL123" s="1" t="n"/>
      <c r="AM123" s="1" t="n"/>
      <c r="AN123" s="1" t="n"/>
      <c r="AO123" s="21">
        <f>(M123-Y123)/M123</f>
        <v/>
      </c>
      <c r="AP123" s="21">
        <f>AA123/Y123</f>
        <v/>
      </c>
    </row>
    <row r="124">
      <c r="A124" s="1" t="n"/>
      <c r="B124" s="15" t="inlineStr">
        <is>
          <t>7-AL19136018</t>
        </is>
      </c>
      <c r="C124" s="15" t="inlineStr">
        <is>
          <t>2020-07-27 16:21:50</t>
        </is>
      </c>
      <c r="D124" s="16">
        <f>LEFT(B124,9)</f>
        <v/>
      </c>
      <c r="E124" s="1" t="inlineStr">
        <is>
          <t>jack</t>
        </is>
      </c>
      <c r="F124" s="1" t="n"/>
      <c r="G124" s="1" t="n"/>
      <c r="H124" s="1" t="n"/>
      <c r="I124" s="1" t="n"/>
      <c r="J124" s="1" t="n"/>
      <c r="K124" s="1" t="n"/>
      <c r="L124" s="1" t="n"/>
      <c r="M124" s="17" t="n">
        <v>147.5</v>
      </c>
      <c r="N124" s="1" t="n"/>
      <c r="O124" s="1" t="n"/>
      <c r="P124" s="1" t="n"/>
      <c r="Q124" s="1" t="n"/>
      <c r="R124" s="17" t="n">
        <v>96.03</v>
      </c>
      <c r="S124" s="44">
        <f>M124*0.01095</f>
        <v/>
      </c>
      <c r="T124" s="44">
        <f>M124*0.02348</f>
        <v/>
      </c>
      <c r="U124" s="44" t="n">
        <v>7.2</v>
      </c>
      <c r="V124" s="44">
        <f>U124-T124</f>
        <v/>
      </c>
      <c r="W124" s="1" t="n"/>
      <c r="X124" s="44">
        <f>M124*0.043</f>
        <v/>
      </c>
      <c r="Y124" s="44">
        <f>R124+S124+T124+W124+X124+AG124+AC124+AD124</f>
        <v/>
      </c>
      <c r="Z124" s="44">
        <f>M124-Y124</f>
        <v/>
      </c>
      <c r="AA124" s="1" t="n">
        <v>0</v>
      </c>
      <c r="AB124" s="44">
        <f>Z124*0.9</f>
        <v/>
      </c>
      <c r="AC124" s="44">
        <f>M124*0.005</f>
        <v/>
      </c>
      <c r="AD124" s="44">
        <f>AC124</f>
        <v/>
      </c>
      <c r="AE124" s="1" t="n"/>
      <c r="AF124" s="1" t="n"/>
      <c r="AG124" s="1" t="n"/>
      <c r="AH124" s="44">
        <f>Z124*0.05</f>
        <v/>
      </c>
      <c r="AI124" s="44">
        <f>AH124</f>
        <v/>
      </c>
      <c r="AJ124" s="1" t="n"/>
      <c r="AK124" s="1" t="n"/>
      <c r="AL124" s="1" t="n"/>
      <c r="AM124" s="1" t="n"/>
      <c r="AN124" s="1" t="n"/>
      <c r="AO124" s="21">
        <f>(M124-Y124)/M124</f>
        <v/>
      </c>
      <c r="AP124" s="21">
        <f>AA124/Y124</f>
        <v/>
      </c>
      <c r="AR124" t="inlineStr">
        <is>
          <t>2020.07月迈粟礼对账单.xlsx 运单编号：4307256699690,金额7.2</t>
        </is>
      </c>
    </row>
    <row r="125">
      <c r="A125" s="1" t="n"/>
      <c r="B125" s="15" t="inlineStr">
        <is>
          <t>7-AL20091002</t>
        </is>
      </c>
      <c r="C125" s="15" t="inlineStr">
        <is>
          <t>2020-07-29 14:40:49</t>
        </is>
      </c>
      <c r="D125" s="16">
        <f>LEFT(B125,9)</f>
        <v/>
      </c>
      <c r="E125" s="1" t="inlineStr">
        <is>
          <t>jack</t>
        </is>
      </c>
      <c r="F125" s="1" t="n"/>
      <c r="G125" s="1" t="n"/>
      <c r="H125" s="1" t="n"/>
      <c r="I125" s="1" t="n"/>
      <c r="J125" s="1" t="n"/>
      <c r="K125" s="1" t="n"/>
      <c r="L125" s="1" t="n"/>
      <c r="M125" s="17" t="n">
        <v>3620</v>
      </c>
      <c r="N125" s="1" t="n"/>
      <c r="O125" s="1" t="n"/>
      <c r="P125" s="1" t="n"/>
      <c r="Q125" s="1" t="n"/>
      <c r="R125" s="17" t="n">
        <v>2581.2</v>
      </c>
      <c r="S125" s="44">
        <f>M125*0.01095</f>
        <v/>
      </c>
      <c r="T125" s="44">
        <f>M125*0.02348</f>
        <v/>
      </c>
      <c r="U125" s="44" t="n">
        <v>73.60000000000001</v>
      </c>
      <c r="V125" s="44">
        <f>U125-T125</f>
        <v/>
      </c>
      <c r="W125" s="1" t="n"/>
      <c r="X125" s="44">
        <f>M125*0.043</f>
        <v/>
      </c>
      <c r="Y125" s="44">
        <f>R125+S125+T125+W125+X125+AG125+AC125+AD125</f>
        <v/>
      </c>
      <c r="Z125" s="44">
        <f>M125-Y125</f>
        <v/>
      </c>
      <c r="AA125" s="1" t="n">
        <v>0</v>
      </c>
      <c r="AB125" s="44">
        <f>Z125*0.9</f>
        <v/>
      </c>
      <c r="AC125" s="44">
        <f>M125*0.005</f>
        <v/>
      </c>
      <c r="AD125" s="44">
        <f>AC125</f>
        <v/>
      </c>
      <c r="AE125" s="1" t="n"/>
      <c r="AF125" s="1" t="n"/>
      <c r="AG125" s="1" t="n"/>
      <c r="AH125" s="44">
        <f>Z125*0.05</f>
        <v/>
      </c>
      <c r="AI125" s="44">
        <f>AH125</f>
        <v/>
      </c>
      <c r="AJ125" s="1" t="n"/>
      <c r="AK125" s="1" t="n"/>
      <c r="AL125" s="1" t="n"/>
      <c r="AM125" s="1" t="n"/>
      <c r="AN125" s="1" t="n"/>
      <c r="AO125" s="21">
        <f>(M125-Y125)/M125</f>
        <v/>
      </c>
      <c r="AP125" s="21">
        <f>AA125/Y125</f>
        <v/>
      </c>
      <c r="AR125" t="inlineStr">
        <is>
          <t>2020.07月迈粟礼对账单.xlsx 运单编号：4307299134394,金额20.8
2020.07月迈粟礼对账单.xlsx 运单编号：4307299092887,金额17.6
2020.07月迈粟礼对账单.xlsx 运单编号：4307299092892,金额17.6
2020.07月迈粟礼对账单.xlsx 运单编号：4307298995610,金额17.6</t>
        </is>
      </c>
    </row>
    <row r="126">
      <c r="A126" s="1" t="n"/>
      <c r="B126" s="25" t="inlineStr">
        <is>
          <t>6-AL199878</t>
        </is>
      </c>
      <c r="C126" s="15" t="inlineStr">
        <is>
          <t>2020-07-27 16:21:50</t>
        </is>
      </c>
      <c r="D126" s="16">
        <f>LEFT(B126,9)</f>
        <v/>
      </c>
      <c r="E126" s="1" t="inlineStr">
        <is>
          <t>jack</t>
        </is>
      </c>
      <c r="F126" s="1" t="n"/>
      <c r="G126" s="1" t="n"/>
      <c r="H126" s="1" t="n"/>
      <c r="I126" s="1" t="n"/>
      <c r="J126" s="1" t="n"/>
      <c r="K126" s="1" t="n"/>
      <c r="L126" s="1" t="n"/>
      <c r="M126" s="17" t="n">
        <v>46500</v>
      </c>
      <c r="N126" s="1" t="n"/>
      <c r="O126" s="1" t="n"/>
      <c r="P126" s="1" t="n"/>
      <c r="Q126" s="1" t="n"/>
      <c r="R126" s="17" t="n">
        <v>25630</v>
      </c>
      <c r="S126" s="44">
        <f>M126*0.01095</f>
        <v/>
      </c>
      <c r="T126" s="44">
        <f>M126*0.02348</f>
        <v/>
      </c>
      <c r="U126" s="44" t="n"/>
      <c r="V126" s="44">
        <f>U126-T126</f>
        <v/>
      </c>
      <c r="W126" s="1" t="n"/>
      <c r="X126" s="44">
        <f>M126*0.043</f>
        <v/>
      </c>
      <c r="Y126" s="44">
        <f>R126+S126+T126+W126+X126+AG126+AC126+AD126</f>
        <v/>
      </c>
      <c r="Z126" s="44">
        <f>M126-Y126</f>
        <v/>
      </c>
      <c r="AA126" s="1" t="n">
        <v>0</v>
      </c>
      <c r="AB126" s="44">
        <f>Z126*0.9</f>
        <v/>
      </c>
      <c r="AC126" s="44">
        <f>M126*0.005</f>
        <v/>
      </c>
      <c r="AD126" s="44">
        <f>AC126</f>
        <v/>
      </c>
      <c r="AE126" s="1" t="n"/>
      <c r="AF126" s="1" t="n"/>
      <c r="AG126" s="1" t="n"/>
      <c r="AH126" s="44">
        <f>Z126*0.05</f>
        <v/>
      </c>
      <c r="AI126" s="44">
        <f>AH126</f>
        <v/>
      </c>
      <c r="AJ126" s="1" t="n"/>
      <c r="AK126" s="1" t="n"/>
      <c r="AL126" s="1" t="n"/>
      <c r="AM126" s="1" t="n"/>
      <c r="AN126" s="1" t="n"/>
      <c r="AO126" s="21">
        <f>(M126-Y126)/M126</f>
        <v/>
      </c>
      <c r="AP126" s="21">
        <f>AA126/Y126</f>
        <v/>
      </c>
    </row>
    <row r="127">
      <c r="A127" s="1" t="n"/>
      <c r="B127" s="15" t="inlineStr">
        <is>
          <t>7-GZ20052024</t>
        </is>
      </c>
      <c r="C127" s="15" t="inlineStr">
        <is>
          <t>2020-07-27 16:21:49</t>
        </is>
      </c>
      <c r="D127" s="16">
        <f>LEFT(B127,9)</f>
        <v/>
      </c>
      <c r="E127" s="1" t="inlineStr">
        <is>
          <t>jack</t>
        </is>
      </c>
      <c r="F127" s="1" t="n"/>
      <c r="G127" s="1" t="n"/>
      <c r="H127" s="1" t="n"/>
      <c r="I127" s="1" t="n"/>
      <c r="J127" s="1" t="n"/>
      <c r="K127" s="1" t="n"/>
      <c r="L127" s="1" t="n"/>
      <c r="M127" s="17" t="n">
        <v>227.8</v>
      </c>
      <c r="N127" s="1" t="n"/>
      <c r="O127" s="1" t="n"/>
      <c r="P127" s="1" t="n"/>
      <c r="Q127" s="1" t="n"/>
      <c r="R127" s="17" t="n">
        <v>171.65</v>
      </c>
      <c r="S127" s="44">
        <f>M127*0.01095</f>
        <v/>
      </c>
      <c r="T127" s="44">
        <f>M127*0.02348</f>
        <v/>
      </c>
      <c r="U127" s="44" t="n"/>
      <c r="V127" s="44">
        <f>U127-T127</f>
        <v/>
      </c>
      <c r="W127" s="1" t="n"/>
      <c r="X127" s="44">
        <f>M127*0.043</f>
        <v/>
      </c>
      <c r="Y127" s="44">
        <f>R127+S127+T127+W127+X127+AG127+AC127+AD127</f>
        <v/>
      </c>
      <c r="Z127" s="44">
        <f>M127-Y127</f>
        <v/>
      </c>
      <c r="AA127" s="44">
        <f>Z127*0.7</f>
        <v/>
      </c>
      <c r="AB127" s="1" t="n"/>
      <c r="AC127" s="44">
        <f>M127*0.005</f>
        <v/>
      </c>
      <c r="AD127" s="44">
        <f>AC127</f>
        <v/>
      </c>
      <c r="AE127" s="1" t="n"/>
      <c r="AF127" s="1" t="n"/>
      <c r="AG127" s="1" t="n"/>
      <c r="AH127" s="44">
        <f>Z127*0.15</f>
        <v/>
      </c>
      <c r="AI127" s="44">
        <f>Z127*0.15</f>
        <v/>
      </c>
      <c r="AJ127" s="1" t="n"/>
      <c r="AK127" s="1" t="n"/>
      <c r="AL127" s="1" t="n"/>
      <c r="AM127" s="1" t="n"/>
      <c r="AN127" s="1" t="n"/>
      <c r="AO127" s="21">
        <f>(M127-Y127)/M127</f>
        <v/>
      </c>
      <c r="AP127" s="21">
        <f>AA127/Y127</f>
        <v/>
      </c>
    </row>
    <row r="128">
      <c r="A128" s="1" t="n"/>
      <c r="B128" s="15" t="inlineStr">
        <is>
          <t>7-AL19161050</t>
        </is>
      </c>
      <c r="C128" s="15" t="inlineStr">
        <is>
          <t>2020-07-27 16:21:49</t>
        </is>
      </c>
      <c r="D128" s="16">
        <f>LEFT(B128,9)</f>
        <v/>
      </c>
      <c r="E128" s="1" t="inlineStr">
        <is>
          <t>jack</t>
        </is>
      </c>
      <c r="F128" s="1" t="n"/>
      <c r="G128" s="1" t="n"/>
      <c r="H128" s="1" t="n"/>
      <c r="I128" s="1" t="n"/>
      <c r="J128" s="1" t="n"/>
      <c r="K128" s="1" t="n"/>
      <c r="L128" s="1" t="n"/>
      <c r="M128" s="17" t="n">
        <v>56</v>
      </c>
      <c r="N128" s="1" t="n"/>
      <c r="O128" s="1" t="n"/>
      <c r="P128" s="1" t="n"/>
      <c r="Q128" s="1" t="n"/>
      <c r="R128" s="17" t="n">
        <v>33.15</v>
      </c>
      <c r="S128" s="44">
        <f>M128*0.01095</f>
        <v/>
      </c>
      <c r="T128" s="44">
        <f>M128*0.02348</f>
        <v/>
      </c>
      <c r="U128" s="44" t="n">
        <v>4.8</v>
      </c>
      <c r="V128" s="44">
        <f>U128-T128</f>
        <v/>
      </c>
      <c r="W128" s="1" t="n"/>
      <c r="X128" s="44">
        <f>M128*0.043</f>
        <v/>
      </c>
      <c r="Y128" s="44">
        <f>R128+S128+T128+W128+X128+AG128+AC128+AD128</f>
        <v/>
      </c>
      <c r="Z128" s="44">
        <f>M128-Y128</f>
        <v/>
      </c>
      <c r="AA128" s="1" t="n">
        <v>0</v>
      </c>
      <c r="AB128" s="44">
        <f>Z128*0.9</f>
        <v/>
      </c>
      <c r="AC128" s="44">
        <f>M128*0.005</f>
        <v/>
      </c>
      <c r="AD128" s="44">
        <f>AC128</f>
        <v/>
      </c>
      <c r="AE128" s="1" t="n"/>
      <c r="AF128" s="1" t="n"/>
      <c r="AG128" s="1" t="n"/>
      <c r="AH128" s="44">
        <f>Z128*0.05</f>
        <v/>
      </c>
      <c r="AI128" s="44">
        <f>AH128</f>
        <v/>
      </c>
      <c r="AJ128" s="1" t="n"/>
      <c r="AK128" s="1" t="n"/>
      <c r="AL128" s="1" t="n"/>
      <c r="AM128" s="1" t="n"/>
      <c r="AN128" s="1" t="n"/>
      <c r="AO128" s="21">
        <f>(M128-Y128)/M128</f>
        <v/>
      </c>
      <c r="AP128" s="21">
        <f>AA128/Y128</f>
        <v/>
      </c>
      <c r="AR128" t="inlineStr">
        <is>
          <t>2020.07月迈粟礼对账单.xlsx 运单编号：4307256734376,金额4.8</t>
        </is>
      </c>
    </row>
    <row r="129">
      <c r="A129" s="1" t="n"/>
      <c r="B129" s="15" t="inlineStr">
        <is>
          <t>7-AL19213009</t>
        </is>
      </c>
      <c r="C129" s="15" t="inlineStr">
        <is>
          <t>2020-07-27 16:21:49</t>
        </is>
      </c>
      <c r="D129" s="16">
        <f>LEFT(B129,9)</f>
        <v/>
      </c>
      <c r="E129" s="1" t="inlineStr">
        <is>
          <t>jack</t>
        </is>
      </c>
      <c r="F129" s="1" t="n"/>
      <c r="G129" s="1" t="n"/>
      <c r="H129" s="1" t="n"/>
      <c r="I129" s="1" t="n"/>
      <c r="J129" s="1" t="n"/>
      <c r="K129" s="1" t="n"/>
      <c r="L129" s="1" t="n"/>
      <c r="M129" s="17" t="n">
        <v>52</v>
      </c>
      <c r="N129" s="1" t="n"/>
      <c r="O129" s="1" t="n"/>
      <c r="P129" s="1" t="n"/>
      <c r="Q129" s="1" t="n"/>
      <c r="R129" s="17" t="n">
        <v>34.33</v>
      </c>
      <c r="S129" s="44">
        <f>M129*0.01095</f>
        <v/>
      </c>
      <c r="T129" s="44">
        <f>M129*0.02348</f>
        <v/>
      </c>
      <c r="U129" s="44" t="n"/>
      <c r="V129" s="44">
        <f>U129-T129</f>
        <v/>
      </c>
      <c r="W129" s="1" t="n"/>
      <c r="X129" s="44">
        <f>M129*0.043</f>
        <v/>
      </c>
      <c r="Y129" s="44">
        <f>R129+S129+T129+W129+X129+AG129+AC129+AD129</f>
        <v/>
      </c>
      <c r="Z129" s="44">
        <f>M129-Y129</f>
        <v/>
      </c>
      <c r="AA129" s="1" t="n">
        <v>0</v>
      </c>
      <c r="AB129" s="44">
        <f>Z129*0.9</f>
        <v/>
      </c>
      <c r="AC129" s="44">
        <f>M129*0.005</f>
        <v/>
      </c>
      <c r="AD129" s="44">
        <f>AC129</f>
        <v/>
      </c>
      <c r="AE129" s="1" t="n"/>
      <c r="AF129" s="1" t="n"/>
      <c r="AG129" s="1" t="n"/>
      <c r="AH129" s="44">
        <f>Z129*0.05</f>
        <v/>
      </c>
      <c r="AI129" s="44">
        <f>AH129</f>
        <v/>
      </c>
      <c r="AJ129" s="1" t="n"/>
      <c r="AK129" s="1" t="n"/>
      <c r="AL129" s="1" t="n"/>
      <c r="AM129" s="1" t="n"/>
      <c r="AN129" s="1" t="n"/>
      <c r="AO129" s="21">
        <f>(M129-Y129)/M129</f>
        <v/>
      </c>
      <c r="AP129" s="21">
        <f>AA129/Y129</f>
        <v/>
      </c>
    </row>
    <row r="130">
      <c r="A130" s="1" t="n"/>
      <c r="B130" s="15" t="inlineStr">
        <is>
          <t>7-AL20094002</t>
        </is>
      </c>
      <c r="C130" s="15" t="inlineStr">
        <is>
          <t>2020-07-27 15:43:36</t>
        </is>
      </c>
      <c r="D130" s="16">
        <f>LEFT(B130,9)</f>
        <v/>
      </c>
      <c r="E130" s="1" t="inlineStr">
        <is>
          <t>jack</t>
        </is>
      </c>
      <c r="F130" s="1" t="n"/>
      <c r="G130" s="1" t="n"/>
      <c r="H130" s="1" t="n"/>
      <c r="I130" s="1" t="n"/>
      <c r="J130" s="1" t="n"/>
      <c r="K130" s="1" t="n"/>
      <c r="L130" s="1" t="n"/>
      <c r="M130" s="17" t="n">
        <v>194</v>
      </c>
      <c r="N130" s="1" t="n"/>
      <c r="O130" s="1" t="n"/>
      <c r="P130" s="1" t="n"/>
      <c r="Q130" s="1" t="n"/>
      <c r="R130" s="17" t="n">
        <v>221</v>
      </c>
      <c r="S130" s="44">
        <f>M130*0.01095</f>
        <v/>
      </c>
      <c r="T130" s="44">
        <f>M130*0.02348</f>
        <v/>
      </c>
      <c r="U130" s="44" t="n"/>
      <c r="V130" s="44">
        <f>U130-T130</f>
        <v/>
      </c>
      <c r="W130" s="1" t="n"/>
      <c r="X130" s="44">
        <f>M130*0.043</f>
        <v/>
      </c>
      <c r="Y130" s="44">
        <f>R130+S130+T130+W130+X130+AG130+AC130+AD130</f>
        <v/>
      </c>
      <c r="Z130" s="44">
        <f>M130-Y130</f>
        <v/>
      </c>
      <c r="AA130" s="1" t="n">
        <v>0</v>
      </c>
      <c r="AB130" s="44">
        <f>Z130*0.9</f>
        <v/>
      </c>
      <c r="AC130" s="44">
        <f>M130*0.005</f>
        <v/>
      </c>
      <c r="AD130" s="44">
        <f>AC130</f>
        <v/>
      </c>
      <c r="AE130" s="1" t="n"/>
      <c r="AF130" s="1" t="n"/>
      <c r="AG130" s="1" t="n"/>
      <c r="AH130" s="44">
        <f>Z130*0.05</f>
        <v/>
      </c>
      <c r="AI130" s="44">
        <f>AH130</f>
        <v/>
      </c>
      <c r="AJ130" s="1" t="n"/>
      <c r="AK130" s="1" t="n"/>
      <c r="AL130" s="1" t="n"/>
      <c r="AM130" s="1" t="n"/>
      <c r="AN130" s="1" t="n"/>
      <c r="AO130" s="21">
        <f>(M130-Y130)/M130</f>
        <v/>
      </c>
      <c r="AP130" s="21">
        <f>AA130/Y130</f>
        <v/>
      </c>
    </row>
    <row r="131">
      <c r="A131" s="1" t="n"/>
      <c r="B131" s="15" t="inlineStr">
        <is>
          <t>7-MA20187006</t>
        </is>
      </c>
      <c r="C131" s="15" t="inlineStr">
        <is>
          <t>2020-07-27 15:43:35</t>
        </is>
      </c>
      <c r="D131" s="16">
        <f>LEFT(B131,9)</f>
        <v/>
      </c>
      <c r="E131" s="1" t="inlineStr">
        <is>
          <t>jack</t>
        </is>
      </c>
      <c r="F131" s="1" t="n"/>
      <c r="G131" s="1" t="n"/>
      <c r="H131" s="1" t="n"/>
      <c r="I131" s="1" t="n"/>
      <c r="J131" s="1" t="n"/>
      <c r="K131" s="1" t="n"/>
      <c r="L131" s="1" t="n"/>
      <c r="M131" s="17" t="n">
        <v>97</v>
      </c>
      <c r="N131" s="1" t="n"/>
      <c r="O131" s="1" t="n"/>
      <c r="P131" s="1" t="n"/>
      <c r="Q131" s="1" t="n"/>
      <c r="R131" s="17" t="n">
        <v>68.66</v>
      </c>
      <c r="S131" s="44">
        <f>M131*0.01095</f>
        <v/>
      </c>
      <c r="T131" s="44">
        <f>M131*0.02348</f>
        <v/>
      </c>
      <c r="U131" s="44" t="n"/>
      <c r="V131" s="44">
        <f>U131-T131</f>
        <v/>
      </c>
      <c r="W131" s="1" t="n"/>
      <c r="X131" s="44">
        <f>M131*0.043</f>
        <v/>
      </c>
      <c r="Y131" s="44">
        <f>R131+S131+T131+W131+X131+AG131+AC131+AD131</f>
        <v/>
      </c>
      <c r="Z131" s="44">
        <f>M131-Y131</f>
        <v/>
      </c>
      <c r="AA131" s="44">
        <f>Z131*0.7</f>
        <v/>
      </c>
      <c r="AB131" s="1" t="n"/>
      <c r="AC131" s="44">
        <f>M131*0.005</f>
        <v/>
      </c>
      <c r="AD131" s="44">
        <f>AC131</f>
        <v/>
      </c>
      <c r="AE131" s="1" t="n"/>
      <c r="AF131" s="1" t="n"/>
      <c r="AG131" s="1" t="n"/>
      <c r="AH131" s="44">
        <f>Z131*0.15</f>
        <v/>
      </c>
      <c r="AI131" s="44">
        <f>Z131*0.15</f>
        <v/>
      </c>
      <c r="AJ131" s="1" t="n"/>
      <c r="AK131" s="1" t="n"/>
      <c r="AL131" s="1" t="n"/>
      <c r="AM131" s="1" t="n"/>
      <c r="AN131" s="1" t="n"/>
      <c r="AO131" s="21">
        <f>(M131-Y131)/M131</f>
        <v/>
      </c>
      <c r="AP131" s="21">
        <f>AA131/Y131</f>
        <v/>
      </c>
    </row>
    <row r="132">
      <c r="A132" s="1" t="n"/>
      <c r="B132" s="15" t="inlineStr">
        <is>
          <t>7-MA20197005</t>
        </is>
      </c>
      <c r="C132" s="15" t="inlineStr">
        <is>
          <t>2020-07-28 10:13:10</t>
        </is>
      </c>
      <c r="D132" s="16">
        <f>LEFT(B132,9)</f>
        <v/>
      </c>
      <c r="E132" s="1" t="inlineStr">
        <is>
          <t>jack</t>
        </is>
      </c>
      <c r="F132" s="1" t="n"/>
      <c r="G132" s="1" t="n"/>
      <c r="H132" s="1" t="n"/>
      <c r="I132" s="1" t="n"/>
      <c r="J132" s="1" t="n"/>
      <c r="K132" s="1" t="n"/>
      <c r="L132" s="1" t="n"/>
      <c r="M132" s="17" t="n">
        <v>4095</v>
      </c>
      <c r="N132" s="1" t="n"/>
      <c r="O132" s="1" t="n"/>
      <c r="P132" s="1" t="n"/>
      <c r="Q132" s="1" t="n"/>
      <c r="R132" s="17" t="n">
        <v>2876.58</v>
      </c>
      <c r="S132" s="44">
        <f>M132*0.01095</f>
        <v/>
      </c>
      <c r="T132" s="44">
        <f>M132*0.02348</f>
        <v/>
      </c>
      <c r="U132" s="44" t="n"/>
      <c r="V132" s="44">
        <f>U132-T132</f>
        <v/>
      </c>
      <c r="W132" s="1" t="n"/>
      <c r="X132" s="44">
        <f>M132*0.043</f>
        <v/>
      </c>
      <c r="Y132" s="44">
        <f>R132+S132+T132+W132+X132+AG132+AC132+AD132</f>
        <v/>
      </c>
      <c r="Z132" s="44">
        <f>M132-Y132</f>
        <v/>
      </c>
      <c r="AA132" s="44">
        <f>Z132*0.7</f>
        <v/>
      </c>
      <c r="AB132" s="1" t="n"/>
      <c r="AC132" s="44">
        <f>M132*0.005</f>
        <v/>
      </c>
      <c r="AD132" s="44">
        <f>AC132</f>
        <v/>
      </c>
      <c r="AE132" s="1" t="n"/>
      <c r="AF132" s="1" t="n"/>
      <c r="AG132" s="1" t="n"/>
      <c r="AH132" s="44">
        <f>Z132*0.15</f>
        <v/>
      </c>
      <c r="AI132" s="44">
        <f>Z132*0.15</f>
        <v/>
      </c>
      <c r="AJ132" s="1" t="n"/>
      <c r="AK132" s="1" t="n"/>
      <c r="AL132" s="1" t="n"/>
      <c r="AM132" s="1" t="n"/>
      <c r="AN132" s="1" t="n"/>
      <c r="AO132" s="21">
        <f>(M132-Y132)/M132</f>
        <v/>
      </c>
      <c r="AP132" s="21">
        <f>AA132/Y132</f>
        <v/>
      </c>
    </row>
    <row r="133">
      <c r="A133" s="1" t="n"/>
      <c r="B133" s="15" t="inlineStr">
        <is>
          <t>7-MA20050008</t>
        </is>
      </c>
      <c r="C133" s="15" t="inlineStr">
        <is>
          <t>2020-07-27 13:20:02</t>
        </is>
      </c>
      <c r="D133" s="16">
        <f>LEFT(B133,9)</f>
        <v/>
      </c>
      <c r="E133" s="1" t="inlineStr">
        <is>
          <t>jack</t>
        </is>
      </c>
      <c r="F133" s="1" t="n"/>
      <c r="G133" s="1" t="n"/>
      <c r="H133" s="1" t="n"/>
      <c r="I133" s="1" t="n"/>
      <c r="J133" s="1" t="n"/>
      <c r="K133" s="1" t="n"/>
      <c r="L133" s="1" t="n"/>
      <c r="M133" s="17" t="n">
        <v>250</v>
      </c>
      <c r="N133" s="1" t="n"/>
      <c r="O133" s="1" t="n"/>
      <c r="P133" s="1" t="n"/>
      <c r="Q133" s="1" t="n"/>
      <c r="R133" s="17" t="n">
        <v>171.36</v>
      </c>
      <c r="S133" s="44">
        <f>M133*0.01095</f>
        <v/>
      </c>
      <c r="T133" s="44">
        <f>M133*0.02348</f>
        <v/>
      </c>
      <c r="U133" s="44" t="n"/>
      <c r="V133" s="44">
        <f>U133-T133</f>
        <v/>
      </c>
      <c r="W133" s="1" t="n"/>
      <c r="X133" s="44">
        <f>M133*0.043</f>
        <v/>
      </c>
      <c r="Y133" s="44">
        <f>R133+S133+T133+W133+X133+AG133+AC133+AD133</f>
        <v/>
      </c>
      <c r="Z133" s="44">
        <f>M133-Y133</f>
        <v/>
      </c>
      <c r="AA133" s="44">
        <f>Z133*0.7</f>
        <v/>
      </c>
      <c r="AB133" s="1" t="n"/>
      <c r="AC133" s="44">
        <f>M133*0.005</f>
        <v/>
      </c>
      <c r="AD133" s="44">
        <f>AC133</f>
        <v/>
      </c>
      <c r="AE133" s="1" t="n"/>
      <c r="AF133" s="1" t="n"/>
      <c r="AG133" s="1" t="n"/>
      <c r="AH133" s="44">
        <f>Z133*0.15</f>
        <v/>
      </c>
      <c r="AI133" s="44">
        <f>Z133*0.15</f>
        <v/>
      </c>
      <c r="AJ133" s="1" t="n"/>
      <c r="AK133" s="1" t="n"/>
      <c r="AL133" s="1" t="n"/>
      <c r="AM133" s="1" t="n"/>
      <c r="AN133" s="1" t="n"/>
      <c r="AO133" s="21">
        <f>(M133-Y133)/M133</f>
        <v/>
      </c>
      <c r="AP133" s="21">
        <f>AA133/Y133</f>
        <v/>
      </c>
    </row>
    <row r="134">
      <c r="A134" s="1" t="n"/>
      <c r="B134" s="15" t="inlineStr">
        <is>
          <t>7-MA20275002</t>
        </is>
      </c>
      <c r="C134" s="15" t="inlineStr">
        <is>
          <t>2020-07-30 09:55:54</t>
        </is>
      </c>
      <c r="D134" s="16">
        <f>LEFT(B134,9)</f>
        <v/>
      </c>
      <c r="E134" s="1" t="inlineStr">
        <is>
          <t>jack</t>
        </is>
      </c>
      <c r="F134" s="1" t="n"/>
      <c r="G134" s="1" t="n"/>
      <c r="H134" s="1" t="n"/>
      <c r="I134" s="1" t="n"/>
      <c r="J134" s="1" t="n"/>
      <c r="K134" s="1" t="n"/>
      <c r="L134" s="1" t="n"/>
      <c r="M134" s="17" t="n">
        <v>15184</v>
      </c>
      <c r="N134" s="1" t="n"/>
      <c r="O134" s="1" t="n"/>
      <c r="P134" s="1" t="n"/>
      <c r="Q134" s="1" t="n"/>
      <c r="R134" s="17" t="n">
        <v>12125.22</v>
      </c>
      <c r="S134" s="44">
        <f>M134*0.01095</f>
        <v/>
      </c>
      <c r="T134" s="44">
        <f>M134*0.02348</f>
        <v/>
      </c>
      <c r="U134" s="44" t="n"/>
      <c r="V134" s="44">
        <f>U134-T134</f>
        <v/>
      </c>
      <c r="W134" s="1" t="n"/>
      <c r="X134" s="44">
        <f>M134*0.043</f>
        <v/>
      </c>
      <c r="Y134" s="44">
        <f>R134+S134+T134+W134+X134+AG134+AC134+AD134</f>
        <v/>
      </c>
      <c r="Z134" s="44">
        <f>M134-Y134</f>
        <v/>
      </c>
      <c r="AA134" s="44">
        <f>Z134*0.7</f>
        <v/>
      </c>
      <c r="AB134" s="1" t="n"/>
      <c r="AC134" s="44">
        <f>M134*0.005</f>
        <v/>
      </c>
      <c r="AD134" s="44">
        <f>AC134</f>
        <v/>
      </c>
      <c r="AE134" s="1" t="n"/>
      <c r="AF134" s="1" t="n"/>
      <c r="AG134" s="1" t="n"/>
      <c r="AH134" s="44">
        <f>Z134*0.15</f>
        <v/>
      </c>
      <c r="AI134" s="44">
        <f>Z134*0.15</f>
        <v/>
      </c>
      <c r="AJ134" s="1" t="n"/>
      <c r="AK134" s="1" t="n"/>
      <c r="AL134" s="1" t="n"/>
      <c r="AM134" s="1" t="n"/>
      <c r="AN134" s="1" t="n"/>
      <c r="AO134" s="21">
        <f>(M134-Y134)/M134</f>
        <v/>
      </c>
      <c r="AP134" s="21">
        <f>AA134/Y134</f>
        <v/>
      </c>
    </row>
    <row r="135">
      <c r="A135" s="1" t="n"/>
      <c r="B135" s="15" t="inlineStr">
        <is>
          <t>7-MA20177005</t>
        </is>
      </c>
      <c r="C135" s="15" t="inlineStr">
        <is>
          <t>2020-07-27 13:11:05</t>
        </is>
      </c>
      <c r="D135" s="16">
        <f>LEFT(B135,9)</f>
        <v/>
      </c>
      <c r="E135" s="1" t="inlineStr">
        <is>
          <t>jack</t>
        </is>
      </c>
      <c r="F135" s="1" t="n"/>
      <c r="G135" s="1" t="n"/>
      <c r="H135" s="1" t="n"/>
      <c r="I135" s="1" t="n"/>
      <c r="J135" s="1" t="n"/>
      <c r="K135" s="1" t="n"/>
      <c r="L135" s="1" t="n"/>
      <c r="M135" s="17" t="n">
        <v>63</v>
      </c>
      <c r="N135" s="1" t="n"/>
      <c r="O135" s="1" t="n"/>
      <c r="P135" s="1" t="n"/>
      <c r="Q135" s="1" t="n"/>
      <c r="R135" s="17" t="n">
        <v>32.16</v>
      </c>
      <c r="S135" s="44">
        <f>M135*0.01095</f>
        <v/>
      </c>
      <c r="T135" s="44">
        <f>M135*0.02348</f>
        <v/>
      </c>
      <c r="U135" s="44" t="n">
        <v>4</v>
      </c>
      <c r="V135" s="44">
        <f>U135-T135</f>
        <v/>
      </c>
      <c r="W135" s="1" t="n"/>
      <c r="X135" s="44">
        <f>M135*0.043</f>
        <v/>
      </c>
      <c r="Y135" s="44">
        <f>R135+S135+T135+W135+X135+AG135+AC135+AD135</f>
        <v/>
      </c>
      <c r="Z135" s="44">
        <f>M135-Y135</f>
        <v/>
      </c>
      <c r="AA135" s="44">
        <f>Z135*0.7</f>
        <v/>
      </c>
      <c r="AB135" s="1" t="n"/>
      <c r="AC135" s="44">
        <f>M135*0.005</f>
        <v/>
      </c>
      <c r="AD135" s="44">
        <f>AC135</f>
        <v/>
      </c>
      <c r="AE135" s="1" t="n"/>
      <c r="AF135" s="1" t="n"/>
      <c r="AG135" s="1" t="n"/>
      <c r="AH135" s="44">
        <f>Z135*0.15</f>
        <v/>
      </c>
      <c r="AI135" s="44">
        <f>Z135*0.15</f>
        <v/>
      </c>
      <c r="AJ135" s="1" t="n"/>
      <c r="AK135" s="1" t="n"/>
      <c r="AL135" s="1" t="n"/>
      <c r="AM135" s="1" t="n"/>
      <c r="AN135" s="1" t="n"/>
      <c r="AO135" s="21">
        <f>(M135-Y135)/M135</f>
        <v/>
      </c>
      <c r="AP135" s="21">
        <f>AA135/Y135</f>
        <v/>
      </c>
      <c r="AR135" t="inlineStr">
        <is>
          <t>2020.07月迈粟礼对账单.xlsx 运单编号：4307273345730,金额4.0</t>
        </is>
      </c>
    </row>
    <row r="136">
      <c r="A136" s="1" t="n"/>
      <c r="B136" s="15" t="inlineStr">
        <is>
          <t>7-GZ20076063</t>
        </is>
      </c>
      <c r="C136" s="15" t="inlineStr">
        <is>
          <t>2020-07-27 13:11:05</t>
        </is>
      </c>
      <c r="D136" s="16">
        <f>LEFT(B136,9)</f>
        <v/>
      </c>
      <c r="E136" s="1" t="inlineStr">
        <is>
          <t>jack</t>
        </is>
      </c>
      <c r="F136" s="1" t="n"/>
      <c r="G136" s="1" t="n"/>
      <c r="H136" s="1" t="n"/>
      <c r="I136" s="1" t="n"/>
      <c r="J136" s="1" t="n"/>
      <c r="K136" s="1" t="n"/>
      <c r="L136" s="1" t="n"/>
      <c r="M136" s="17" t="n">
        <v>88.81999999999999</v>
      </c>
      <c r="N136" s="1" t="n"/>
      <c r="O136" s="1" t="n"/>
      <c r="P136" s="1" t="n"/>
      <c r="Q136" s="1" t="n"/>
      <c r="R136" s="17" t="n">
        <v>53.37</v>
      </c>
      <c r="S136" s="44">
        <f>M136*0.01095</f>
        <v/>
      </c>
      <c r="T136" s="44">
        <f>M136*0.02348</f>
        <v/>
      </c>
      <c r="U136" s="44" t="n"/>
      <c r="V136" s="44">
        <f>U136-T136</f>
        <v/>
      </c>
      <c r="W136" s="1" t="n"/>
      <c r="X136" s="44">
        <f>M136*0.043</f>
        <v/>
      </c>
      <c r="Y136" s="44">
        <f>R136+S136+T136+W136+X136+AG136+AC136+AD136</f>
        <v/>
      </c>
      <c r="Z136" s="44">
        <f>M136-Y136</f>
        <v/>
      </c>
      <c r="AA136" s="44">
        <f>Z136*0.7</f>
        <v/>
      </c>
      <c r="AB136" s="1" t="n"/>
      <c r="AC136" s="44">
        <f>M136*0.005</f>
        <v/>
      </c>
      <c r="AD136" s="44">
        <f>AC136</f>
        <v/>
      </c>
      <c r="AE136" s="1" t="n"/>
      <c r="AF136" s="1" t="n"/>
      <c r="AG136" s="1" t="n"/>
      <c r="AH136" s="44">
        <f>Z136*0.15</f>
        <v/>
      </c>
      <c r="AI136" s="44">
        <f>Z136*0.15</f>
        <v/>
      </c>
      <c r="AJ136" s="1" t="n"/>
      <c r="AK136" s="1" t="n"/>
      <c r="AL136" s="1" t="n"/>
      <c r="AM136" s="1" t="n"/>
      <c r="AN136" s="1" t="n"/>
      <c r="AO136" s="21">
        <f>(M136-Y136)/M136</f>
        <v/>
      </c>
      <c r="AP136" s="21">
        <f>AA136/Y136</f>
        <v/>
      </c>
    </row>
    <row r="137">
      <c r="A137" s="1" t="n"/>
      <c r="B137" s="15" t="inlineStr">
        <is>
          <t>7-MA20297001</t>
        </is>
      </c>
      <c r="C137" s="15" t="inlineStr">
        <is>
          <t>2020-07-27 16:45:47</t>
        </is>
      </c>
      <c r="D137" s="16">
        <f>LEFT(B137,9)</f>
        <v/>
      </c>
      <c r="E137" s="1" t="inlineStr">
        <is>
          <t>jack</t>
        </is>
      </c>
      <c r="F137" s="1" t="n"/>
      <c r="G137" s="1" t="n"/>
      <c r="H137" s="1" t="n"/>
      <c r="I137" s="1" t="n"/>
      <c r="J137" s="1" t="n"/>
      <c r="K137" s="1" t="n"/>
      <c r="L137" s="1" t="n"/>
      <c r="M137" s="17" t="n">
        <v>109</v>
      </c>
      <c r="N137" s="1" t="n"/>
      <c r="O137" s="1" t="n"/>
      <c r="P137" s="1" t="n"/>
      <c r="Q137" s="1" t="n"/>
      <c r="R137" s="17" t="n">
        <v>70.81</v>
      </c>
      <c r="S137" s="44">
        <f>M137*0.01095</f>
        <v/>
      </c>
      <c r="T137" s="44">
        <f>M137*0.02348</f>
        <v/>
      </c>
      <c r="U137" s="44" t="n">
        <v>5.6</v>
      </c>
      <c r="V137" s="44">
        <f>U137-T137</f>
        <v/>
      </c>
      <c r="W137" s="1" t="n"/>
      <c r="X137" s="44">
        <f>M137*0.043</f>
        <v/>
      </c>
      <c r="Y137" s="44">
        <f>R137+S137+T137+W137+X137+AG137+AC137+AD137</f>
        <v/>
      </c>
      <c r="Z137" s="44">
        <f>M137-Y137</f>
        <v/>
      </c>
      <c r="AA137" s="44">
        <f>Z137*0.7</f>
        <v/>
      </c>
      <c r="AB137" s="1" t="n"/>
      <c r="AC137" s="44">
        <f>M137*0.005</f>
        <v/>
      </c>
      <c r="AD137" s="44">
        <f>AC137</f>
        <v/>
      </c>
      <c r="AE137" s="1" t="n"/>
      <c r="AF137" s="1" t="n"/>
      <c r="AG137" s="1" t="n"/>
      <c r="AH137" s="44">
        <f>Z137*0.15</f>
        <v/>
      </c>
      <c r="AI137" s="44">
        <f>Z137*0.15</f>
        <v/>
      </c>
      <c r="AJ137" s="1" t="n"/>
      <c r="AK137" s="1" t="n"/>
      <c r="AL137" s="1" t="n"/>
      <c r="AM137" s="1" t="n"/>
      <c r="AN137" s="1" t="n"/>
      <c r="AO137" s="21">
        <f>(M137-Y137)/M137</f>
        <v/>
      </c>
      <c r="AP137" s="21">
        <f>AA137/Y137</f>
        <v/>
      </c>
      <c r="AR137" t="inlineStr">
        <is>
          <t>2020.07月迈粟礼对账单.xlsx 运单编号：4307256658952,金额5.6</t>
        </is>
      </c>
    </row>
    <row r="138">
      <c r="A138" s="1" t="n"/>
      <c r="B138" s="15" t="inlineStr">
        <is>
          <t>7-MA20164004</t>
        </is>
      </c>
      <c r="C138" s="15" t="inlineStr">
        <is>
          <t>2020-07-27 13:11:03</t>
        </is>
      </c>
      <c r="D138" s="16">
        <f>LEFT(B138,9)</f>
        <v/>
      </c>
      <c r="E138" s="1" t="inlineStr">
        <is>
          <t>jack</t>
        </is>
      </c>
      <c r="F138" s="1" t="n"/>
      <c r="G138" s="1" t="n"/>
      <c r="H138" s="1" t="n"/>
      <c r="I138" s="1" t="n"/>
      <c r="J138" s="1" t="n"/>
      <c r="K138" s="1" t="n"/>
      <c r="L138" s="1" t="n"/>
      <c r="M138" s="17" t="n">
        <v>62</v>
      </c>
      <c r="N138" s="1" t="n"/>
      <c r="O138" s="1" t="n"/>
      <c r="P138" s="1" t="n"/>
      <c r="Q138" s="1" t="n"/>
      <c r="R138" s="17" t="n">
        <v>36.64</v>
      </c>
      <c r="S138" s="44">
        <f>M138*0.01095</f>
        <v/>
      </c>
      <c r="T138" s="44">
        <f>M138*0.02348</f>
        <v/>
      </c>
      <c r="U138" s="44" t="n"/>
      <c r="V138" s="44">
        <f>U138-T138</f>
        <v/>
      </c>
      <c r="W138" s="1" t="n"/>
      <c r="X138" s="44">
        <f>M138*0.043</f>
        <v/>
      </c>
      <c r="Y138" s="44">
        <f>R138+S138+T138+W138+X138+AG138+AC138+AD138</f>
        <v/>
      </c>
      <c r="Z138" s="44">
        <f>M138-Y138</f>
        <v/>
      </c>
      <c r="AA138" s="44">
        <f>Z138*0.7</f>
        <v/>
      </c>
      <c r="AB138" s="1" t="n"/>
      <c r="AC138" s="44">
        <f>M138*0.005</f>
        <v/>
      </c>
      <c r="AD138" s="44">
        <f>AC138</f>
        <v/>
      </c>
      <c r="AE138" s="1" t="n"/>
      <c r="AF138" s="1" t="n"/>
      <c r="AG138" s="1" t="n"/>
      <c r="AH138" s="44">
        <f>Z138*0.15</f>
        <v/>
      </c>
      <c r="AI138" s="44">
        <f>Z138*0.15</f>
        <v/>
      </c>
      <c r="AJ138" s="1" t="n"/>
      <c r="AK138" s="1" t="n"/>
      <c r="AL138" s="1" t="n"/>
      <c r="AM138" s="1" t="n"/>
      <c r="AN138" s="1" t="n"/>
      <c r="AO138" s="21">
        <f>(M138-Y138)/M138</f>
        <v/>
      </c>
      <c r="AP138" s="21">
        <f>AA138/Y138</f>
        <v/>
      </c>
    </row>
    <row r="139">
      <c r="A139" s="1" t="n"/>
      <c r="B139" s="15" t="inlineStr">
        <is>
          <t>7-AL20102005</t>
        </is>
      </c>
      <c r="C139" s="15" t="inlineStr">
        <is>
          <t>2020-07-27 16:45:47</t>
        </is>
      </c>
      <c r="D139" s="16">
        <f>LEFT(B139,9)</f>
        <v/>
      </c>
      <c r="E139" s="1" t="inlineStr">
        <is>
          <t>jack</t>
        </is>
      </c>
      <c r="F139" s="1" t="n"/>
      <c r="G139" s="1" t="n"/>
      <c r="H139" s="1" t="n"/>
      <c r="I139" s="1" t="n"/>
      <c r="J139" s="1" t="n"/>
      <c r="K139" s="1" t="n"/>
      <c r="L139" s="1" t="n"/>
      <c r="M139" s="17" t="n">
        <v>44</v>
      </c>
      <c r="N139" s="1" t="n"/>
      <c r="O139" s="1" t="n"/>
      <c r="P139" s="1" t="n"/>
      <c r="Q139" s="1" t="n"/>
      <c r="R139" s="17" t="n">
        <v>22.32</v>
      </c>
      <c r="S139" s="44">
        <f>M139*0.01095</f>
        <v/>
      </c>
      <c r="T139" s="44">
        <f>M139*0.02348</f>
        <v/>
      </c>
      <c r="U139" s="44" t="n"/>
      <c r="V139" s="44">
        <f>U139-T139</f>
        <v/>
      </c>
      <c r="W139" s="1" t="n"/>
      <c r="X139" s="44">
        <f>M139*0.043</f>
        <v/>
      </c>
      <c r="Y139" s="44">
        <f>R139+S139+T139+W139+X139+AG139+AC139+AD139</f>
        <v/>
      </c>
      <c r="Z139" s="44">
        <f>M139-Y139</f>
        <v/>
      </c>
      <c r="AA139" s="1" t="n">
        <v>0</v>
      </c>
      <c r="AB139" s="44">
        <f>Z139*0.9</f>
        <v/>
      </c>
      <c r="AC139" s="44">
        <f>M139*0.005</f>
        <v/>
      </c>
      <c r="AD139" s="44">
        <f>AC139</f>
        <v/>
      </c>
      <c r="AE139" s="1" t="n"/>
      <c r="AF139" s="1" t="n"/>
      <c r="AG139" s="1" t="n"/>
      <c r="AH139" s="44">
        <f>Z139*0.05</f>
        <v/>
      </c>
      <c r="AI139" s="44">
        <f>AH139</f>
        <v/>
      </c>
      <c r="AJ139" s="1" t="n"/>
      <c r="AK139" s="1" t="n"/>
      <c r="AL139" s="1" t="n"/>
      <c r="AM139" s="1" t="n"/>
      <c r="AN139" s="1" t="n"/>
      <c r="AO139" s="21">
        <f>(M139-Y139)/M139</f>
        <v/>
      </c>
      <c r="AP139" s="21">
        <f>AA139/Y139</f>
        <v/>
      </c>
    </row>
    <row r="140">
      <c r="A140" s="1" t="n"/>
      <c r="B140" s="15" t="inlineStr">
        <is>
          <t>7-GZ20124002</t>
        </is>
      </c>
      <c r="C140" s="15" t="inlineStr">
        <is>
          <t>2020-07-28 10:10:09</t>
        </is>
      </c>
      <c r="D140" s="16">
        <f>LEFT(B140,9)</f>
        <v/>
      </c>
      <c r="E140" s="1" t="inlineStr">
        <is>
          <t>jack</t>
        </is>
      </c>
      <c r="F140" s="1" t="n"/>
      <c r="G140" s="1" t="n"/>
      <c r="H140" s="1" t="n"/>
      <c r="I140" s="1" t="n"/>
      <c r="J140" s="1" t="n"/>
      <c r="K140" s="1" t="n"/>
      <c r="L140" s="1" t="n"/>
      <c r="M140" s="17" t="n">
        <v>51.9</v>
      </c>
      <c r="N140" s="1" t="n"/>
      <c r="O140" s="1" t="n"/>
      <c r="P140" s="1" t="n"/>
      <c r="Q140" s="1" t="n"/>
      <c r="R140" s="17" t="n">
        <v>37.91</v>
      </c>
      <c r="S140" s="44">
        <f>M140*0.01095</f>
        <v/>
      </c>
      <c r="T140" s="44">
        <f>M140*0.02348</f>
        <v/>
      </c>
      <c r="U140" s="44" t="n"/>
      <c r="V140" s="44">
        <f>U140-T140</f>
        <v/>
      </c>
      <c r="W140" s="1" t="n"/>
      <c r="X140" s="44">
        <f>M140*0.043</f>
        <v/>
      </c>
      <c r="Y140" s="44">
        <f>R140+S140+T140+W140+X140+AG140+AC140+AD140</f>
        <v/>
      </c>
      <c r="Z140" s="44">
        <f>M140-Y140</f>
        <v/>
      </c>
      <c r="AA140" s="44">
        <f>Z140*0.7</f>
        <v/>
      </c>
      <c r="AB140" s="1" t="n"/>
      <c r="AC140" s="44">
        <f>M140*0.005</f>
        <v/>
      </c>
      <c r="AD140" s="44">
        <f>AC140</f>
        <v/>
      </c>
      <c r="AE140" s="1" t="n"/>
      <c r="AF140" s="1" t="n"/>
      <c r="AG140" s="1" t="n"/>
      <c r="AH140" s="44">
        <f>Z140*0.15</f>
        <v/>
      </c>
      <c r="AI140" s="44">
        <f>Z140*0.15</f>
        <v/>
      </c>
      <c r="AJ140" s="1" t="n"/>
      <c r="AK140" s="1" t="n"/>
      <c r="AL140" s="1" t="n"/>
      <c r="AM140" s="1" t="n"/>
      <c r="AN140" s="1" t="n"/>
      <c r="AO140" s="21">
        <f>(M140-Y140)/M140</f>
        <v/>
      </c>
      <c r="AP140" s="21">
        <f>AA140/Y140</f>
        <v/>
      </c>
    </row>
    <row r="141">
      <c r="A141" s="1" t="n"/>
      <c r="B141" s="15" t="inlineStr">
        <is>
          <t>7-AL20116001</t>
        </is>
      </c>
      <c r="C141" s="15" t="inlineStr">
        <is>
          <t>2020-07-27 13:11:13</t>
        </is>
      </c>
      <c r="D141" s="16">
        <f>LEFT(B141,9)</f>
        <v/>
      </c>
      <c r="E141" s="1" t="inlineStr">
        <is>
          <t>jack</t>
        </is>
      </c>
      <c r="F141" s="1" t="n"/>
      <c r="G141" s="1" t="n"/>
      <c r="H141" s="1" t="n"/>
      <c r="I141" s="1" t="n"/>
      <c r="J141" s="1" t="n"/>
      <c r="K141" s="1" t="n"/>
      <c r="L141" s="1" t="n"/>
      <c r="M141" s="17" t="n">
        <v>98.59999999999999</v>
      </c>
      <c r="N141" s="1" t="n"/>
      <c r="O141" s="1" t="n"/>
      <c r="P141" s="1" t="n"/>
      <c r="Q141" s="1" t="n"/>
      <c r="R141" s="17" t="n">
        <v>66.81999999999999</v>
      </c>
      <c r="S141" s="44">
        <f>M141*0.01095</f>
        <v/>
      </c>
      <c r="T141" s="44">
        <f>M141*0.02348</f>
        <v/>
      </c>
      <c r="U141" s="44" t="n">
        <v>7.4</v>
      </c>
      <c r="V141" s="44">
        <f>U141-T141</f>
        <v/>
      </c>
      <c r="W141" s="1" t="n"/>
      <c r="X141" s="44">
        <f>M141*0.043</f>
        <v/>
      </c>
      <c r="Y141" s="44">
        <f>R141+S141+T141+W141+X141+AG141+AC141+AD141</f>
        <v/>
      </c>
      <c r="Z141" s="44">
        <f>M141-Y141</f>
        <v/>
      </c>
      <c r="AA141" s="1" t="n">
        <v>0</v>
      </c>
      <c r="AB141" s="44">
        <f>Z141*0.9</f>
        <v/>
      </c>
      <c r="AC141" s="44">
        <f>M141*0.005</f>
        <v/>
      </c>
      <c r="AD141" s="44">
        <f>AC141</f>
        <v/>
      </c>
      <c r="AE141" s="1" t="n"/>
      <c r="AF141" s="1" t="n"/>
      <c r="AG141" s="1" t="n"/>
      <c r="AH141" s="44">
        <f>Z141*0.05</f>
        <v/>
      </c>
      <c r="AI141" s="44">
        <f>AH141</f>
        <v/>
      </c>
      <c r="AJ141" s="1" t="n"/>
      <c r="AK141" s="1" t="n"/>
      <c r="AL141" s="1" t="n"/>
      <c r="AM141" s="1" t="n"/>
      <c r="AN141" s="1" t="n"/>
      <c r="AO141" s="21">
        <f>(M141-Y141)/M141</f>
        <v/>
      </c>
      <c r="AP141" s="21">
        <f>AA141/Y141</f>
        <v/>
      </c>
      <c r="AR141" t="inlineStr">
        <is>
          <t>2020.07月迈粟礼对账单.xlsx 运单编号：4307250349049,金额7.4</t>
        </is>
      </c>
    </row>
    <row r="142">
      <c r="A142" s="1" t="n"/>
      <c r="B142" s="15" t="inlineStr">
        <is>
          <t>7-GZ20137002</t>
        </is>
      </c>
      <c r="C142" s="15" t="inlineStr">
        <is>
          <t>2020-07-27 11:36:37</t>
        </is>
      </c>
      <c r="D142" s="16">
        <f>LEFT(B142,9)</f>
        <v/>
      </c>
      <c r="E142" s="1" t="inlineStr">
        <is>
          <t>jack</t>
        </is>
      </c>
      <c r="F142" s="1" t="n"/>
      <c r="G142" s="1" t="n"/>
      <c r="H142" s="1" t="n"/>
      <c r="I142" s="1" t="n"/>
      <c r="J142" s="1" t="n"/>
      <c r="K142" s="1" t="n"/>
      <c r="L142" s="1" t="n"/>
      <c r="M142" s="17" t="n">
        <v>67.54000000000001</v>
      </c>
      <c r="N142" s="1" t="n"/>
      <c r="O142" s="1" t="n"/>
      <c r="P142" s="1" t="n"/>
      <c r="Q142" s="1" t="n"/>
      <c r="R142" s="17" t="n">
        <v>38.18</v>
      </c>
      <c r="S142" s="44">
        <f>M142*0.01095</f>
        <v/>
      </c>
      <c r="T142" s="44">
        <f>M142*0.02348</f>
        <v/>
      </c>
      <c r="U142" s="44" t="n"/>
      <c r="V142" s="44">
        <f>U142-T142</f>
        <v/>
      </c>
      <c r="W142" s="1" t="n"/>
      <c r="X142" s="44">
        <f>M142*0.043</f>
        <v/>
      </c>
      <c r="Y142" s="44">
        <f>R142+S142+T142+W142+X142+AG142+AC142+AD142</f>
        <v/>
      </c>
      <c r="Z142" s="44">
        <f>M142-Y142</f>
        <v/>
      </c>
      <c r="AA142" s="44">
        <f>Z142*0.7</f>
        <v/>
      </c>
      <c r="AB142" s="1" t="n"/>
      <c r="AC142" s="44">
        <f>M142*0.005</f>
        <v/>
      </c>
      <c r="AD142" s="44">
        <f>AC142</f>
        <v/>
      </c>
      <c r="AE142" s="1" t="n"/>
      <c r="AF142" s="1" t="n"/>
      <c r="AG142" s="1" t="n"/>
      <c r="AH142" s="44">
        <f>Z142*0.15</f>
        <v/>
      </c>
      <c r="AI142" s="44">
        <f>Z142*0.15</f>
        <v/>
      </c>
      <c r="AJ142" s="1" t="n"/>
      <c r="AK142" s="1" t="n"/>
      <c r="AL142" s="1" t="n"/>
      <c r="AM142" s="1" t="n"/>
      <c r="AN142" s="1" t="n"/>
      <c r="AO142" s="21">
        <f>(M142-Y142)/M142</f>
        <v/>
      </c>
      <c r="AP142" s="21">
        <f>AA142/Y142</f>
        <v/>
      </c>
    </row>
    <row r="143">
      <c r="A143" s="1" t="n"/>
      <c r="B143" s="15" t="inlineStr">
        <is>
          <t>7-AL20040004</t>
        </is>
      </c>
      <c r="C143" s="15" t="inlineStr">
        <is>
          <t>2020-07-27 11:36:37</t>
        </is>
      </c>
      <c r="D143" s="16">
        <f>LEFT(B143,9)</f>
        <v/>
      </c>
      <c r="E143" s="1" t="inlineStr">
        <is>
          <t>jack</t>
        </is>
      </c>
      <c r="F143" s="1" t="n"/>
      <c r="G143" s="1" t="n"/>
      <c r="H143" s="1" t="n"/>
      <c r="I143" s="1" t="n"/>
      <c r="J143" s="1" t="n"/>
      <c r="K143" s="1" t="n"/>
      <c r="L143" s="1" t="n"/>
      <c r="M143" s="17" t="n">
        <v>12.2</v>
      </c>
      <c r="N143" s="1" t="n"/>
      <c r="O143" s="1" t="n"/>
      <c r="P143" s="1" t="n"/>
      <c r="Q143" s="1" t="n"/>
      <c r="R143" s="17" t="n">
        <v>3.36</v>
      </c>
      <c r="S143" s="44">
        <f>M143*0.01095</f>
        <v/>
      </c>
      <c r="T143" s="44">
        <f>M143*0.02348</f>
        <v/>
      </c>
      <c r="U143" s="44" t="n"/>
      <c r="V143" s="44">
        <f>U143-T143</f>
        <v/>
      </c>
      <c r="W143" s="1" t="n"/>
      <c r="X143" s="44">
        <f>M143*0.043</f>
        <v/>
      </c>
      <c r="Y143" s="44">
        <f>R143+S143+T143+W143+X143+AG143+AC143+AD143</f>
        <v/>
      </c>
      <c r="Z143" s="44">
        <f>M143-Y143</f>
        <v/>
      </c>
      <c r="AA143" s="1" t="n">
        <v>0</v>
      </c>
      <c r="AB143" s="44">
        <f>Z143*0.9</f>
        <v/>
      </c>
      <c r="AC143" s="44">
        <f>M143*0.005</f>
        <v/>
      </c>
      <c r="AD143" s="44">
        <f>AC143</f>
        <v/>
      </c>
      <c r="AE143" s="1" t="n"/>
      <c r="AF143" s="1" t="n"/>
      <c r="AG143" s="1" t="n"/>
      <c r="AH143" s="44">
        <f>Z143*0.05</f>
        <v/>
      </c>
      <c r="AI143" s="44">
        <f>AH143</f>
        <v/>
      </c>
      <c r="AJ143" s="1" t="n"/>
      <c r="AK143" s="1" t="n"/>
      <c r="AL143" s="1" t="n"/>
      <c r="AM143" s="1" t="n"/>
      <c r="AN143" s="1" t="n"/>
      <c r="AO143" s="21">
        <f>(M143-Y143)/M143</f>
        <v/>
      </c>
      <c r="AP143" s="21">
        <f>AA143/Y143</f>
        <v/>
      </c>
    </row>
    <row r="144">
      <c r="A144" s="1" t="n"/>
      <c r="B144" s="15" t="inlineStr">
        <is>
          <t>7-AL1983150</t>
        </is>
      </c>
      <c r="C144" s="15" t="inlineStr">
        <is>
          <t>2020-07-27 11:36:37</t>
        </is>
      </c>
      <c r="D144" s="16">
        <f>LEFT(B144,9)</f>
        <v/>
      </c>
      <c r="E144" s="1" t="inlineStr">
        <is>
          <t>jack</t>
        </is>
      </c>
      <c r="F144" s="1" t="n"/>
      <c r="G144" s="1" t="n"/>
      <c r="H144" s="1" t="n"/>
      <c r="I144" s="1" t="n"/>
      <c r="J144" s="1" t="n"/>
      <c r="K144" s="1" t="n"/>
      <c r="L144" s="1" t="n"/>
      <c r="M144" s="17" t="n">
        <v>43</v>
      </c>
      <c r="N144" s="1" t="n"/>
      <c r="O144" s="1" t="n"/>
      <c r="P144" s="1" t="n"/>
      <c r="Q144" s="1" t="n"/>
      <c r="R144" s="17" t="n">
        <v>22.8</v>
      </c>
      <c r="S144" s="44">
        <f>M144*0.01095</f>
        <v/>
      </c>
      <c r="T144" s="44">
        <f>M144*0.02348</f>
        <v/>
      </c>
      <c r="U144" s="44" t="n"/>
      <c r="V144" s="44">
        <f>U144-T144</f>
        <v/>
      </c>
      <c r="W144" s="1" t="n"/>
      <c r="X144" s="44">
        <f>M144*0.043</f>
        <v/>
      </c>
      <c r="Y144" s="44">
        <f>R144+S144+T144+W144+X144+AG144+AC144+AD144</f>
        <v/>
      </c>
      <c r="Z144" s="44">
        <f>M144-Y144</f>
        <v/>
      </c>
      <c r="AA144" s="1" t="n">
        <v>0</v>
      </c>
      <c r="AB144" s="44">
        <f>Z144*0.9</f>
        <v/>
      </c>
      <c r="AC144" s="44">
        <f>M144*0.005</f>
        <v/>
      </c>
      <c r="AD144" s="44">
        <f>AC144</f>
        <v/>
      </c>
      <c r="AE144" s="1" t="n"/>
      <c r="AF144" s="1" t="n"/>
      <c r="AG144" s="1" t="n"/>
      <c r="AH144" s="44">
        <f>Z144*0.05</f>
        <v/>
      </c>
      <c r="AI144" s="44">
        <f>AH144</f>
        <v/>
      </c>
      <c r="AJ144" s="1" t="n"/>
      <c r="AK144" s="1" t="n"/>
      <c r="AL144" s="1" t="n"/>
      <c r="AM144" s="1" t="n"/>
      <c r="AN144" s="1" t="n"/>
      <c r="AO144" s="21">
        <f>(M144-Y144)/M144</f>
        <v/>
      </c>
      <c r="AP144" s="21">
        <f>AA144/Y144</f>
        <v/>
      </c>
    </row>
    <row r="145">
      <c r="A145" s="1" t="n"/>
      <c r="B145" s="15" t="inlineStr">
        <is>
          <t>7-AL20115001</t>
        </is>
      </c>
      <c r="C145" s="15" t="inlineStr">
        <is>
          <t>2020-07-27 11:36:37</t>
        </is>
      </c>
      <c r="D145" s="16">
        <f>LEFT(B145,9)</f>
        <v/>
      </c>
      <c r="E145" s="1" t="inlineStr">
        <is>
          <t>jack</t>
        </is>
      </c>
      <c r="F145" s="1" t="n"/>
      <c r="G145" s="1" t="n"/>
      <c r="H145" s="1" t="n"/>
      <c r="I145" s="1" t="n"/>
      <c r="J145" s="1" t="n"/>
      <c r="K145" s="1" t="n"/>
      <c r="L145" s="1" t="n"/>
      <c r="M145" s="17" t="n">
        <v>41</v>
      </c>
      <c r="N145" s="1" t="n"/>
      <c r="O145" s="1" t="n"/>
      <c r="P145" s="1" t="n"/>
      <c r="Q145" s="1" t="n"/>
      <c r="R145" s="17" t="n">
        <v>22.1</v>
      </c>
      <c r="S145" s="44">
        <f>M145*0.01095</f>
        <v/>
      </c>
      <c r="T145" s="44">
        <f>M145*0.02348</f>
        <v/>
      </c>
      <c r="U145" s="44" t="n"/>
      <c r="V145" s="44">
        <f>U145-T145</f>
        <v/>
      </c>
      <c r="W145" s="1" t="n"/>
      <c r="X145" s="44">
        <f>M145*0.043</f>
        <v/>
      </c>
      <c r="Y145" s="44">
        <f>R145+S145+T145+W145+X145+AG145+AC145+AD145</f>
        <v/>
      </c>
      <c r="Z145" s="44">
        <f>M145-Y145</f>
        <v/>
      </c>
      <c r="AA145" s="1" t="n">
        <v>0</v>
      </c>
      <c r="AB145" s="44">
        <f>Z145*0.9</f>
        <v/>
      </c>
      <c r="AC145" s="44">
        <f>M145*0.005</f>
        <v/>
      </c>
      <c r="AD145" s="44">
        <f>AC145</f>
        <v/>
      </c>
      <c r="AE145" s="1" t="n"/>
      <c r="AF145" s="1" t="n"/>
      <c r="AG145" s="1" t="n"/>
      <c r="AH145" s="44">
        <f>Z145*0.05</f>
        <v/>
      </c>
      <c r="AI145" s="44">
        <f>AH145</f>
        <v/>
      </c>
      <c r="AJ145" s="1" t="n"/>
      <c r="AK145" s="1" t="n"/>
      <c r="AL145" s="1" t="n"/>
      <c r="AM145" s="1" t="n"/>
      <c r="AN145" s="1" t="n"/>
      <c r="AO145" s="21">
        <f>(M145-Y145)/M145</f>
        <v/>
      </c>
      <c r="AP145" s="21">
        <f>AA145/Y145</f>
        <v/>
      </c>
    </row>
    <row r="146">
      <c r="A146" s="1" t="n"/>
      <c r="B146" s="15" t="inlineStr">
        <is>
          <t>7-MA20228007</t>
        </is>
      </c>
      <c r="C146" s="15" t="inlineStr">
        <is>
          <t>2020-07-27 11:11:24</t>
        </is>
      </c>
      <c r="D146" s="16">
        <f>LEFT(B146,9)</f>
        <v/>
      </c>
      <c r="E146" s="1" t="inlineStr">
        <is>
          <t>jack</t>
        </is>
      </c>
      <c r="F146" s="1" t="n"/>
      <c r="G146" s="1" t="n"/>
      <c r="H146" s="1" t="n"/>
      <c r="I146" s="1" t="n"/>
      <c r="J146" s="1" t="n"/>
      <c r="K146" s="1" t="n"/>
      <c r="L146" s="1" t="n"/>
      <c r="M146" s="17" t="n">
        <v>125</v>
      </c>
      <c r="N146" s="1" t="n"/>
      <c r="O146" s="1" t="n"/>
      <c r="P146" s="1" t="n"/>
      <c r="Q146" s="1" t="n"/>
      <c r="R146" s="17" t="n">
        <v>74.08</v>
      </c>
      <c r="S146" s="44">
        <f>M146*0.01095</f>
        <v/>
      </c>
      <c r="T146" s="44">
        <f>M146*0.02348</f>
        <v/>
      </c>
      <c r="U146" s="44" t="n"/>
      <c r="V146" s="44">
        <f>U146-T146</f>
        <v/>
      </c>
      <c r="W146" s="1" t="n"/>
      <c r="X146" s="44">
        <f>M146*0.043</f>
        <v/>
      </c>
      <c r="Y146" s="44">
        <f>R146+S146+T146+W146+X146+AG146+AC146+AD146</f>
        <v/>
      </c>
      <c r="Z146" s="44">
        <f>M146-Y146</f>
        <v/>
      </c>
      <c r="AA146" s="44">
        <f>Z146*0.7</f>
        <v/>
      </c>
      <c r="AB146" s="1" t="n"/>
      <c r="AC146" s="44">
        <f>M146*0.005</f>
        <v/>
      </c>
      <c r="AD146" s="44">
        <f>AC146</f>
        <v/>
      </c>
      <c r="AE146" s="1" t="n"/>
      <c r="AF146" s="1" t="n"/>
      <c r="AG146" s="1" t="n"/>
      <c r="AH146" s="44">
        <f>Z146*0.15</f>
        <v/>
      </c>
      <c r="AI146" s="44">
        <f>Z146*0.15</f>
        <v/>
      </c>
      <c r="AJ146" s="1" t="n"/>
      <c r="AK146" s="1" t="n"/>
      <c r="AL146" s="1" t="n"/>
      <c r="AM146" s="1" t="n"/>
      <c r="AN146" s="1" t="n"/>
      <c r="AO146" s="21">
        <f>(M146-Y146)/M146</f>
        <v/>
      </c>
      <c r="AP146" s="21">
        <f>AA146/Y146</f>
        <v/>
      </c>
    </row>
    <row r="147">
      <c r="A147" s="1" t="n"/>
      <c r="B147" s="15" t="inlineStr">
        <is>
          <t>7-MA20228006</t>
        </is>
      </c>
      <c r="C147" s="15" t="inlineStr">
        <is>
          <t>2020-07-27 11:11:23</t>
        </is>
      </c>
      <c r="D147" s="16">
        <f>LEFT(B147,9)</f>
        <v/>
      </c>
      <c r="E147" s="1" t="inlineStr">
        <is>
          <t>jack</t>
        </is>
      </c>
      <c r="F147" s="1" t="n"/>
      <c r="G147" s="1" t="n"/>
      <c r="H147" s="1" t="n"/>
      <c r="I147" s="1" t="n"/>
      <c r="J147" s="1" t="n"/>
      <c r="K147" s="1" t="n"/>
      <c r="L147" s="1" t="n"/>
      <c r="M147" s="17" t="n">
        <v>70</v>
      </c>
      <c r="N147" s="1" t="n"/>
      <c r="O147" s="1" t="n"/>
      <c r="P147" s="1" t="n"/>
      <c r="Q147" s="1" t="n"/>
      <c r="R147" s="17" t="n">
        <v>40.06</v>
      </c>
      <c r="S147" s="44">
        <f>M147*0.01095</f>
        <v/>
      </c>
      <c r="T147" s="44">
        <f>M147*0.02348</f>
        <v/>
      </c>
      <c r="U147" s="44" t="n">
        <v>4</v>
      </c>
      <c r="V147" s="44">
        <f>U147-T147</f>
        <v/>
      </c>
      <c r="W147" s="1" t="n"/>
      <c r="X147" s="44">
        <f>M147*0.043</f>
        <v/>
      </c>
      <c r="Y147" s="44">
        <f>R147+S147+T147+W147+X147+AG147+AC147+AD147</f>
        <v/>
      </c>
      <c r="Z147" s="44">
        <f>M147-Y147</f>
        <v/>
      </c>
      <c r="AA147" s="44">
        <f>Z147*0.7</f>
        <v/>
      </c>
      <c r="AB147" s="1" t="n"/>
      <c r="AC147" s="44">
        <f>M147*0.005</f>
        <v/>
      </c>
      <c r="AD147" s="44">
        <f>AC147</f>
        <v/>
      </c>
      <c r="AE147" s="1" t="n"/>
      <c r="AF147" s="1" t="n"/>
      <c r="AG147" s="1" t="n"/>
      <c r="AH147" s="44">
        <f>Z147*0.15</f>
        <v/>
      </c>
      <c r="AI147" s="44">
        <f>Z147*0.15</f>
        <v/>
      </c>
      <c r="AJ147" s="1" t="n"/>
      <c r="AK147" s="1" t="n"/>
      <c r="AL147" s="1" t="n"/>
      <c r="AM147" s="1" t="n"/>
      <c r="AN147" s="1" t="n"/>
      <c r="AO147" s="21">
        <f>(M147-Y147)/M147</f>
        <v/>
      </c>
      <c r="AP147" s="21">
        <f>AA147/Y147</f>
        <v/>
      </c>
      <c r="AR147" t="inlineStr">
        <is>
          <t>2020.07月迈粟礼对账单.xlsx 运单编号：4307247212646,金额4.0</t>
        </is>
      </c>
    </row>
    <row r="148">
      <c r="A148" s="1" t="n"/>
      <c r="B148" s="15" t="inlineStr">
        <is>
          <t>7-AL20105002</t>
        </is>
      </c>
      <c r="C148" s="15" t="inlineStr">
        <is>
          <t>2020-07-27 11:11:23</t>
        </is>
      </c>
      <c r="D148" s="16">
        <f>LEFT(B148,9)</f>
        <v/>
      </c>
      <c r="E148" s="1" t="inlineStr">
        <is>
          <t>jack</t>
        </is>
      </c>
      <c r="F148" s="1" t="n"/>
      <c r="G148" s="1" t="n"/>
      <c r="H148" s="1" t="n"/>
      <c r="I148" s="1" t="n"/>
      <c r="J148" s="1" t="n"/>
      <c r="K148" s="1" t="n"/>
      <c r="L148" s="1" t="n"/>
      <c r="M148" s="17" t="n">
        <v>52</v>
      </c>
      <c r="N148" s="1" t="n"/>
      <c r="O148" s="1" t="n"/>
      <c r="P148" s="1" t="n"/>
      <c r="Q148" s="1" t="n"/>
      <c r="R148" s="17" t="n">
        <v>34.33</v>
      </c>
      <c r="S148" s="44">
        <f>M148*0.01095</f>
        <v/>
      </c>
      <c r="T148" s="44">
        <f>M148*0.02348</f>
        <v/>
      </c>
      <c r="U148" s="44" t="n">
        <v>4.8</v>
      </c>
      <c r="V148" s="44">
        <f>U148-T148</f>
        <v/>
      </c>
      <c r="W148" s="1" t="n"/>
      <c r="X148" s="44">
        <f>M148*0.043</f>
        <v/>
      </c>
      <c r="Y148" s="44">
        <f>R148+S148+T148+W148+X148+AG148+AC148+AD148</f>
        <v/>
      </c>
      <c r="Z148" s="44">
        <f>M148-Y148</f>
        <v/>
      </c>
      <c r="AA148" s="1" t="n">
        <v>0</v>
      </c>
      <c r="AB148" s="44">
        <f>Z148*0.9</f>
        <v/>
      </c>
      <c r="AC148" s="44">
        <f>M148*0.005</f>
        <v/>
      </c>
      <c r="AD148" s="44">
        <f>AC148</f>
        <v/>
      </c>
      <c r="AE148" s="1" t="n"/>
      <c r="AF148" s="1" t="n"/>
      <c r="AG148" s="1" t="n"/>
      <c r="AH148" s="44">
        <f>Z148*0.05</f>
        <v/>
      </c>
      <c r="AI148" s="44">
        <f>AH148</f>
        <v/>
      </c>
      <c r="AJ148" s="1" t="n"/>
      <c r="AK148" s="1" t="n"/>
      <c r="AL148" s="1" t="n"/>
      <c r="AM148" s="1" t="n"/>
      <c r="AN148" s="1" t="n"/>
      <c r="AO148" s="21">
        <f>(M148-Y148)/M148</f>
        <v/>
      </c>
      <c r="AP148" s="21">
        <f>AA148/Y148</f>
        <v/>
      </c>
      <c r="AR148" t="inlineStr">
        <is>
          <t>2020.07月迈粟礼对账单.xlsx 运单编号：4307247254779,金额4.8</t>
        </is>
      </c>
    </row>
    <row r="149">
      <c r="A149" s="1" t="n"/>
      <c r="B149" s="15" t="inlineStr">
        <is>
          <t>7-AL20114002</t>
        </is>
      </c>
      <c r="C149" s="15" t="inlineStr">
        <is>
          <t>2020-07-27 11:11:22</t>
        </is>
      </c>
      <c r="D149" s="16">
        <f>LEFT(B149,9)</f>
        <v/>
      </c>
      <c r="E149" s="1" t="inlineStr">
        <is>
          <t>jack</t>
        </is>
      </c>
      <c r="F149" s="1" t="n"/>
      <c r="G149" s="1" t="n"/>
      <c r="H149" s="1" t="n"/>
      <c r="I149" s="1" t="n"/>
      <c r="J149" s="1" t="n"/>
      <c r="K149" s="1" t="n"/>
      <c r="L149" s="1" t="n"/>
      <c r="M149" s="17" t="n">
        <v>9.699999999999999</v>
      </c>
      <c r="N149" s="1" t="n"/>
      <c r="O149" s="1" t="n"/>
      <c r="P149" s="1" t="n"/>
      <c r="Q149" s="1" t="n"/>
      <c r="R149" s="17" t="n">
        <v>3.4</v>
      </c>
      <c r="S149" s="44">
        <f>M149*0.01095</f>
        <v/>
      </c>
      <c r="T149" s="44">
        <f>M149*0.02348</f>
        <v/>
      </c>
      <c r="U149" s="44" t="n">
        <v>4</v>
      </c>
      <c r="V149" s="44">
        <f>U149-T149</f>
        <v/>
      </c>
      <c r="W149" s="1" t="n"/>
      <c r="X149" s="44">
        <f>M149*0.043</f>
        <v/>
      </c>
      <c r="Y149" s="44">
        <f>R149+S149+T149+W149+X149+AG149+AC149+AD149</f>
        <v/>
      </c>
      <c r="Z149" s="44">
        <f>M149-Y149</f>
        <v/>
      </c>
      <c r="AA149" s="1" t="n">
        <v>0</v>
      </c>
      <c r="AB149" s="44">
        <f>Z149*0.9</f>
        <v/>
      </c>
      <c r="AC149" s="44">
        <f>M149*0.005</f>
        <v/>
      </c>
      <c r="AD149" s="44">
        <f>AC149</f>
        <v/>
      </c>
      <c r="AE149" s="1" t="n"/>
      <c r="AF149" s="1" t="n"/>
      <c r="AG149" s="1" t="n"/>
      <c r="AH149" s="44">
        <f>Z149*0.05</f>
        <v/>
      </c>
      <c r="AI149" s="44">
        <f>AH149</f>
        <v/>
      </c>
      <c r="AJ149" s="1" t="n"/>
      <c r="AK149" s="1" t="n"/>
      <c r="AL149" s="1" t="n"/>
      <c r="AM149" s="1" t="n"/>
      <c r="AN149" s="1" t="n"/>
      <c r="AO149" s="21">
        <f>(M149-Y149)/M149</f>
        <v/>
      </c>
      <c r="AP149" s="21">
        <f>AA149/Y149</f>
        <v/>
      </c>
      <c r="AR149" t="inlineStr">
        <is>
          <t>2020.07月迈粟礼对账单.xlsx 运单编号：4307247294482,金额4.0</t>
        </is>
      </c>
    </row>
    <row r="150">
      <c r="A150" s="1" t="n"/>
      <c r="B150" s="15" t="inlineStr">
        <is>
          <t>7-MA20179023</t>
        </is>
      </c>
      <c r="C150" s="15" t="inlineStr">
        <is>
          <t>2020-07-27 11:11:22</t>
        </is>
      </c>
      <c r="D150" s="16">
        <f>LEFT(B150,9)</f>
        <v/>
      </c>
      <c r="E150" s="1" t="inlineStr">
        <is>
          <t>jack</t>
        </is>
      </c>
      <c r="F150" s="1" t="n"/>
      <c r="G150" s="1" t="n"/>
      <c r="H150" s="1" t="n"/>
      <c r="I150" s="1" t="n"/>
      <c r="J150" s="1" t="n"/>
      <c r="K150" s="1" t="n"/>
      <c r="L150" s="1" t="n"/>
      <c r="M150" s="17" t="n">
        <v>302</v>
      </c>
      <c r="N150" s="1" t="n"/>
      <c r="O150" s="1" t="n"/>
      <c r="P150" s="1" t="n"/>
      <c r="Q150" s="1" t="n"/>
      <c r="R150" s="17" t="n">
        <v>204.24</v>
      </c>
      <c r="S150" s="44">
        <f>M150*0.01095</f>
        <v/>
      </c>
      <c r="T150" s="44">
        <f>M150*0.02348</f>
        <v/>
      </c>
      <c r="U150" s="44" t="n"/>
      <c r="V150" s="44">
        <f>U150-T150</f>
        <v/>
      </c>
      <c r="W150" s="1" t="n"/>
      <c r="X150" s="44">
        <f>M150*0.043</f>
        <v/>
      </c>
      <c r="Y150" s="44">
        <f>R150+S150+T150+W150+X150+AG150+AC150+AD150</f>
        <v/>
      </c>
      <c r="Z150" s="44">
        <f>M150-Y150</f>
        <v/>
      </c>
      <c r="AA150" s="44">
        <f>Z150*0.7</f>
        <v/>
      </c>
      <c r="AB150" s="1" t="n"/>
      <c r="AC150" s="44">
        <f>M150*0.005</f>
        <v/>
      </c>
      <c r="AD150" s="44">
        <f>AC150</f>
        <v/>
      </c>
      <c r="AE150" s="1" t="n"/>
      <c r="AF150" s="1" t="n"/>
      <c r="AG150" s="1" t="n"/>
      <c r="AH150" s="44">
        <f>Z150*0.15</f>
        <v/>
      </c>
      <c r="AI150" s="44">
        <f>Z150*0.15</f>
        <v/>
      </c>
      <c r="AJ150" s="1" t="n"/>
      <c r="AK150" s="1" t="n"/>
      <c r="AL150" s="1" t="n"/>
      <c r="AM150" s="1" t="n"/>
      <c r="AN150" s="1" t="n"/>
      <c r="AO150" s="21">
        <f>(M150-Y150)/M150</f>
        <v/>
      </c>
      <c r="AP150" s="21">
        <f>AA150/Y150</f>
        <v/>
      </c>
    </row>
    <row r="151">
      <c r="A151" s="1" t="n"/>
      <c r="B151" s="15" t="inlineStr">
        <is>
          <t>7-MA20179022</t>
        </is>
      </c>
      <c r="C151" s="15" t="inlineStr">
        <is>
          <t>2020-07-31 11:18:57</t>
        </is>
      </c>
      <c r="D151" s="16">
        <f>LEFT(B151,9)</f>
        <v/>
      </c>
      <c r="E151" s="1" t="inlineStr">
        <is>
          <t>jack</t>
        </is>
      </c>
      <c r="F151" s="1" t="n"/>
      <c r="G151" s="1" t="n"/>
      <c r="H151" s="1" t="n"/>
      <c r="I151" s="1" t="n"/>
      <c r="J151" s="1" t="n"/>
      <c r="K151" s="1" t="n"/>
      <c r="L151" s="1" t="n"/>
      <c r="M151" s="17" t="n">
        <v>458</v>
      </c>
      <c r="N151" s="1" t="n"/>
      <c r="O151" s="1" t="n"/>
      <c r="P151" s="1" t="n"/>
      <c r="Q151" s="1" t="n"/>
      <c r="R151" s="17" t="n">
        <v>363.6</v>
      </c>
      <c r="S151" s="44">
        <f>M151*0.01095</f>
        <v/>
      </c>
      <c r="T151" s="44">
        <f>M151*0.02348</f>
        <v/>
      </c>
      <c r="U151" s="44" t="n"/>
      <c r="V151" s="44">
        <f>U151-T151</f>
        <v/>
      </c>
      <c r="W151" s="1" t="n"/>
      <c r="X151" s="44">
        <f>M151*0.043</f>
        <v/>
      </c>
      <c r="Y151" s="44">
        <f>R151+S151+T151+W151+X151+AG151+AC151+AD151</f>
        <v/>
      </c>
      <c r="Z151" s="44">
        <f>M151-Y151</f>
        <v/>
      </c>
      <c r="AA151" s="44">
        <f>Z151*0.7</f>
        <v/>
      </c>
      <c r="AB151" s="1" t="n"/>
      <c r="AC151" s="44">
        <f>M151*0.005</f>
        <v/>
      </c>
      <c r="AD151" s="44">
        <f>AC151</f>
        <v/>
      </c>
      <c r="AE151" s="1" t="n"/>
      <c r="AF151" s="1" t="n"/>
      <c r="AG151" s="1" t="n"/>
      <c r="AH151" s="44">
        <f>Z151*0.15</f>
        <v/>
      </c>
      <c r="AI151" s="44">
        <f>Z151*0.15</f>
        <v/>
      </c>
      <c r="AJ151" s="1" t="n"/>
      <c r="AK151" s="1" t="n"/>
      <c r="AL151" s="1" t="n"/>
      <c r="AM151" s="1" t="n"/>
      <c r="AN151" s="1" t="n"/>
      <c r="AO151" s="21">
        <f>(M151-Y151)/M151</f>
        <v/>
      </c>
      <c r="AP151" s="21">
        <f>AA151/Y151</f>
        <v/>
      </c>
    </row>
    <row r="152">
      <c r="A152" s="1" t="n"/>
      <c r="B152" s="15" t="inlineStr">
        <is>
          <t>7-AL20114001</t>
        </is>
      </c>
      <c r="C152" s="15" t="inlineStr">
        <is>
          <t>2020-07-27 13:11:11</t>
        </is>
      </c>
      <c r="D152" s="16">
        <f>LEFT(B152,9)</f>
        <v/>
      </c>
      <c r="E152" s="1" t="inlineStr">
        <is>
          <t>jack</t>
        </is>
      </c>
      <c r="F152" s="1" t="n"/>
      <c r="G152" s="1" t="n"/>
      <c r="H152" s="1" t="n"/>
      <c r="I152" s="1" t="n"/>
      <c r="J152" s="1" t="n"/>
      <c r="K152" s="1" t="n"/>
      <c r="L152" s="1" t="n"/>
      <c r="M152" s="17" t="n">
        <v>117</v>
      </c>
      <c r="N152" s="1" t="n"/>
      <c r="O152" s="1" t="n"/>
      <c r="P152" s="1" t="n"/>
      <c r="Q152" s="1" t="n"/>
      <c r="R152" s="17" t="n">
        <v>86.54000000000001</v>
      </c>
      <c r="S152" s="44">
        <f>M152*0.01095</f>
        <v/>
      </c>
      <c r="T152" s="44">
        <f>M152*0.02348</f>
        <v/>
      </c>
      <c r="U152" s="44" t="n">
        <v>6.4</v>
      </c>
      <c r="V152" s="44">
        <f>U152-T152</f>
        <v/>
      </c>
      <c r="W152" s="1" t="n"/>
      <c r="X152" s="44">
        <f>M152*0.043</f>
        <v/>
      </c>
      <c r="Y152" s="44">
        <f>R152+S152+T152+W152+X152+AG152+AC152+AD152</f>
        <v/>
      </c>
      <c r="Z152" s="44">
        <f>M152-Y152</f>
        <v/>
      </c>
      <c r="AA152" s="1" t="n">
        <v>0</v>
      </c>
      <c r="AB152" s="44">
        <f>Z152*0.9</f>
        <v/>
      </c>
      <c r="AC152" s="44">
        <f>M152*0.005</f>
        <v/>
      </c>
      <c r="AD152" s="44">
        <f>AC152</f>
        <v/>
      </c>
      <c r="AE152" s="1" t="n"/>
      <c r="AF152" s="1" t="n"/>
      <c r="AG152" s="1" t="n"/>
      <c r="AH152" s="44">
        <f>Z152*0.05</f>
        <v/>
      </c>
      <c r="AI152" s="44">
        <f>AH152</f>
        <v/>
      </c>
      <c r="AJ152" s="1" t="n"/>
      <c r="AK152" s="1" t="n"/>
      <c r="AL152" s="1" t="n"/>
      <c r="AM152" s="1" t="n"/>
      <c r="AN152" s="1" t="n"/>
      <c r="AO152" s="21">
        <f>(M152-Y152)/M152</f>
        <v/>
      </c>
      <c r="AP152" s="21">
        <f>AA152/Y152</f>
        <v/>
      </c>
      <c r="AR152" t="inlineStr">
        <is>
          <t>2020.07月迈粟礼对账单.xlsx 运单编号：4307250462813,金额6.4</t>
        </is>
      </c>
    </row>
    <row r="153">
      <c r="A153" s="1" t="n"/>
      <c r="B153" s="15" t="inlineStr">
        <is>
          <t>7-MA20156017</t>
        </is>
      </c>
      <c r="C153" s="15" t="inlineStr">
        <is>
          <t>2020-07-27 09:28:42</t>
        </is>
      </c>
      <c r="D153" s="16">
        <f>LEFT(B153,9)</f>
        <v/>
      </c>
      <c r="E153" s="1" t="inlineStr">
        <is>
          <t>jack</t>
        </is>
      </c>
      <c r="F153" s="1" t="n"/>
      <c r="G153" s="1" t="n"/>
      <c r="H153" s="1" t="n"/>
      <c r="I153" s="1" t="n"/>
      <c r="J153" s="1" t="n"/>
      <c r="K153" s="1" t="n"/>
      <c r="L153" s="1" t="n"/>
      <c r="M153" s="17" t="n">
        <v>517</v>
      </c>
      <c r="N153" s="1" t="n"/>
      <c r="O153" s="1" t="n"/>
      <c r="P153" s="1" t="n"/>
      <c r="Q153" s="1" t="n"/>
      <c r="R153" s="17" t="n">
        <v>391.4</v>
      </c>
      <c r="S153" s="44">
        <f>M153*0.01095</f>
        <v/>
      </c>
      <c r="T153" s="44">
        <f>M153*0.02348</f>
        <v/>
      </c>
      <c r="U153" s="44" t="n"/>
      <c r="V153" s="44">
        <f>U153-T153</f>
        <v/>
      </c>
      <c r="W153" s="1" t="n"/>
      <c r="X153" s="44">
        <f>M153*0.043</f>
        <v/>
      </c>
      <c r="Y153" s="44">
        <f>R153+S153+T153+W153+X153+AG153+AC153+AD153</f>
        <v/>
      </c>
      <c r="Z153" s="44">
        <f>M153-Y153</f>
        <v/>
      </c>
      <c r="AA153" s="44">
        <f>Z153*0.7</f>
        <v/>
      </c>
      <c r="AB153" s="1" t="n"/>
      <c r="AC153" s="44">
        <f>M153*0.005</f>
        <v/>
      </c>
      <c r="AD153" s="44">
        <f>AC153</f>
        <v/>
      </c>
      <c r="AE153" s="1" t="n"/>
      <c r="AF153" s="1" t="n"/>
      <c r="AG153" s="1" t="n"/>
      <c r="AH153" s="44">
        <f>Z153*0.15</f>
        <v/>
      </c>
      <c r="AI153" s="44">
        <f>Z153*0.15</f>
        <v/>
      </c>
      <c r="AJ153" s="1" t="n"/>
      <c r="AK153" s="1" t="n"/>
      <c r="AL153" s="1" t="n"/>
      <c r="AM153" s="1" t="n"/>
      <c r="AN153" s="1" t="n"/>
      <c r="AO153" s="21">
        <f>(M153-Y153)/M153</f>
        <v/>
      </c>
      <c r="AP153" s="21">
        <f>AA153/Y153</f>
        <v/>
      </c>
    </row>
    <row r="154">
      <c r="A154" s="1" t="n"/>
      <c r="B154" s="15" t="inlineStr">
        <is>
          <t>7-M480241</t>
        </is>
      </c>
      <c r="C154" s="15" t="inlineStr">
        <is>
          <t>2020-07-27 09:11:54</t>
        </is>
      </c>
      <c r="D154" s="16">
        <f>LEFT(B154,9)</f>
        <v/>
      </c>
      <c r="E154" s="1" t="inlineStr">
        <is>
          <t>jack</t>
        </is>
      </c>
      <c r="F154" s="1" t="n"/>
      <c r="G154" s="1" t="n"/>
      <c r="H154" s="1" t="n"/>
      <c r="I154" s="1" t="n"/>
      <c r="J154" s="1" t="n"/>
      <c r="K154" s="1" t="n"/>
      <c r="L154" s="1" t="n"/>
      <c r="M154" s="17" t="n">
        <v>24903</v>
      </c>
      <c r="N154" s="1" t="n"/>
      <c r="O154" s="1" t="n"/>
      <c r="P154" s="1" t="n"/>
      <c r="Q154" s="1" t="n"/>
      <c r="R154" s="17" t="n">
        <v>16907.48</v>
      </c>
      <c r="S154" s="44">
        <f>M154*0.01095</f>
        <v/>
      </c>
      <c r="T154" s="44">
        <f>M154*0.02348</f>
        <v/>
      </c>
      <c r="U154" s="44" t="n">
        <v>514.4000000000001</v>
      </c>
      <c r="V154" s="44">
        <f>U154-T154</f>
        <v/>
      </c>
      <c r="W154" s="1" t="n"/>
      <c r="X154" s="44">
        <f>M154*0.043</f>
        <v/>
      </c>
      <c r="Y154" s="44">
        <f>R154+S154+T154+W154+X154+AG154+AC154+AD154</f>
        <v/>
      </c>
      <c r="Z154" s="44">
        <f>M154-Y154</f>
        <v/>
      </c>
      <c r="AA154" s="44">
        <f>Z154*0.9</f>
        <v/>
      </c>
      <c r="AB154" s="1" t="n"/>
      <c r="AC154" s="44">
        <f>M154*0.005</f>
        <v/>
      </c>
      <c r="AD154" s="44">
        <f>AC154</f>
        <v/>
      </c>
      <c r="AE154" s="1" t="n"/>
      <c r="AF154" s="1" t="n"/>
      <c r="AG154" s="1" t="n"/>
      <c r="AH154" s="44">
        <f>Z154*0.05</f>
        <v/>
      </c>
      <c r="AI154" s="44">
        <f>Z154*0.05</f>
        <v/>
      </c>
      <c r="AJ154" s="1" t="n"/>
      <c r="AK154" s="1" t="n"/>
      <c r="AL154" s="1" t="n"/>
      <c r="AM154" s="1" t="n"/>
      <c r="AN154" s="1" t="n"/>
      <c r="AO154" s="21">
        <f>(M154-Y154)/M154</f>
        <v/>
      </c>
      <c r="AP154" s="21">
        <f>AA154/Y154</f>
        <v/>
      </c>
      <c r="AR154" t="inlineStr">
        <is>
          <t>2020.07月迈粟礼对账单.xlsx 运单编号：4307209367244,金额16.8
2020.07月迈粟礼对账单.xlsx 运单编号：4307209259645,金额17.6
2020.07月迈粟礼对账单.xlsx 运单编号：4307209347629,金额17.6
2020.07月迈粟礼对账单.xlsx 运单编号：4307209355082,金额13.6
2020.07月迈粟礼对账单.xlsx 运单编号：4307209290654,金额17.6
2020.07月迈粟礼对账单.xlsx 运单编号：4307209362074,金额17.6
2020.07月迈粟礼对账单.xlsx 运单编号：4307209339787,金额18.4
2020.07月迈粟礼对账单.xlsx 运单编号：4307209362212,金额18.4
2020.07月迈粟礼对账单.xlsx 运单编号：4307209384779,金额13.6
2020.07月迈粟礼对账单.xlsx 运单编号：4307209259635,金额13.6
2020.07月迈粟礼对账单.xlsx 运单编号：4307209355147,金额17.6
2020.07月迈粟礼对账单.xlsx 运单编号：4307209377313,金额13.6
2020.07月迈粟礼对账单.xlsx 运单编号：4307209290665,金额17.6
2020.07月迈粟礼对账单.xlsx 运单编号：4307209290657,金额17.6
2020.07月迈粟礼对账单.xlsx 运单编号：4307209339750,金额13.6
2020.07月迈粟礼对账单.xlsx 运单编号：4307209347552,金额16.8
2020.07月迈粟礼对账单.xlsx 运单编号：4307209384703,金额13.6
2020.07月迈粟礼对账单.xlsx 运单编号：4307209392291,金额14.4
2020.07月迈粟礼对账单.xlsx 运单编号：4307209290684,金额17.6
2020.07月迈粟礼对账单.xlsx 运单编号：4307209377400,金额17.6
2020.07月迈粟礼对账单.xlsx 运单编号：4307209392281,金额13.6
2020.07月迈粟礼对账单.xlsx 运单编号：4307209361889,金额17.6
2020.07月迈粟礼对账单.xlsx 运单编号：4307209367208,金额14.4
2020.07月迈粟礼对账单.xlsx 运单编号：4307209361901,金额13.6
2020.07月迈粟礼对账单.xlsx 运单编号：4307209384912,金额17.6
2020.07月迈粟礼对账单.xlsx 运单编号：4307209384842,金额17.6
2020.07月迈粟礼对账单.xlsx 运单编号：4307209367217,金额14.4
2020.07月迈粟礼对账单.xlsx 运单编号：4307209244626,金额17.6
2020.07月迈粟礼对账单.xlsx 运单编号：4307209339642,金额13.6
2020.07月迈粟礼对账单.xlsx 运单编号：4307209384737,金额13.6
2020.07月迈粟礼对账单.xlsx 运单编号：4307209361897,金额18.4
2020.07月迈粟礼对账单.xlsx 运单编号：4307209392472,金额17.6</t>
        </is>
      </c>
    </row>
    <row r="155">
      <c r="A155" s="1" t="n"/>
      <c r="B155" s="15" t="inlineStr">
        <is>
          <t>7-GZ20101003</t>
        </is>
      </c>
      <c r="C155" s="15" t="inlineStr">
        <is>
          <t>2020-07-29 13:43:00</t>
        </is>
      </c>
      <c r="D155" s="16">
        <f>LEFT(B155,9)</f>
        <v/>
      </c>
      <c r="E155" s="1" t="inlineStr">
        <is>
          <t>jack</t>
        </is>
      </c>
      <c r="F155" s="1" t="n"/>
      <c r="G155" s="1" t="n"/>
      <c r="H155" s="1" t="n"/>
      <c r="I155" s="1" t="n"/>
      <c r="J155" s="1" t="n"/>
      <c r="K155" s="1" t="n"/>
      <c r="L155" s="1" t="n"/>
      <c r="M155" s="17" t="n">
        <v>6450</v>
      </c>
      <c r="N155" s="1" t="n"/>
      <c r="O155" s="1" t="n"/>
      <c r="P155" s="1" t="n"/>
      <c r="Q155" s="1" t="n"/>
      <c r="R155" s="26" t="n">
        <v>4621.89</v>
      </c>
      <c r="S155" s="44">
        <f>M155*0.01095</f>
        <v/>
      </c>
      <c r="T155" s="44">
        <f>M155*0.02348</f>
        <v/>
      </c>
      <c r="U155" s="44" t="n"/>
      <c r="V155" s="44">
        <f>U155-T155</f>
        <v/>
      </c>
      <c r="W155" s="1" t="n"/>
      <c r="X155" s="44">
        <f>M155*0.043</f>
        <v/>
      </c>
      <c r="Y155" s="44">
        <f>R155+S155+T155+W155+X155+AG155+AC155+AD155</f>
        <v/>
      </c>
      <c r="Z155" s="44">
        <f>M155-Y155</f>
        <v/>
      </c>
      <c r="AA155" s="44">
        <f>Z155*0.7</f>
        <v/>
      </c>
      <c r="AB155" s="1" t="n"/>
      <c r="AC155" s="44">
        <f>M155*0.005</f>
        <v/>
      </c>
      <c r="AD155" s="44">
        <f>AC155</f>
        <v/>
      </c>
      <c r="AE155" s="1" t="n"/>
      <c r="AF155" s="1" t="n"/>
      <c r="AG155" s="1" t="n"/>
      <c r="AH155" s="44">
        <f>Z155*0.15</f>
        <v/>
      </c>
      <c r="AI155" s="44">
        <f>Z155*0.15</f>
        <v/>
      </c>
      <c r="AJ155" s="1" t="n"/>
      <c r="AK155" s="1" t="n"/>
      <c r="AL155" s="1" t="n"/>
      <c r="AM155" s="1" t="n"/>
      <c r="AN155" s="1" t="n"/>
      <c r="AO155" s="21">
        <f>(M155-Y155)/M155</f>
        <v/>
      </c>
      <c r="AP155" s="21">
        <f>AA155/Y155</f>
        <v/>
      </c>
    </row>
    <row r="156">
      <c r="A156" s="1" t="n"/>
      <c r="B156" s="15" t="inlineStr">
        <is>
          <t>7-MA20296001</t>
        </is>
      </c>
      <c r="C156" s="15" t="inlineStr">
        <is>
          <t>2020-07-27 13:14:49</t>
        </is>
      </c>
      <c r="D156" s="16">
        <f>LEFT(B156,9)</f>
        <v/>
      </c>
      <c r="E156" s="1" t="inlineStr">
        <is>
          <t>jack</t>
        </is>
      </c>
      <c r="F156" s="1" t="n"/>
      <c r="G156" s="1" t="n"/>
      <c r="H156" s="1" t="n"/>
      <c r="I156" s="1" t="n"/>
      <c r="J156" s="1" t="n"/>
      <c r="K156" s="1" t="n"/>
      <c r="L156" s="1" t="n"/>
      <c r="M156" s="17" t="n">
        <v>41.2</v>
      </c>
      <c r="N156" s="1" t="n"/>
      <c r="O156" s="1" t="n"/>
      <c r="P156" s="1" t="n"/>
      <c r="Q156" s="1" t="n"/>
      <c r="R156" s="17" t="n">
        <v>29</v>
      </c>
      <c r="S156" s="44">
        <f>M156*0.01095</f>
        <v/>
      </c>
      <c r="T156" s="44">
        <f>M156*0.02348</f>
        <v/>
      </c>
      <c r="U156" s="44" t="n">
        <v>6.4</v>
      </c>
      <c r="V156" s="44">
        <f>U156-T156</f>
        <v/>
      </c>
      <c r="W156" s="1" t="n"/>
      <c r="X156" s="44">
        <f>M156*0.043</f>
        <v/>
      </c>
      <c r="Y156" s="44">
        <f>R156+S156+T156+W156+X156+AG156+AC156+AD156</f>
        <v/>
      </c>
      <c r="Z156" s="44">
        <f>M156-Y156</f>
        <v/>
      </c>
      <c r="AA156" s="44">
        <f>Z156*0.7</f>
        <v/>
      </c>
      <c r="AB156" s="1" t="n"/>
      <c r="AC156" s="44">
        <f>M156*0.005</f>
        <v/>
      </c>
      <c r="AD156" s="44">
        <f>AC156</f>
        <v/>
      </c>
      <c r="AE156" s="1" t="n"/>
      <c r="AF156" s="1" t="n"/>
      <c r="AG156" s="1" t="n"/>
      <c r="AH156" s="44">
        <f>Z156*0.15</f>
        <v/>
      </c>
      <c r="AI156" s="44">
        <f>Z156*0.15</f>
        <v/>
      </c>
      <c r="AJ156" s="1" t="n"/>
      <c r="AK156" s="1" t="n"/>
      <c r="AL156" s="1" t="n"/>
      <c r="AM156" s="1" t="n"/>
      <c r="AN156" s="1" t="n"/>
      <c r="AO156" s="21">
        <f>(M156-Y156)/M156</f>
        <v/>
      </c>
      <c r="AP156" s="21">
        <f>AA156/Y156</f>
        <v/>
      </c>
      <c r="AR156" t="inlineStr">
        <is>
          <t>2020.07月迈粟礼对账单.xlsx 运单编号：4307250491213,金额6.4</t>
        </is>
      </c>
    </row>
    <row r="157">
      <c r="A157" s="1" t="n"/>
      <c r="B157" s="15" t="inlineStr">
        <is>
          <t>7-MA20179021</t>
        </is>
      </c>
      <c r="C157" s="15" t="inlineStr">
        <is>
          <t>2020-07-25 11:12:12</t>
        </is>
      </c>
      <c r="D157" s="16">
        <f>LEFT(B157,9)</f>
        <v/>
      </c>
      <c r="E157" s="1" t="inlineStr">
        <is>
          <t>jack</t>
        </is>
      </c>
      <c r="F157" s="1" t="n"/>
      <c r="G157" s="1" t="n"/>
      <c r="H157" s="1" t="n"/>
      <c r="I157" s="1" t="n"/>
      <c r="J157" s="1" t="n"/>
      <c r="K157" s="1" t="n"/>
      <c r="L157" s="1" t="n"/>
      <c r="M157" s="17" t="n">
        <v>82</v>
      </c>
      <c r="N157" s="1" t="n"/>
      <c r="O157" s="1" t="n"/>
      <c r="P157" s="1" t="n"/>
      <c r="Q157" s="1" t="n"/>
      <c r="R157" s="17" t="n">
        <v>53.78</v>
      </c>
      <c r="S157" s="44">
        <f>M157*0.01095</f>
        <v/>
      </c>
      <c r="T157" s="44">
        <f>M157*0.02348</f>
        <v/>
      </c>
      <c r="U157" s="44" t="n"/>
      <c r="V157" s="44">
        <f>U157-T157</f>
        <v/>
      </c>
      <c r="W157" s="1" t="n"/>
      <c r="X157" s="44">
        <f>M157*0.043</f>
        <v/>
      </c>
      <c r="Y157" s="44">
        <f>R157+S157+T157+W157+X157+AG157+AC157+AD157</f>
        <v/>
      </c>
      <c r="Z157" s="44">
        <f>M157-Y157</f>
        <v/>
      </c>
      <c r="AA157" s="44">
        <f>Z157*0.7</f>
        <v/>
      </c>
      <c r="AB157" s="1" t="n"/>
      <c r="AC157" s="44">
        <f>M157*0.005</f>
        <v/>
      </c>
      <c r="AD157" s="44">
        <f>AC157</f>
        <v/>
      </c>
      <c r="AE157" s="1" t="n"/>
      <c r="AF157" s="1" t="n"/>
      <c r="AG157" s="1" t="n"/>
      <c r="AH157" s="44">
        <f>Z157*0.15</f>
        <v/>
      </c>
      <c r="AI157" s="44">
        <f>Z157*0.15</f>
        <v/>
      </c>
      <c r="AJ157" s="1" t="n"/>
      <c r="AK157" s="1" t="n"/>
      <c r="AL157" s="1" t="n"/>
      <c r="AM157" s="1" t="n"/>
      <c r="AN157" s="1" t="n"/>
      <c r="AO157" s="21">
        <f>(M157-Y157)/M157</f>
        <v/>
      </c>
      <c r="AP157" s="21">
        <f>AA157/Y157</f>
        <v/>
      </c>
    </row>
    <row r="158">
      <c r="A158" s="1" t="n"/>
      <c r="B158" s="15" t="inlineStr">
        <is>
          <t>7-MA20285002</t>
        </is>
      </c>
      <c r="C158" s="15" t="inlineStr">
        <is>
          <t>2020-07-27 09:28:38</t>
        </is>
      </c>
      <c r="D158" s="16">
        <f>LEFT(B158,9)</f>
        <v/>
      </c>
      <c r="E158" s="1" t="inlineStr">
        <is>
          <t>jack</t>
        </is>
      </c>
      <c r="F158" s="1" t="n"/>
      <c r="G158" s="1" t="n"/>
      <c r="H158" s="1" t="n"/>
      <c r="I158" s="1" t="n"/>
      <c r="J158" s="1" t="n"/>
      <c r="K158" s="1" t="n"/>
      <c r="L158" s="1" t="n"/>
      <c r="M158" s="17" t="n">
        <v>536.4</v>
      </c>
      <c r="N158" s="1" t="n"/>
      <c r="O158" s="1" t="n"/>
      <c r="P158" s="1" t="n"/>
      <c r="Q158" s="1" t="n"/>
      <c r="R158" s="17" t="n">
        <v>385.34</v>
      </c>
      <c r="S158" s="44">
        <f>M158*0.01095</f>
        <v/>
      </c>
      <c r="T158" s="44">
        <f>M158*0.02348</f>
        <v/>
      </c>
      <c r="U158" s="44" t="n">
        <v>28.4</v>
      </c>
      <c r="V158" s="44">
        <f>U158-T158</f>
        <v/>
      </c>
      <c r="W158" s="1" t="n"/>
      <c r="X158" s="44">
        <f>M158*0.043</f>
        <v/>
      </c>
      <c r="Y158" s="44">
        <f>R158+S158+T158+W158+X158+AG158+AC158+AD158</f>
        <v/>
      </c>
      <c r="Z158" s="44">
        <f>M158-Y158</f>
        <v/>
      </c>
      <c r="AA158" s="44">
        <f>Z158*0.7</f>
        <v/>
      </c>
      <c r="AB158" s="1" t="n"/>
      <c r="AC158" s="44">
        <f>M158*0.005</f>
        <v/>
      </c>
      <c r="AD158" s="44">
        <f>AC158</f>
        <v/>
      </c>
      <c r="AE158" s="1" t="n"/>
      <c r="AF158" s="1" t="n"/>
      <c r="AG158" s="1" t="n"/>
      <c r="AH158" s="44">
        <f>Z158*0.15</f>
        <v/>
      </c>
      <c r="AI158" s="44">
        <f>Z158*0.15</f>
        <v/>
      </c>
      <c r="AJ158" s="1" t="n"/>
      <c r="AK158" s="1" t="n"/>
      <c r="AL158" s="1" t="n"/>
      <c r="AM158" s="1" t="n"/>
      <c r="AN158" s="1" t="n"/>
      <c r="AO158" s="21">
        <f>(M158-Y158)/M158</f>
        <v/>
      </c>
      <c r="AP158" s="21">
        <f>AA158/Y158</f>
        <v/>
      </c>
      <c r="AR158" t="inlineStr">
        <is>
          <t>2020.07月迈粟礼对账单.xlsx 运单编号：4307120168098,金额17.6
2020.07月迈粟礼对账单.xlsx 运单编号：4307245177095,金额10.8</t>
        </is>
      </c>
    </row>
    <row r="159">
      <c r="A159" s="1" t="n"/>
      <c r="B159" s="15" t="inlineStr">
        <is>
          <t>7-MA20179020</t>
        </is>
      </c>
      <c r="C159" s="15" t="inlineStr">
        <is>
          <t>2020-07-25 11:12:12</t>
        </is>
      </c>
      <c r="D159" s="16">
        <f>LEFT(B159,9)</f>
        <v/>
      </c>
      <c r="E159" s="1" t="inlineStr">
        <is>
          <t>jack</t>
        </is>
      </c>
      <c r="F159" s="1" t="n"/>
      <c r="G159" s="1" t="n"/>
      <c r="H159" s="1" t="n"/>
      <c r="I159" s="1" t="n"/>
      <c r="J159" s="1" t="n"/>
      <c r="K159" s="1" t="n"/>
      <c r="L159" s="1" t="n"/>
      <c r="M159" s="17" t="n">
        <v>126</v>
      </c>
      <c r="N159" s="1" t="n"/>
      <c r="O159" s="1" t="n"/>
      <c r="P159" s="1" t="n"/>
      <c r="Q159" s="1" t="n"/>
      <c r="R159" s="17" t="n">
        <v>73.40000000000001</v>
      </c>
      <c r="S159" s="44">
        <f>M159*0.01095</f>
        <v/>
      </c>
      <c r="T159" s="44">
        <f>M159*0.02348</f>
        <v/>
      </c>
      <c r="U159" s="44" t="n"/>
      <c r="V159" s="44">
        <f>U159-T159</f>
        <v/>
      </c>
      <c r="W159" s="1" t="n"/>
      <c r="X159" s="44">
        <f>M159*0.043</f>
        <v/>
      </c>
      <c r="Y159" s="44">
        <f>R159+S159+T159+W159+X159+AG159+AC159+AD159</f>
        <v/>
      </c>
      <c r="Z159" s="44">
        <f>M159-Y159</f>
        <v/>
      </c>
      <c r="AA159" s="44">
        <f>Z159*0.7</f>
        <v/>
      </c>
      <c r="AB159" s="1" t="n"/>
      <c r="AC159" s="44">
        <f>M159*0.005</f>
        <v/>
      </c>
      <c r="AD159" s="44">
        <f>AC159</f>
        <v/>
      </c>
      <c r="AE159" s="1" t="n"/>
      <c r="AF159" s="1" t="n"/>
      <c r="AG159" s="1" t="n"/>
      <c r="AH159" s="44">
        <f>Z159*0.15</f>
        <v/>
      </c>
      <c r="AI159" s="44">
        <f>Z159*0.15</f>
        <v/>
      </c>
      <c r="AJ159" s="1" t="n"/>
      <c r="AK159" s="1" t="n"/>
      <c r="AL159" s="1" t="n"/>
      <c r="AM159" s="1" t="n"/>
      <c r="AN159" s="1" t="n"/>
      <c r="AO159" s="21">
        <f>(M159-Y159)/M159</f>
        <v/>
      </c>
      <c r="AP159" s="21">
        <f>AA159/Y159</f>
        <v/>
      </c>
    </row>
    <row r="160">
      <c r="A160" s="1" t="n"/>
      <c r="B160" s="15" t="inlineStr">
        <is>
          <t>7-AL20113001</t>
        </is>
      </c>
      <c r="C160" s="15" t="inlineStr">
        <is>
          <t>2020-07-30 14:28:06</t>
        </is>
      </c>
      <c r="D160" s="16">
        <f>LEFT(B160,9)</f>
        <v/>
      </c>
      <c r="E160" s="1" t="inlineStr">
        <is>
          <t>jack</t>
        </is>
      </c>
      <c r="F160" s="1" t="n"/>
      <c r="G160" s="1" t="n"/>
      <c r="H160" s="1" t="n"/>
      <c r="I160" s="1" t="n"/>
      <c r="J160" s="1" t="n"/>
      <c r="K160" s="1" t="n"/>
      <c r="L160" s="1" t="n"/>
      <c r="M160" s="17" t="n">
        <v>15931</v>
      </c>
      <c r="N160" s="1" t="n"/>
      <c r="O160" s="1" t="n"/>
      <c r="P160" s="1" t="n"/>
      <c r="Q160" s="1" t="n"/>
      <c r="R160" s="17" t="n">
        <v>11148.48</v>
      </c>
      <c r="S160" s="44">
        <f>M160*0.01095</f>
        <v/>
      </c>
      <c r="T160" s="44">
        <f>M160*0.02348</f>
        <v/>
      </c>
      <c r="U160" s="44" t="n"/>
      <c r="V160" s="44">
        <f>U160-T160</f>
        <v/>
      </c>
      <c r="W160" s="1" t="n"/>
      <c r="X160" s="44">
        <f>M160*0.043</f>
        <v/>
      </c>
      <c r="Y160" s="44">
        <f>R160+S160+T160+W160+X160+AG160+AC160+AD160</f>
        <v/>
      </c>
      <c r="Z160" s="44">
        <f>M160-Y160</f>
        <v/>
      </c>
      <c r="AA160" s="1" t="n">
        <v>0</v>
      </c>
      <c r="AB160" s="44">
        <f>Z160*0.9</f>
        <v/>
      </c>
      <c r="AC160" s="44">
        <f>M160*0.005</f>
        <v/>
      </c>
      <c r="AD160" s="44">
        <f>AC160</f>
        <v/>
      </c>
      <c r="AE160" s="1" t="n"/>
      <c r="AF160" s="1" t="n"/>
      <c r="AG160" s="1" t="n"/>
      <c r="AH160" s="44">
        <f>Z160*0.05</f>
        <v/>
      </c>
      <c r="AI160" s="44">
        <f>AH160</f>
        <v/>
      </c>
      <c r="AJ160" s="1" t="n"/>
      <c r="AK160" s="1" t="n"/>
      <c r="AL160" s="1" t="n"/>
      <c r="AM160" s="1" t="n"/>
      <c r="AN160" s="1" t="n"/>
      <c r="AO160" s="21">
        <f>(M160-Y160)/M160</f>
        <v/>
      </c>
      <c r="AP160" s="21">
        <f>AA160/Y160</f>
        <v/>
      </c>
    </row>
    <row r="161">
      <c r="A161" s="1" t="n"/>
      <c r="B161" s="15" t="inlineStr">
        <is>
          <t>7-GZ20100019</t>
        </is>
      </c>
      <c r="C161" s="15" t="inlineStr">
        <is>
          <t>2020-07-27 10:47:41</t>
        </is>
      </c>
      <c r="D161" s="16">
        <f>LEFT(B161,9)</f>
        <v/>
      </c>
      <c r="E161" s="1" t="inlineStr">
        <is>
          <t>jack</t>
        </is>
      </c>
      <c r="F161" s="1" t="n"/>
      <c r="G161" s="1" t="n"/>
      <c r="H161" s="1" t="n"/>
      <c r="I161" s="1" t="n"/>
      <c r="J161" s="1" t="n"/>
      <c r="K161" s="1" t="n"/>
      <c r="L161" s="1" t="n"/>
      <c r="M161" s="17" t="n">
        <v>36</v>
      </c>
      <c r="N161" s="1" t="n"/>
      <c r="O161" s="1" t="n"/>
      <c r="P161" s="1" t="n"/>
      <c r="Q161" s="1" t="n"/>
      <c r="R161" s="17" t="n">
        <v>16.61</v>
      </c>
      <c r="S161" s="44">
        <f>M161*0.01095</f>
        <v/>
      </c>
      <c r="T161" s="44">
        <f>M161*0.02348</f>
        <v/>
      </c>
      <c r="U161" s="44" t="n"/>
      <c r="V161" s="44">
        <f>U161-T161</f>
        <v/>
      </c>
      <c r="W161" s="1" t="n"/>
      <c r="X161" s="44">
        <f>M161*0.043</f>
        <v/>
      </c>
      <c r="Y161" s="44">
        <f>R161+S161+T161+W161+X161+AG161+AC161+AD161</f>
        <v/>
      </c>
      <c r="Z161" s="44">
        <f>M161-Y161</f>
        <v/>
      </c>
      <c r="AA161" s="44">
        <f>Z161*0.7</f>
        <v/>
      </c>
      <c r="AB161" s="1" t="n"/>
      <c r="AC161" s="44">
        <f>M161*0.005</f>
        <v/>
      </c>
      <c r="AD161" s="44">
        <f>AC161</f>
        <v/>
      </c>
      <c r="AE161" s="1" t="n"/>
      <c r="AF161" s="1" t="n"/>
      <c r="AG161" s="1" t="n"/>
      <c r="AH161" s="44">
        <f>Z161*0.15</f>
        <v/>
      </c>
      <c r="AI161" s="44">
        <f>Z161*0.15</f>
        <v/>
      </c>
      <c r="AJ161" s="1" t="n"/>
      <c r="AK161" s="1" t="n"/>
      <c r="AL161" s="1" t="n"/>
      <c r="AM161" s="1" t="n"/>
      <c r="AN161" s="1" t="n"/>
      <c r="AO161" s="21">
        <f>(M161-Y161)/M161</f>
        <v/>
      </c>
      <c r="AP161" s="21">
        <f>AA161/Y161</f>
        <v/>
      </c>
    </row>
    <row r="162">
      <c r="A162" s="1" t="n"/>
      <c r="B162" s="15" t="inlineStr">
        <is>
          <t>7-GZ19047027</t>
        </is>
      </c>
      <c r="C162" s="15" t="inlineStr">
        <is>
          <t>2020-07-25 10:17:50</t>
        </is>
      </c>
      <c r="D162" s="16">
        <f>LEFT(B162,9)</f>
        <v/>
      </c>
      <c r="E162" s="1" t="inlineStr">
        <is>
          <t>jack</t>
        </is>
      </c>
      <c r="F162" s="1" t="n"/>
      <c r="G162" s="1" t="n"/>
      <c r="H162" s="1" t="n"/>
      <c r="I162" s="1" t="n"/>
      <c r="J162" s="1" t="n"/>
      <c r="K162" s="1" t="n"/>
      <c r="L162" s="1" t="n"/>
      <c r="M162" s="17" t="n">
        <v>201</v>
      </c>
      <c r="N162" s="1" t="n"/>
      <c r="O162" s="1" t="n"/>
      <c r="P162" s="1" t="n"/>
      <c r="Q162" s="1" t="n"/>
      <c r="R162" s="17" t="n">
        <v>126.66</v>
      </c>
      <c r="S162" s="44">
        <f>M162*0.01095</f>
        <v/>
      </c>
      <c r="T162" s="44">
        <f>M162*0.02348</f>
        <v/>
      </c>
      <c r="U162" s="44" t="n"/>
      <c r="V162" s="44">
        <f>U162-T162</f>
        <v/>
      </c>
      <c r="W162" s="1" t="n"/>
      <c r="X162" s="44">
        <f>M162*0.043</f>
        <v/>
      </c>
      <c r="Y162" s="44">
        <f>R162+S162+T162+W162+X162+AG162+AC162+AD162</f>
        <v/>
      </c>
      <c r="Z162" s="44">
        <f>M162-Y162</f>
        <v/>
      </c>
      <c r="AA162" s="44">
        <f>Z162*0.7</f>
        <v/>
      </c>
      <c r="AB162" s="1" t="n"/>
      <c r="AC162" s="44">
        <f>M162*0.005</f>
        <v/>
      </c>
      <c r="AD162" s="44">
        <f>AC162</f>
        <v/>
      </c>
      <c r="AE162" s="1" t="n"/>
      <c r="AF162" s="1" t="n"/>
      <c r="AG162" s="1" t="n"/>
      <c r="AH162" s="44">
        <f>Z162*0.15</f>
        <v/>
      </c>
      <c r="AI162" s="44">
        <f>Z162*0.15</f>
        <v/>
      </c>
      <c r="AJ162" s="1" t="n"/>
      <c r="AK162" s="1" t="n"/>
      <c r="AL162" s="1" t="n"/>
      <c r="AM162" s="1" t="n"/>
      <c r="AN162" s="1" t="n"/>
      <c r="AO162" s="21">
        <f>(M162-Y162)/M162</f>
        <v/>
      </c>
      <c r="AP162" s="21">
        <f>AA162/Y162</f>
        <v/>
      </c>
    </row>
    <row r="163">
      <c r="A163" s="1" t="n"/>
      <c r="B163" s="15" t="inlineStr">
        <is>
          <t>7-GZ20009014</t>
        </is>
      </c>
      <c r="C163" s="15" t="inlineStr">
        <is>
          <t>2020-07-28 10:10:09</t>
        </is>
      </c>
      <c r="D163" s="16">
        <f>LEFT(B163,9)</f>
        <v/>
      </c>
      <c r="E163" s="1" t="inlineStr">
        <is>
          <t>jack</t>
        </is>
      </c>
      <c r="F163" s="1" t="n"/>
      <c r="G163" s="1" t="n"/>
      <c r="H163" s="1" t="n"/>
      <c r="I163" s="1" t="n"/>
      <c r="J163" s="1" t="n"/>
      <c r="K163" s="1" t="n"/>
      <c r="L163" s="1" t="n"/>
      <c r="M163" s="17" t="n">
        <v>3680</v>
      </c>
      <c r="N163" s="1" t="n"/>
      <c r="O163" s="1" t="n"/>
      <c r="P163" s="1" t="n"/>
      <c r="Q163" s="1" t="n"/>
      <c r="R163" s="17" t="n">
        <v>2560</v>
      </c>
      <c r="S163" s="44">
        <f>M163*0.01095</f>
        <v/>
      </c>
      <c r="T163" s="44">
        <f>M163*0.02348</f>
        <v/>
      </c>
      <c r="U163" s="44" t="n"/>
      <c r="V163" s="44">
        <f>U163-T163</f>
        <v/>
      </c>
      <c r="W163" s="1" t="n"/>
      <c r="X163" s="44">
        <f>M163*0.043</f>
        <v/>
      </c>
      <c r="Y163" s="44">
        <f>R163+S163+T163+W163+X163+AG163+AC163+AD163</f>
        <v/>
      </c>
      <c r="Z163" s="44">
        <f>M163-Y163</f>
        <v/>
      </c>
      <c r="AA163" s="44">
        <f>Z163*0.7</f>
        <v/>
      </c>
      <c r="AB163" s="1" t="n"/>
      <c r="AC163" s="44">
        <f>M163*0.005</f>
        <v/>
      </c>
      <c r="AD163" s="44">
        <f>AC163</f>
        <v/>
      </c>
      <c r="AE163" s="1" t="n"/>
      <c r="AF163" s="1" t="n"/>
      <c r="AG163" s="1" t="n"/>
      <c r="AH163" s="44">
        <f>Z163*0.15</f>
        <v/>
      </c>
      <c r="AI163" s="44">
        <f>Z163*0.15</f>
        <v/>
      </c>
      <c r="AJ163" s="1" t="n"/>
      <c r="AK163" s="1" t="n"/>
      <c r="AL163" s="1" t="n"/>
      <c r="AM163" s="1" t="n"/>
      <c r="AN163" s="1" t="n"/>
      <c r="AO163" s="21">
        <f>(M163-Y163)/M163</f>
        <v/>
      </c>
      <c r="AP163" s="21">
        <f>AA163/Y163</f>
        <v/>
      </c>
    </row>
    <row r="164">
      <c r="A164" s="1" t="n"/>
      <c r="B164" s="15" t="inlineStr">
        <is>
          <t>7-MA20294001</t>
        </is>
      </c>
      <c r="C164" s="15" t="inlineStr">
        <is>
          <t>2020-07-24 17:20:14</t>
        </is>
      </c>
      <c r="D164" s="16">
        <f>LEFT(B164,9)</f>
        <v/>
      </c>
      <c r="E164" s="1" t="inlineStr">
        <is>
          <t>jack</t>
        </is>
      </c>
      <c r="F164" s="1" t="n"/>
      <c r="G164" s="1" t="n"/>
      <c r="H164" s="1" t="n"/>
      <c r="I164" s="1" t="n"/>
      <c r="J164" s="1" t="n"/>
      <c r="K164" s="1" t="n"/>
      <c r="L164" s="1" t="n"/>
      <c r="M164" s="17" t="n">
        <v>230</v>
      </c>
      <c r="N164" s="1" t="n"/>
      <c r="O164" s="1" t="n"/>
      <c r="P164" s="1" t="n"/>
      <c r="Q164" s="1" t="n"/>
      <c r="R164" s="17" t="n">
        <v>153</v>
      </c>
      <c r="S164" s="44">
        <f>M164*0.01095</f>
        <v/>
      </c>
      <c r="T164" s="44">
        <f>M164*0.02348</f>
        <v/>
      </c>
      <c r="U164" s="44" t="n">
        <v>12.5</v>
      </c>
      <c r="V164" s="44">
        <f>U164-T164</f>
        <v/>
      </c>
      <c r="W164" s="1" t="n"/>
      <c r="X164" s="44">
        <f>M164*0.043</f>
        <v/>
      </c>
      <c r="Y164" s="44">
        <f>R164+S164+T164+W164+X164+AG164+AC164+AD164</f>
        <v/>
      </c>
      <c r="Z164" s="44">
        <f>M164-Y164</f>
        <v/>
      </c>
      <c r="AA164" s="44">
        <f>Z164*0.7</f>
        <v/>
      </c>
      <c r="AB164" s="1" t="n"/>
      <c r="AC164" s="44">
        <f>M164*0.005</f>
        <v/>
      </c>
      <c r="AD164" s="44">
        <f>AC164</f>
        <v/>
      </c>
      <c r="AE164" s="1" t="n"/>
      <c r="AF164" s="1" t="n"/>
      <c r="AG164" s="1" t="n"/>
      <c r="AH164" s="44">
        <f>Z164*0.15</f>
        <v/>
      </c>
      <c r="AI164" s="44">
        <f>Z164*0.15</f>
        <v/>
      </c>
      <c r="AJ164" s="1" t="n"/>
      <c r="AK164" s="1" t="n"/>
      <c r="AL164" s="1" t="n"/>
      <c r="AM164" s="1" t="n"/>
      <c r="AN164" s="1" t="n"/>
      <c r="AO164" s="21">
        <f>(M164-Y164)/M164</f>
        <v/>
      </c>
      <c r="AP164" s="21">
        <f>AA164/Y164</f>
        <v/>
      </c>
      <c r="AR164" t="inlineStr">
        <is>
          <t>2020.07月迈粟礼对账单.xlsx 运单编号：4307204573923,金额12.5</t>
        </is>
      </c>
    </row>
    <row r="165">
      <c r="A165" s="1" t="n"/>
      <c r="B165" s="15" t="inlineStr">
        <is>
          <t>7-AL19246026</t>
        </is>
      </c>
      <c r="C165" s="15" t="inlineStr">
        <is>
          <t>2020-07-24 17:20:14</t>
        </is>
      </c>
      <c r="D165" s="16">
        <f>LEFT(B165,9)</f>
        <v/>
      </c>
      <c r="E165" s="1" t="inlineStr">
        <is>
          <t>jack</t>
        </is>
      </c>
      <c r="F165" s="1" t="n"/>
      <c r="G165" s="1" t="n"/>
      <c r="H165" s="1" t="n"/>
      <c r="I165" s="1" t="n"/>
      <c r="J165" s="1" t="n"/>
      <c r="K165" s="1" t="n"/>
      <c r="L165" s="1" t="n"/>
      <c r="M165" s="17" t="n">
        <v>91.45999999999999</v>
      </c>
      <c r="N165" s="1" t="n"/>
      <c r="O165" s="1" t="n"/>
      <c r="P165" s="1" t="n"/>
      <c r="Q165" s="1" t="n"/>
      <c r="R165" s="17" t="n">
        <v>55.5</v>
      </c>
      <c r="S165" s="44">
        <f>M165*0.01095</f>
        <v/>
      </c>
      <c r="T165" s="44">
        <f>M165*0.02348</f>
        <v/>
      </c>
      <c r="U165" s="44" t="n">
        <v>7.4</v>
      </c>
      <c r="V165" s="44">
        <f>U165-T165</f>
        <v/>
      </c>
      <c r="W165" s="1" t="n"/>
      <c r="X165" s="44">
        <f>M165*0.043</f>
        <v/>
      </c>
      <c r="Y165" s="44">
        <f>R165+S165+T165+W165+X165+AG165+AC165+AD165</f>
        <v/>
      </c>
      <c r="Z165" s="44">
        <f>M165-Y165</f>
        <v/>
      </c>
      <c r="AA165" s="1" t="n">
        <v>0</v>
      </c>
      <c r="AB165" s="44">
        <f>Z165*0.9</f>
        <v/>
      </c>
      <c r="AC165" s="44">
        <f>M165*0.005</f>
        <v/>
      </c>
      <c r="AD165" s="44">
        <f>AC165</f>
        <v/>
      </c>
      <c r="AE165" s="1" t="n"/>
      <c r="AF165" s="1" t="n"/>
      <c r="AG165" s="1" t="n"/>
      <c r="AH165" s="44">
        <f>Z165*0.05</f>
        <v/>
      </c>
      <c r="AI165" s="44">
        <f>AH165</f>
        <v/>
      </c>
      <c r="AJ165" s="1" t="n"/>
      <c r="AK165" s="1" t="n"/>
      <c r="AL165" s="1" t="n"/>
      <c r="AM165" s="1" t="n"/>
      <c r="AN165" s="1" t="n"/>
      <c r="AO165" s="21">
        <f>(M165-Y165)/M165</f>
        <v/>
      </c>
      <c r="AP165" s="21">
        <f>AA165/Y165</f>
        <v/>
      </c>
      <c r="AR165" t="inlineStr">
        <is>
          <t>2020.07月迈粟礼对账单.xlsx 运单编号：4307203386746,金额7.4</t>
        </is>
      </c>
    </row>
    <row r="166">
      <c r="A166" s="1" t="n"/>
      <c r="B166" s="15" t="inlineStr">
        <is>
          <t>7-GZ20301001</t>
        </is>
      </c>
      <c r="C166" s="15" t="inlineStr">
        <is>
          <t>2020-07-25 13:16:46</t>
        </is>
      </c>
      <c r="D166" s="16">
        <f>LEFT(B166,9)</f>
        <v/>
      </c>
      <c r="E166" s="1" t="inlineStr">
        <is>
          <t>jack</t>
        </is>
      </c>
      <c r="F166" s="1" t="n"/>
      <c r="G166" s="1" t="n"/>
      <c r="H166" s="1" t="n"/>
      <c r="I166" s="1" t="n"/>
      <c r="J166" s="1" t="n"/>
      <c r="K166" s="1" t="n"/>
      <c r="L166" s="1" t="n"/>
      <c r="M166" s="17" t="n">
        <v>269</v>
      </c>
      <c r="N166" s="1" t="n"/>
      <c r="O166" s="1" t="n"/>
      <c r="P166" s="1" t="n"/>
      <c r="Q166" s="1" t="n"/>
      <c r="R166" s="17" t="n">
        <v>110.86</v>
      </c>
      <c r="S166" s="44">
        <f>M166*0.01095</f>
        <v/>
      </c>
      <c r="T166" s="44">
        <f>M166*0.02348</f>
        <v/>
      </c>
      <c r="U166" s="44" t="n"/>
      <c r="V166" s="44">
        <f>U166-T166</f>
        <v/>
      </c>
      <c r="W166" s="1" t="n"/>
      <c r="X166" s="44">
        <f>M166*0.043</f>
        <v/>
      </c>
      <c r="Y166" s="44">
        <f>R166+S166+T166+W166+X166+AG166+AC166+AD166</f>
        <v/>
      </c>
      <c r="Z166" s="44">
        <f>M166-Y166</f>
        <v/>
      </c>
      <c r="AA166" s="44">
        <f>Z166*0.7</f>
        <v/>
      </c>
      <c r="AB166" s="1" t="n"/>
      <c r="AC166" s="44">
        <f>M166*0.005</f>
        <v/>
      </c>
      <c r="AD166" s="44">
        <f>AC166</f>
        <v/>
      </c>
      <c r="AE166" s="1" t="n"/>
      <c r="AF166" s="1" t="n"/>
      <c r="AG166" s="1" t="n"/>
      <c r="AH166" s="44">
        <f>Z166*0.15</f>
        <v/>
      </c>
      <c r="AI166" s="44">
        <f>Z166*0.15</f>
        <v/>
      </c>
      <c r="AJ166" s="1" t="n"/>
      <c r="AK166" s="1" t="n"/>
      <c r="AL166" s="1" t="n"/>
      <c r="AM166" s="1" t="n"/>
      <c r="AN166" s="1" t="n"/>
      <c r="AO166" s="21">
        <f>(M166-Y166)/M166</f>
        <v/>
      </c>
      <c r="AP166" s="21">
        <f>AA166/Y166</f>
        <v/>
      </c>
    </row>
    <row r="167">
      <c r="A167" s="1" t="n"/>
      <c r="B167" s="15" t="inlineStr">
        <is>
          <t>7-GZ19113008</t>
        </is>
      </c>
      <c r="C167" s="15" t="inlineStr">
        <is>
          <t>2020-07-28 10:10:08</t>
        </is>
      </c>
      <c r="D167" s="16">
        <f>LEFT(B167,9)</f>
        <v/>
      </c>
      <c r="E167" s="1" t="inlineStr">
        <is>
          <t>jack</t>
        </is>
      </c>
      <c r="F167" s="1" t="n"/>
      <c r="G167" s="1" t="n"/>
      <c r="H167" s="1" t="n"/>
      <c r="I167" s="1" t="n"/>
      <c r="J167" s="1" t="n"/>
      <c r="K167" s="1" t="n"/>
      <c r="L167" s="1" t="n"/>
      <c r="M167" s="17" t="n">
        <v>803.4</v>
      </c>
      <c r="N167" s="1" t="n"/>
      <c r="O167" s="1" t="n"/>
      <c r="P167" s="1" t="n"/>
      <c r="Q167" s="1" t="n"/>
      <c r="R167" s="17" t="n">
        <v>477.3</v>
      </c>
      <c r="S167" s="44">
        <f>M167*0.01095</f>
        <v/>
      </c>
      <c r="T167" s="44">
        <f>M167*0.02348</f>
        <v/>
      </c>
      <c r="U167" s="44" t="n"/>
      <c r="V167" s="44">
        <f>U167-T167</f>
        <v/>
      </c>
      <c r="W167" s="1" t="n"/>
      <c r="X167" s="44">
        <f>M167*0.043</f>
        <v/>
      </c>
      <c r="Y167" s="44">
        <f>R167+S167+T167+W167+X167+AG167+AC167+AD167</f>
        <v/>
      </c>
      <c r="Z167" s="44">
        <f>M167-Y167</f>
        <v/>
      </c>
      <c r="AA167" s="44">
        <f>Z167*0.7</f>
        <v/>
      </c>
      <c r="AB167" s="1" t="n"/>
      <c r="AC167" s="44">
        <f>M167*0.005</f>
        <v/>
      </c>
      <c r="AD167" s="44">
        <f>AC167</f>
        <v/>
      </c>
      <c r="AE167" s="1" t="n"/>
      <c r="AF167" s="1" t="n"/>
      <c r="AG167" s="1" t="n"/>
      <c r="AH167" s="44">
        <f>Z167*0.15</f>
        <v/>
      </c>
      <c r="AI167" s="44">
        <f>Z167*0.15</f>
        <v/>
      </c>
      <c r="AJ167" s="1" t="n"/>
      <c r="AK167" s="1" t="n"/>
      <c r="AL167" s="1" t="n"/>
      <c r="AM167" s="1" t="n"/>
      <c r="AN167" s="1" t="n"/>
      <c r="AO167" s="21">
        <f>(M167-Y167)/M167</f>
        <v/>
      </c>
      <c r="AP167" s="21">
        <f>AA167/Y167</f>
        <v/>
      </c>
    </row>
    <row r="168">
      <c r="A168" s="1" t="n"/>
      <c r="B168" s="15" t="inlineStr">
        <is>
          <t>7-GZ20189016</t>
        </is>
      </c>
      <c r="C168" s="15" t="inlineStr">
        <is>
          <t>2020-07-24 12:05:20</t>
        </is>
      </c>
      <c r="D168" s="16">
        <f>LEFT(B168,9)</f>
        <v/>
      </c>
      <c r="E168" s="1" t="inlineStr">
        <is>
          <t>jack</t>
        </is>
      </c>
      <c r="F168" s="1" t="n"/>
      <c r="G168" s="1" t="n"/>
      <c r="H168" s="1" t="n"/>
      <c r="I168" s="1" t="n"/>
      <c r="J168" s="1" t="n"/>
      <c r="K168" s="1" t="n"/>
      <c r="L168" s="1" t="n"/>
      <c r="M168" s="17" t="n">
        <v>43.8</v>
      </c>
      <c r="N168" s="1" t="n"/>
      <c r="O168" s="1" t="n"/>
      <c r="P168" s="1" t="n"/>
      <c r="Q168" s="1" t="n"/>
      <c r="R168" s="17" t="n">
        <v>25.42</v>
      </c>
      <c r="S168" s="44">
        <f>M168*0.01095</f>
        <v/>
      </c>
      <c r="T168" s="44">
        <f>M168*0.02348</f>
        <v/>
      </c>
      <c r="U168" s="44" t="n"/>
      <c r="V168" s="44">
        <f>U168-T168</f>
        <v/>
      </c>
      <c r="W168" s="1" t="n"/>
      <c r="X168" s="44">
        <f>M168*0.043</f>
        <v/>
      </c>
      <c r="Y168" s="44">
        <f>R168+S168+T168+W168+X168+AG168+AC168+AD168</f>
        <v/>
      </c>
      <c r="Z168" s="44">
        <f>M168-Y168</f>
        <v/>
      </c>
      <c r="AA168" s="44">
        <f>Z168*0.7</f>
        <v/>
      </c>
      <c r="AB168" s="1" t="n"/>
      <c r="AC168" s="44">
        <f>M168*0.005</f>
        <v/>
      </c>
      <c r="AD168" s="44">
        <f>AC168</f>
        <v/>
      </c>
      <c r="AE168" s="1" t="n"/>
      <c r="AF168" s="1" t="n"/>
      <c r="AG168" s="1" t="n"/>
      <c r="AH168" s="44">
        <f>Z168*0.15</f>
        <v/>
      </c>
      <c r="AI168" s="44">
        <f>Z168*0.15</f>
        <v/>
      </c>
      <c r="AJ168" s="1" t="n"/>
      <c r="AK168" s="1" t="n"/>
      <c r="AL168" s="1" t="n"/>
      <c r="AM168" s="1" t="n"/>
      <c r="AN168" s="1" t="n"/>
      <c r="AO168" s="21">
        <f>(M168-Y168)/M168</f>
        <v/>
      </c>
      <c r="AP168" s="21">
        <f>AA168/Y168</f>
        <v/>
      </c>
    </row>
    <row r="169">
      <c r="A169" s="1" t="n"/>
      <c r="B169" s="15" t="inlineStr">
        <is>
          <t>7-GZ20306001</t>
        </is>
      </c>
      <c r="C169" s="15" t="inlineStr">
        <is>
          <t>2020-07-24 12:05:19</t>
        </is>
      </c>
      <c r="D169" s="16">
        <f>LEFT(B169,9)</f>
        <v/>
      </c>
      <c r="E169" s="1" t="inlineStr">
        <is>
          <t>jack</t>
        </is>
      </c>
      <c r="F169" s="1" t="n"/>
      <c r="G169" s="1" t="n"/>
      <c r="H169" s="1" t="n"/>
      <c r="I169" s="1" t="n"/>
      <c r="J169" s="1" t="n"/>
      <c r="K169" s="1" t="n"/>
      <c r="L169" s="1" t="n"/>
      <c r="M169" s="17" t="n">
        <v>198.2</v>
      </c>
      <c r="N169" s="1" t="n"/>
      <c r="O169" s="1" t="n"/>
      <c r="P169" s="1" t="n"/>
      <c r="Q169" s="1" t="n"/>
      <c r="R169" s="17" t="n">
        <v>115.7</v>
      </c>
      <c r="S169" s="44">
        <f>M169*0.01095</f>
        <v/>
      </c>
      <c r="T169" s="44">
        <f>M169*0.02348</f>
        <v/>
      </c>
      <c r="U169" s="44" t="n"/>
      <c r="V169" s="44">
        <f>U169-T169</f>
        <v/>
      </c>
      <c r="W169" s="1" t="n"/>
      <c r="X169" s="44">
        <f>M169*0.043</f>
        <v/>
      </c>
      <c r="Y169" s="44">
        <f>R169+S169+T169+W169+X169+AG169+AC169+AD169</f>
        <v/>
      </c>
      <c r="Z169" s="44">
        <f>M169-Y169</f>
        <v/>
      </c>
      <c r="AA169" s="44">
        <f>Z169*0.7</f>
        <v/>
      </c>
      <c r="AB169" s="1" t="n"/>
      <c r="AC169" s="44">
        <f>M169*0.005</f>
        <v/>
      </c>
      <c r="AD169" s="44">
        <f>AC169</f>
        <v/>
      </c>
      <c r="AE169" s="1" t="n"/>
      <c r="AF169" s="1" t="n"/>
      <c r="AG169" s="1" t="n"/>
      <c r="AH169" s="44">
        <f>Z169*0.15</f>
        <v/>
      </c>
      <c r="AI169" s="44">
        <f>Z169*0.15</f>
        <v/>
      </c>
      <c r="AJ169" s="1" t="n"/>
      <c r="AK169" s="1" t="n"/>
      <c r="AL169" s="1" t="n"/>
      <c r="AM169" s="1" t="n"/>
      <c r="AN169" s="1" t="n"/>
      <c r="AO169" s="21">
        <f>(M169-Y169)/M169</f>
        <v/>
      </c>
      <c r="AP169" s="21">
        <f>AA169/Y169</f>
        <v/>
      </c>
    </row>
    <row r="170">
      <c r="A170" s="1" t="n"/>
      <c r="B170" s="15" t="inlineStr">
        <is>
          <t>7-GZ20235002</t>
        </is>
      </c>
      <c r="C170" s="15" t="inlineStr">
        <is>
          <t>2020-07-25 10:17:48</t>
        </is>
      </c>
      <c r="D170" s="16">
        <f>LEFT(B170,9)</f>
        <v/>
      </c>
      <c r="E170" s="1" t="inlineStr">
        <is>
          <t>jack</t>
        </is>
      </c>
      <c r="F170" s="1" t="n"/>
      <c r="G170" s="1" t="n"/>
      <c r="H170" s="1" t="n"/>
      <c r="I170" s="1" t="n"/>
      <c r="J170" s="1" t="n"/>
      <c r="K170" s="1" t="n"/>
      <c r="L170" s="1" t="n"/>
      <c r="M170" s="17" t="n">
        <v>783.6</v>
      </c>
      <c r="N170" s="1" t="n"/>
      <c r="O170" s="1" t="n"/>
      <c r="P170" s="1" t="n"/>
      <c r="Q170" s="1" t="n"/>
      <c r="R170" s="17" t="n">
        <v>451.5</v>
      </c>
      <c r="S170" s="44">
        <f>M170*0.01095</f>
        <v/>
      </c>
      <c r="T170" s="44">
        <f>M170*0.02348</f>
        <v/>
      </c>
      <c r="U170" s="44" t="n"/>
      <c r="V170" s="44">
        <f>U170-T170</f>
        <v/>
      </c>
      <c r="W170" s="1" t="n"/>
      <c r="X170" s="44">
        <f>M170*0.043</f>
        <v/>
      </c>
      <c r="Y170" s="44">
        <f>R170+S170+T170+W170+X170+AG170+AC170+AD170</f>
        <v/>
      </c>
      <c r="Z170" s="44">
        <f>M170-Y170</f>
        <v/>
      </c>
      <c r="AA170" s="44">
        <f>Z170*0.7</f>
        <v/>
      </c>
      <c r="AB170" s="1" t="n"/>
      <c r="AC170" s="44">
        <f>M170*0.005</f>
        <v/>
      </c>
      <c r="AD170" s="44">
        <f>AC170</f>
        <v/>
      </c>
      <c r="AE170" s="1" t="n"/>
      <c r="AF170" s="1" t="n"/>
      <c r="AG170" s="1" t="n"/>
      <c r="AH170" s="44">
        <f>Z170*0.15</f>
        <v/>
      </c>
      <c r="AI170" s="44">
        <f>Z170*0.15</f>
        <v/>
      </c>
      <c r="AJ170" s="1" t="n"/>
      <c r="AK170" s="1" t="n"/>
      <c r="AL170" s="1" t="n"/>
      <c r="AM170" s="1" t="n"/>
      <c r="AN170" s="1" t="n"/>
      <c r="AO170" s="21">
        <f>(M170-Y170)/M170</f>
        <v/>
      </c>
      <c r="AP170" s="21">
        <f>AA170/Y170</f>
        <v/>
      </c>
    </row>
    <row r="171">
      <c r="A171" s="1" t="n"/>
      <c r="B171" s="15" t="inlineStr">
        <is>
          <t>7-GZ20280002</t>
        </is>
      </c>
      <c r="C171" s="15" t="inlineStr">
        <is>
          <t>2020-07-24 14:31:55</t>
        </is>
      </c>
      <c r="D171" s="16">
        <f>LEFT(B171,9)</f>
        <v/>
      </c>
      <c r="E171" s="1" t="inlineStr">
        <is>
          <t>jack</t>
        </is>
      </c>
      <c r="F171" s="1" t="n"/>
      <c r="G171" s="1" t="n"/>
      <c r="H171" s="1" t="n"/>
      <c r="I171" s="1" t="n"/>
      <c r="J171" s="1" t="n"/>
      <c r="K171" s="1" t="n"/>
      <c r="L171" s="1" t="n"/>
      <c r="M171" s="17" t="n">
        <v>61</v>
      </c>
      <c r="N171" s="1" t="n"/>
      <c r="O171" s="1" t="n"/>
      <c r="P171" s="1" t="n"/>
      <c r="Q171" s="1" t="n"/>
      <c r="R171" s="17" t="n">
        <v>32</v>
      </c>
      <c r="S171" s="44">
        <f>M171*0.01095</f>
        <v/>
      </c>
      <c r="T171" s="44">
        <f>M171*0.02348</f>
        <v/>
      </c>
      <c r="U171" s="44" t="n"/>
      <c r="V171" s="44">
        <f>U171-T171</f>
        <v/>
      </c>
      <c r="W171" s="1" t="n"/>
      <c r="X171" s="44">
        <f>M171*0.043</f>
        <v/>
      </c>
      <c r="Y171" s="44">
        <f>R171+S171+T171+W171+X171+AG171+AC171+AD171</f>
        <v/>
      </c>
      <c r="Z171" s="44">
        <f>M171-Y171</f>
        <v/>
      </c>
      <c r="AA171" s="44">
        <f>Z171*0.7</f>
        <v/>
      </c>
      <c r="AB171" s="1" t="n"/>
      <c r="AC171" s="44">
        <f>M171*0.005</f>
        <v/>
      </c>
      <c r="AD171" s="44">
        <f>AC171</f>
        <v/>
      </c>
      <c r="AE171" s="1" t="n"/>
      <c r="AF171" s="1" t="n"/>
      <c r="AG171" s="1" t="n"/>
      <c r="AH171" s="44">
        <f>Z171*0.15</f>
        <v/>
      </c>
      <c r="AI171" s="44">
        <f>Z171*0.15</f>
        <v/>
      </c>
      <c r="AJ171" s="1" t="n"/>
      <c r="AK171" s="1" t="n"/>
      <c r="AL171" s="1" t="n"/>
      <c r="AM171" s="1" t="n"/>
      <c r="AN171" s="1" t="n"/>
      <c r="AO171" s="21">
        <f>(M171-Y171)/M171</f>
        <v/>
      </c>
      <c r="AP171" s="21">
        <f>AA171/Y171</f>
        <v/>
      </c>
    </row>
    <row r="172">
      <c r="A172" s="1" t="n"/>
      <c r="B172" s="15" t="inlineStr">
        <is>
          <t>7-GZ20305001</t>
        </is>
      </c>
      <c r="C172" s="15" t="inlineStr">
        <is>
          <t>2020-07-24 13:49:57</t>
        </is>
      </c>
      <c r="D172" s="16">
        <f>LEFT(B172,9)</f>
        <v/>
      </c>
      <c r="E172" s="1" t="inlineStr">
        <is>
          <t>jack</t>
        </is>
      </c>
      <c r="F172" s="1" t="n"/>
      <c r="G172" s="1" t="n"/>
      <c r="H172" s="1" t="n"/>
      <c r="I172" s="1" t="n"/>
      <c r="J172" s="1" t="n"/>
      <c r="K172" s="1" t="n"/>
      <c r="L172" s="1" t="n"/>
      <c r="M172" s="17" t="n">
        <v>72.45999999999999</v>
      </c>
      <c r="N172" s="1" t="n"/>
      <c r="O172" s="1" t="n"/>
      <c r="P172" s="1" t="n"/>
      <c r="Q172" s="1" t="n"/>
      <c r="R172" s="17" t="n">
        <v>38.81</v>
      </c>
      <c r="S172" s="44">
        <f>M172*0.01095</f>
        <v/>
      </c>
      <c r="T172" s="44">
        <f>M172*0.02348</f>
        <v/>
      </c>
      <c r="U172" s="44" t="n"/>
      <c r="V172" s="44">
        <f>U172-T172</f>
        <v/>
      </c>
      <c r="W172" s="1" t="n"/>
      <c r="X172" s="44">
        <f>M172*0.043</f>
        <v/>
      </c>
      <c r="Y172" s="44">
        <f>R172+S172+T172+W172+X172+AG172+AC172+AD172</f>
        <v/>
      </c>
      <c r="Z172" s="44">
        <f>M172-Y172</f>
        <v/>
      </c>
      <c r="AA172" s="44">
        <f>Z172*0.7</f>
        <v/>
      </c>
      <c r="AB172" s="1" t="n"/>
      <c r="AC172" s="44">
        <f>M172*0.005</f>
        <v/>
      </c>
      <c r="AD172" s="44">
        <f>AC172</f>
        <v/>
      </c>
      <c r="AE172" s="1" t="n"/>
      <c r="AF172" s="1" t="n"/>
      <c r="AG172" s="1" t="n"/>
      <c r="AH172" s="44">
        <f>Z172*0.15</f>
        <v/>
      </c>
      <c r="AI172" s="44">
        <f>Z172*0.15</f>
        <v/>
      </c>
      <c r="AJ172" s="1" t="n"/>
      <c r="AK172" s="1" t="n"/>
      <c r="AL172" s="1" t="n"/>
      <c r="AM172" s="1" t="n"/>
      <c r="AN172" s="1" t="n"/>
      <c r="AO172" s="21">
        <f>(M172-Y172)/M172</f>
        <v/>
      </c>
      <c r="AP172" s="21">
        <f>AA172/Y172</f>
        <v/>
      </c>
    </row>
    <row r="173">
      <c r="A173" s="1" t="n"/>
      <c r="B173" s="15" t="inlineStr">
        <is>
          <t>7-MA20162003</t>
        </is>
      </c>
      <c r="C173" s="15" t="inlineStr">
        <is>
          <t>2020-07-24 11:54:50</t>
        </is>
      </c>
      <c r="D173" s="16">
        <f>LEFT(B173,9)</f>
        <v/>
      </c>
      <c r="E173" s="1" t="inlineStr">
        <is>
          <t>jack</t>
        </is>
      </c>
      <c r="F173" s="1" t="n"/>
      <c r="G173" s="1" t="n"/>
      <c r="H173" s="1" t="n"/>
      <c r="I173" s="1" t="n"/>
      <c r="J173" s="1" t="n"/>
      <c r="K173" s="1" t="n"/>
      <c r="L173" s="1" t="n"/>
      <c r="M173" s="17" t="n">
        <v>44.5</v>
      </c>
      <c r="N173" s="1" t="n"/>
      <c r="O173" s="1" t="n"/>
      <c r="P173" s="1" t="n"/>
      <c r="Q173" s="1" t="n"/>
      <c r="R173" s="17" t="n">
        <v>23.07</v>
      </c>
      <c r="S173" s="44">
        <f>M173*0.01095</f>
        <v/>
      </c>
      <c r="T173" s="44">
        <f>M173*0.02348</f>
        <v/>
      </c>
      <c r="U173" s="44" t="n">
        <v>4</v>
      </c>
      <c r="V173" s="44">
        <f>U173-T173</f>
        <v/>
      </c>
      <c r="W173" s="1" t="n"/>
      <c r="X173" s="44">
        <f>M173*0.043</f>
        <v/>
      </c>
      <c r="Y173" s="44">
        <f>R173+S173+T173+W173+X173+AG173+AC173+AD173</f>
        <v/>
      </c>
      <c r="Z173" s="44">
        <f>M173-Y173</f>
        <v/>
      </c>
      <c r="AA173" s="44">
        <f>Z173*0.7</f>
        <v/>
      </c>
      <c r="AB173" s="1" t="n"/>
      <c r="AC173" s="44">
        <f>M173*0.005</f>
        <v/>
      </c>
      <c r="AD173" s="44">
        <f>AC173</f>
        <v/>
      </c>
      <c r="AE173" s="1" t="n"/>
      <c r="AF173" s="1" t="n"/>
      <c r="AG173" s="1" t="n"/>
      <c r="AH173" s="44">
        <f>Z173*0.15</f>
        <v/>
      </c>
      <c r="AI173" s="44">
        <f>Z173*0.15</f>
        <v/>
      </c>
      <c r="AJ173" s="1" t="n"/>
      <c r="AK173" s="1" t="n"/>
      <c r="AL173" s="1" t="n"/>
      <c r="AM173" s="1" t="n"/>
      <c r="AN173" s="1" t="n"/>
      <c r="AO173" s="21">
        <f>(M173-Y173)/M173</f>
        <v/>
      </c>
      <c r="AP173" s="21">
        <f>AA173/Y173</f>
        <v/>
      </c>
      <c r="AR173" t="inlineStr">
        <is>
          <t>2020.07月迈粟礼对账单.xlsx 运单编号：4307188513658,金额4.0</t>
        </is>
      </c>
    </row>
    <row r="174">
      <c r="A174" s="1" t="n"/>
      <c r="B174" s="15" t="inlineStr">
        <is>
          <t>7-GZ20304001</t>
        </is>
      </c>
      <c r="C174" s="15" t="inlineStr">
        <is>
          <t>2020-07-24 11:54:49</t>
        </is>
      </c>
      <c r="D174" s="16">
        <f>LEFT(B174,9)</f>
        <v/>
      </c>
      <c r="E174" s="1" t="inlineStr">
        <is>
          <t>jack</t>
        </is>
      </c>
      <c r="F174" s="1" t="n"/>
      <c r="G174" s="1" t="n"/>
      <c r="H174" s="1" t="n"/>
      <c r="I174" s="1" t="n"/>
      <c r="J174" s="1" t="n"/>
      <c r="K174" s="1" t="n"/>
      <c r="L174" s="1" t="n"/>
      <c r="M174" s="17" t="n">
        <v>38.62</v>
      </c>
      <c r="N174" s="1" t="n"/>
      <c r="O174" s="1" t="n"/>
      <c r="P174" s="1" t="n"/>
      <c r="Q174" s="1" t="n"/>
      <c r="R174" s="17" t="n">
        <v>25.44</v>
      </c>
      <c r="S174" s="44">
        <f>M174*0.01095</f>
        <v/>
      </c>
      <c r="T174" s="44">
        <f>M174*0.02348</f>
        <v/>
      </c>
      <c r="U174" s="44" t="n"/>
      <c r="V174" s="44">
        <f>U174-T174</f>
        <v/>
      </c>
      <c r="W174" s="1" t="n"/>
      <c r="X174" s="44">
        <f>M174*0.043</f>
        <v/>
      </c>
      <c r="Y174" s="44">
        <f>R174+S174+T174+W174+X174+AG174+AC174+AD174</f>
        <v/>
      </c>
      <c r="Z174" s="44">
        <f>M174-Y174</f>
        <v/>
      </c>
      <c r="AA174" s="44">
        <f>Z174*0.7</f>
        <v/>
      </c>
      <c r="AB174" s="1" t="n"/>
      <c r="AC174" s="44">
        <f>M174*0.005</f>
        <v/>
      </c>
      <c r="AD174" s="44">
        <f>AC174</f>
        <v/>
      </c>
      <c r="AE174" s="1" t="n"/>
      <c r="AF174" s="1" t="n"/>
      <c r="AG174" s="1" t="n"/>
      <c r="AH174" s="44">
        <f>Z174*0.15</f>
        <v/>
      </c>
      <c r="AI174" s="44">
        <f>Z174*0.15</f>
        <v/>
      </c>
      <c r="AJ174" s="1" t="n"/>
      <c r="AK174" s="1" t="n"/>
      <c r="AL174" s="1" t="n"/>
      <c r="AM174" s="1" t="n"/>
      <c r="AN174" s="1" t="n"/>
      <c r="AO174" s="21">
        <f>(M174-Y174)/M174</f>
        <v/>
      </c>
      <c r="AP174" s="21">
        <f>AA174/Y174</f>
        <v/>
      </c>
    </row>
    <row r="175">
      <c r="A175" s="1" t="n"/>
      <c r="B175" s="15" t="inlineStr">
        <is>
          <t>7-AL19235034</t>
        </is>
      </c>
      <c r="C175" s="15" t="inlineStr">
        <is>
          <t>2020-07-25 10:17:48</t>
        </is>
      </c>
      <c r="D175" s="16">
        <f>LEFT(B175,9)</f>
        <v/>
      </c>
      <c r="E175" s="1" t="inlineStr">
        <is>
          <t>jack</t>
        </is>
      </c>
      <c r="F175" s="1" t="n"/>
      <c r="G175" s="1" t="n"/>
      <c r="H175" s="1" t="n"/>
      <c r="I175" s="1" t="n"/>
      <c r="J175" s="1" t="n"/>
      <c r="K175" s="1" t="n"/>
      <c r="L175" s="1" t="n"/>
      <c r="M175" s="17" t="n">
        <v>1104.2</v>
      </c>
      <c r="N175" s="1" t="n"/>
      <c r="O175" s="1" t="n"/>
      <c r="P175" s="1" t="n"/>
      <c r="Q175" s="1" t="n"/>
      <c r="R175" s="17" t="n">
        <v>729</v>
      </c>
      <c r="S175" s="44">
        <f>M175*0.01095</f>
        <v/>
      </c>
      <c r="T175" s="44">
        <f>M175*0.02348</f>
        <v/>
      </c>
      <c r="U175" s="44" t="n">
        <v>73.7</v>
      </c>
      <c r="V175" s="44">
        <f>U175-T175</f>
        <v/>
      </c>
      <c r="W175" s="1" t="n"/>
      <c r="X175" s="44">
        <f>M175*0.043</f>
        <v/>
      </c>
      <c r="Y175" s="44">
        <f>R175+S175+T175+W175+X175+AG175+AC175+AD175</f>
        <v/>
      </c>
      <c r="Z175" s="44">
        <f>M175-Y175</f>
        <v/>
      </c>
      <c r="AA175" s="1" t="n">
        <v>0</v>
      </c>
      <c r="AB175" s="44">
        <f>Z175*0.9</f>
        <v/>
      </c>
      <c r="AC175" s="44">
        <f>M175*0.005</f>
        <v/>
      </c>
      <c r="AD175" s="44">
        <f>AC175</f>
        <v/>
      </c>
      <c r="AE175" s="1" t="n"/>
      <c r="AF175" s="1" t="n"/>
      <c r="AG175" s="1" t="n"/>
      <c r="AH175" s="44">
        <f>Z175*0.05</f>
        <v/>
      </c>
      <c r="AI175" s="44">
        <f>AH175</f>
        <v/>
      </c>
      <c r="AJ175" s="1" t="n"/>
      <c r="AK175" s="1" t="n"/>
      <c r="AL175" s="1" t="n"/>
      <c r="AM175" s="1" t="n"/>
      <c r="AN175" s="1" t="n"/>
      <c r="AO175" s="21">
        <f>(M175-Y175)/M175</f>
        <v/>
      </c>
      <c r="AP175" s="21">
        <f>AA175/Y175</f>
        <v/>
      </c>
      <c r="AR175" t="inlineStr">
        <is>
          <t>2020.07月迈粟礼对账单.xlsx 运单编号：4307205257534,金额26.1
2020.07月迈粟礼对账单.xlsx 运单编号：4307202980868,金额23.8
2020.07月迈粟礼对账单.xlsx 运单编号：4307205249857,金额23.8</t>
        </is>
      </c>
    </row>
    <row r="176">
      <c r="A176" s="1" t="n"/>
      <c r="B176" s="15" t="inlineStr">
        <is>
          <t>7-AL19161049</t>
        </is>
      </c>
      <c r="C176" s="15" t="inlineStr">
        <is>
          <t>2020-07-24 15:15:29</t>
        </is>
      </c>
      <c r="D176" s="16">
        <f>LEFT(B176,9)</f>
        <v/>
      </c>
      <c r="E176" s="1" t="inlineStr">
        <is>
          <t>jack</t>
        </is>
      </c>
      <c r="F176" s="1" t="n"/>
      <c r="G176" s="1" t="n"/>
      <c r="H176" s="1" t="n"/>
      <c r="I176" s="1" t="n"/>
      <c r="J176" s="1" t="n"/>
      <c r="K176" s="1" t="n"/>
      <c r="L176" s="1" t="n"/>
      <c r="M176" s="17" t="n">
        <v>54</v>
      </c>
      <c r="N176" s="1" t="n"/>
      <c r="O176" s="1" t="n"/>
      <c r="P176" s="1" t="n"/>
      <c r="Q176" s="1" t="n"/>
      <c r="R176" s="17" t="n">
        <v>31.45</v>
      </c>
      <c r="S176" s="44">
        <f>M176*0.01095</f>
        <v/>
      </c>
      <c r="T176" s="44">
        <f>M176*0.02348</f>
        <v/>
      </c>
      <c r="U176" s="44" t="n">
        <v>4.8</v>
      </c>
      <c r="V176" s="44">
        <f>U176-T176</f>
        <v/>
      </c>
      <c r="W176" s="1" t="n"/>
      <c r="X176" s="44">
        <f>M176*0.043</f>
        <v/>
      </c>
      <c r="Y176" s="44">
        <f>R176+S176+T176+W176+X176+AG176+AC176+AD176</f>
        <v/>
      </c>
      <c r="Z176" s="44">
        <f>M176-Y176</f>
        <v/>
      </c>
      <c r="AA176" s="1" t="n">
        <v>0</v>
      </c>
      <c r="AB176" s="44">
        <f>Z176*0.9</f>
        <v/>
      </c>
      <c r="AC176" s="44">
        <f>M176*0.005</f>
        <v/>
      </c>
      <c r="AD176" s="44">
        <f>AC176</f>
        <v/>
      </c>
      <c r="AE176" s="1" t="n"/>
      <c r="AF176" s="1" t="n"/>
      <c r="AG176" s="1" t="n"/>
      <c r="AH176" s="44">
        <f>Z176*0.05</f>
        <v/>
      </c>
      <c r="AI176" s="44">
        <f>AH176</f>
        <v/>
      </c>
      <c r="AJ176" s="1" t="n"/>
      <c r="AK176" s="1" t="n"/>
      <c r="AL176" s="1" t="n"/>
      <c r="AM176" s="1" t="n"/>
      <c r="AN176" s="1" t="n"/>
      <c r="AO176" s="21">
        <f>(M176-Y176)/M176</f>
        <v/>
      </c>
      <c r="AP176" s="21">
        <f>AA176/Y176</f>
        <v/>
      </c>
      <c r="AR176" t="inlineStr">
        <is>
          <t>2020.07月迈粟礼对账单.xlsx 运单编号：4307190687909,金额4.8</t>
        </is>
      </c>
    </row>
    <row r="177">
      <c r="A177" s="1" t="n"/>
      <c r="B177" s="15" t="inlineStr">
        <is>
          <t>7-AL20087004</t>
        </is>
      </c>
      <c r="C177" s="15" t="inlineStr">
        <is>
          <t>2020-07-28 13:12:22</t>
        </is>
      </c>
      <c r="D177" s="16">
        <f>LEFT(B177,9)</f>
        <v/>
      </c>
      <c r="E177" s="1" t="inlineStr">
        <is>
          <t>jack</t>
        </is>
      </c>
      <c r="F177" s="1" t="n"/>
      <c r="G177" s="1" t="n"/>
      <c r="H177" s="1" t="n"/>
      <c r="I177" s="1" t="n"/>
      <c r="J177" s="1" t="n"/>
      <c r="K177" s="1" t="n"/>
      <c r="L177" s="1" t="n"/>
      <c r="M177" s="17" t="n">
        <v>162</v>
      </c>
      <c r="N177" s="1" t="n"/>
      <c r="O177" s="1" t="n"/>
      <c r="P177" s="1" t="n"/>
      <c r="Q177" s="1" t="n"/>
      <c r="R177" s="17" t="n">
        <v>113.25</v>
      </c>
      <c r="S177" s="44">
        <f>M177*0.01095</f>
        <v/>
      </c>
      <c r="T177" s="44">
        <f>M177*0.02348</f>
        <v/>
      </c>
      <c r="U177" s="44" t="n">
        <v>8</v>
      </c>
      <c r="V177" s="44">
        <f>U177-T177</f>
        <v/>
      </c>
      <c r="W177" s="1" t="n"/>
      <c r="X177" s="44">
        <f>M177*0.043</f>
        <v/>
      </c>
      <c r="Y177" s="44">
        <f>R177+S177+T177+W177+X177+AG177+AC177+AD177</f>
        <v/>
      </c>
      <c r="Z177" s="44">
        <f>M177-Y177</f>
        <v/>
      </c>
      <c r="AA177" s="1" t="n">
        <v>0</v>
      </c>
      <c r="AB177" s="44">
        <f>Z177*0.9</f>
        <v/>
      </c>
      <c r="AC177" s="44">
        <f>M177*0.005</f>
        <v/>
      </c>
      <c r="AD177" s="44">
        <f>AC177</f>
        <v/>
      </c>
      <c r="AE177" s="1" t="n"/>
      <c r="AF177" s="1" t="n"/>
      <c r="AG177" s="1" t="n"/>
      <c r="AH177" s="44">
        <f>Z177*0.05</f>
        <v/>
      </c>
      <c r="AI177" s="44">
        <f>AH177</f>
        <v/>
      </c>
      <c r="AJ177" s="1" t="n"/>
      <c r="AK177" s="1" t="n"/>
      <c r="AL177" s="1" t="n"/>
      <c r="AM177" s="1" t="n"/>
      <c r="AN177" s="1" t="n"/>
      <c r="AO177" s="21">
        <f>(M177-Y177)/M177</f>
        <v/>
      </c>
      <c r="AP177" s="21">
        <f>AA177/Y177</f>
        <v/>
      </c>
      <c r="AR177" t="inlineStr">
        <is>
          <t>2020.07月迈粟礼对账单.xlsx 运单编号：4307278060475,金额8.0</t>
        </is>
      </c>
    </row>
    <row r="178">
      <c r="A178" s="1" t="n"/>
      <c r="B178" s="15" t="inlineStr">
        <is>
          <t>7-AL20087003</t>
        </is>
      </c>
      <c r="C178" s="15" t="inlineStr">
        <is>
          <t>2020-07-24 14:31:55</t>
        </is>
      </c>
      <c r="D178" s="16">
        <f>LEFT(B178,9)</f>
        <v/>
      </c>
      <c r="E178" s="1" t="inlineStr">
        <is>
          <t>jack</t>
        </is>
      </c>
      <c r="F178" s="1" t="n"/>
      <c r="G178" s="1" t="n"/>
      <c r="H178" s="1" t="n"/>
      <c r="I178" s="1" t="n"/>
      <c r="J178" s="1" t="n"/>
      <c r="K178" s="1" t="n"/>
      <c r="L178" s="1" t="n"/>
      <c r="M178" s="17" t="n">
        <v>85</v>
      </c>
      <c r="N178" s="1" t="n"/>
      <c r="O178" s="1" t="n"/>
      <c r="P178" s="1" t="n"/>
      <c r="Q178" s="1" t="n"/>
      <c r="R178" s="17" t="n">
        <v>61.6</v>
      </c>
      <c r="S178" s="44">
        <f>M178*0.01095</f>
        <v/>
      </c>
      <c r="T178" s="44">
        <f>M178*0.02348</f>
        <v/>
      </c>
      <c r="U178" s="44" t="n">
        <v>5.6</v>
      </c>
      <c r="V178" s="44">
        <f>U178-T178</f>
        <v/>
      </c>
      <c r="W178" s="1" t="n"/>
      <c r="X178" s="44">
        <f>M178*0.043</f>
        <v/>
      </c>
      <c r="Y178" s="44">
        <f>R178+S178+T178+W178+X178+AG178+AC178+AD178</f>
        <v/>
      </c>
      <c r="Z178" s="44">
        <f>M178-Y178</f>
        <v/>
      </c>
      <c r="AA178" s="1" t="n">
        <v>0</v>
      </c>
      <c r="AB178" s="44">
        <f>Z178*0.9</f>
        <v/>
      </c>
      <c r="AC178" s="44">
        <f>M178*0.005</f>
        <v/>
      </c>
      <c r="AD178" s="44">
        <f>AC178</f>
        <v/>
      </c>
      <c r="AE178" s="1" t="n"/>
      <c r="AF178" s="1" t="n"/>
      <c r="AG178" s="1" t="n"/>
      <c r="AH178" s="44">
        <f>Z178*0.05</f>
        <v/>
      </c>
      <c r="AI178" s="44">
        <f>AH178</f>
        <v/>
      </c>
      <c r="AJ178" s="1" t="n"/>
      <c r="AK178" s="1" t="n"/>
      <c r="AL178" s="1" t="n"/>
      <c r="AM178" s="1" t="n"/>
      <c r="AN178" s="1" t="n"/>
      <c r="AO178" s="21">
        <f>(M178-Y178)/M178</f>
        <v/>
      </c>
      <c r="AP178" s="21">
        <f>AA178/Y178</f>
        <v/>
      </c>
      <c r="AR178" t="inlineStr">
        <is>
          <t>2020.07月迈粟礼对账单.xlsx 运单编号：4307188550326,金额5.6</t>
        </is>
      </c>
    </row>
    <row r="179">
      <c r="A179" s="1" t="n"/>
      <c r="B179" s="15" t="inlineStr">
        <is>
          <t>7-AL19104110</t>
        </is>
      </c>
      <c r="C179" s="15" t="inlineStr">
        <is>
          <t>2020-07-24 11:54:49</t>
        </is>
      </c>
      <c r="D179" s="16">
        <f>LEFT(B179,9)</f>
        <v/>
      </c>
      <c r="E179" s="1" t="inlineStr">
        <is>
          <t>jack</t>
        </is>
      </c>
      <c r="F179" s="1" t="n"/>
      <c r="G179" s="1" t="n"/>
      <c r="H179" s="1" t="n"/>
      <c r="I179" s="1" t="n"/>
      <c r="J179" s="1" t="n"/>
      <c r="K179" s="1" t="n"/>
      <c r="L179" s="1" t="n"/>
      <c r="M179" s="17" t="n">
        <v>93</v>
      </c>
      <c r="N179" s="1" t="n"/>
      <c r="O179" s="1" t="n"/>
      <c r="P179" s="1" t="n"/>
      <c r="Q179" s="1" t="n"/>
      <c r="R179" s="17" t="n">
        <v>61.2</v>
      </c>
      <c r="S179" s="44">
        <f>M179*0.01095</f>
        <v/>
      </c>
      <c r="T179" s="44">
        <f>M179*0.02348</f>
        <v/>
      </c>
      <c r="U179" s="44" t="n">
        <v>5.6</v>
      </c>
      <c r="V179" s="44">
        <f>U179-T179</f>
        <v/>
      </c>
      <c r="W179" s="1" t="n"/>
      <c r="X179" s="44">
        <f>M179*0.043</f>
        <v/>
      </c>
      <c r="Y179" s="44">
        <f>R179+S179+T179+W179+X179+AG179+AC179+AD179</f>
        <v/>
      </c>
      <c r="Z179" s="44">
        <f>M179-Y179</f>
        <v/>
      </c>
      <c r="AA179" s="1" t="n">
        <v>0</v>
      </c>
      <c r="AB179" s="44">
        <f>Z179*0.9</f>
        <v/>
      </c>
      <c r="AC179" s="44">
        <f>M179*0.005</f>
        <v/>
      </c>
      <c r="AD179" s="44">
        <f>AC179</f>
        <v/>
      </c>
      <c r="AE179" s="1" t="n"/>
      <c r="AF179" s="1" t="n"/>
      <c r="AG179" s="1" t="n"/>
      <c r="AH179" s="44">
        <f>Z179*0.05</f>
        <v/>
      </c>
      <c r="AI179" s="44">
        <f>AH179</f>
        <v/>
      </c>
      <c r="AJ179" s="1" t="n"/>
      <c r="AK179" s="1" t="n"/>
      <c r="AL179" s="1" t="n"/>
      <c r="AM179" s="1" t="n"/>
      <c r="AN179" s="1" t="n"/>
      <c r="AO179" s="21">
        <f>(M179-Y179)/M179</f>
        <v/>
      </c>
      <c r="AP179" s="21">
        <f>AA179/Y179</f>
        <v/>
      </c>
      <c r="AR179" t="inlineStr">
        <is>
          <t>2020.07月迈粟礼对账单.xlsx 运单编号：4307188343319,金额5.6</t>
        </is>
      </c>
    </row>
    <row r="180">
      <c r="A180" s="1" t="n"/>
      <c r="B180" s="15" t="inlineStr">
        <is>
          <t>7-GZ20276002</t>
        </is>
      </c>
      <c r="C180" s="15" t="inlineStr">
        <is>
          <t>2020-07-24 15:15:29</t>
        </is>
      </c>
      <c r="D180" s="16">
        <f>LEFT(B180,9)</f>
        <v/>
      </c>
      <c r="E180" s="1" t="inlineStr">
        <is>
          <t>jack</t>
        </is>
      </c>
      <c r="F180" s="1" t="n"/>
      <c r="G180" s="1" t="n"/>
      <c r="H180" s="1" t="n"/>
      <c r="I180" s="1" t="n"/>
      <c r="J180" s="1" t="n"/>
      <c r="K180" s="1" t="n"/>
      <c r="L180" s="1" t="n"/>
      <c r="M180" s="17" t="n">
        <v>79.40000000000001</v>
      </c>
      <c r="N180" s="1" t="n"/>
      <c r="O180" s="1" t="n"/>
      <c r="P180" s="1" t="n"/>
      <c r="Q180" s="1" t="n"/>
      <c r="R180" s="17" t="n">
        <v>49.86</v>
      </c>
      <c r="S180" s="44">
        <f>M180*0.01095</f>
        <v/>
      </c>
      <c r="T180" s="44">
        <f>M180*0.02348</f>
        <v/>
      </c>
      <c r="U180" s="44" t="n"/>
      <c r="V180" s="44">
        <f>U180-T180</f>
        <v/>
      </c>
      <c r="W180" s="1" t="n"/>
      <c r="X180" s="44">
        <f>M180*0.043</f>
        <v/>
      </c>
      <c r="Y180" s="44">
        <f>R180+S180+T180+W180+X180+AG180+AC180+AD180</f>
        <v/>
      </c>
      <c r="Z180" s="44">
        <f>M180-Y180</f>
        <v/>
      </c>
      <c r="AA180" s="44">
        <f>Z180*0.7</f>
        <v/>
      </c>
      <c r="AB180" s="1" t="n"/>
      <c r="AC180" s="44">
        <f>M180*0.005</f>
        <v/>
      </c>
      <c r="AD180" s="44">
        <f>AC180</f>
        <v/>
      </c>
      <c r="AE180" s="1" t="n"/>
      <c r="AF180" s="1" t="n"/>
      <c r="AG180" s="1" t="n"/>
      <c r="AH180" s="44">
        <f>Z180*0.15</f>
        <v/>
      </c>
      <c r="AI180" s="44">
        <f>Z180*0.15</f>
        <v/>
      </c>
      <c r="AJ180" s="1" t="n"/>
      <c r="AK180" s="1" t="n"/>
      <c r="AL180" s="1" t="n"/>
      <c r="AM180" s="1" t="n"/>
      <c r="AN180" s="1" t="n"/>
      <c r="AO180" s="21">
        <f>(M180-Y180)/M180</f>
        <v/>
      </c>
      <c r="AP180" s="21">
        <f>AA180/Y180</f>
        <v/>
      </c>
    </row>
    <row r="181">
      <c r="A181" s="1" t="n"/>
      <c r="B181" s="15" t="inlineStr">
        <is>
          <t>7-GZ20303001</t>
        </is>
      </c>
      <c r="C181" s="15" t="inlineStr">
        <is>
          <t>2020-07-27 09:51:46</t>
        </is>
      </c>
      <c r="D181" s="16">
        <f>LEFT(B181,9)</f>
        <v/>
      </c>
      <c r="E181" s="1" t="inlineStr">
        <is>
          <t>jack</t>
        </is>
      </c>
      <c r="F181" s="1" t="n"/>
      <c r="G181" s="1" t="n"/>
      <c r="H181" s="1" t="n"/>
      <c r="I181" s="1" t="n"/>
      <c r="J181" s="1" t="n"/>
      <c r="K181" s="1" t="n"/>
      <c r="L181" s="1" t="n"/>
      <c r="M181" s="17" t="n">
        <v>2430</v>
      </c>
      <c r="N181" s="1" t="n"/>
      <c r="O181" s="1" t="n"/>
      <c r="P181" s="1" t="n"/>
      <c r="Q181" s="1" t="n"/>
      <c r="R181" s="17" t="n">
        <v>2008</v>
      </c>
      <c r="S181" s="44">
        <f>M181*0.01095</f>
        <v/>
      </c>
      <c r="T181" s="44">
        <f>M181*0.02348</f>
        <v/>
      </c>
      <c r="U181" s="44" t="n"/>
      <c r="V181" s="44">
        <f>U181-T181</f>
        <v/>
      </c>
      <c r="W181" s="1" t="n"/>
      <c r="X181" s="44">
        <f>M181*0.043</f>
        <v/>
      </c>
      <c r="Y181" s="44">
        <f>R181+S181+T181+W181+X181+AG181+AC181+AD181</f>
        <v/>
      </c>
      <c r="Z181" s="44">
        <f>M181-Y181</f>
        <v/>
      </c>
      <c r="AA181" s="44">
        <f>Z181*0.7</f>
        <v/>
      </c>
      <c r="AB181" s="1" t="n"/>
      <c r="AC181" s="44">
        <f>M181*0.005</f>
        <v/>
      </c>
      <c r="AD181" s="44">
        <f>AC181</f>
        <v/>
      </c>
      <c r="AE181" s="1" t="n"/>
      <c r="AF181" s="1" t="n"/>
      <c r="AG181" s="1" t="n"/>
      <c r="AH181" s="44">
        <f>Z181*0.15</f>
        <v/>
      </c>
      <c r="AI181" s="44">
        <f>Z181*0.15</f>
        <v/>
      </c>
      <c r="AJ181" s="1" t="n"/>
      <c r="AK181" s="1" t="n"/>
      <c r="AL181" s="1" t="n"/>
      <c r="AM181" s="1" t="n"/>
      <c r="AN181" s="1" t="n"/>
      <c r="AO181" s="21">
        <f>(M181-Y181)/M181</f>
        <v/>
      </c>
      <c r="AP181" s="21">
        <f>AA181/Y181</f>
        <v/>
      </c>
    </row>
    <row r="182">
      <c r="A182" s="1" t="n"/>
      <c r="B182" s="15" t="inlineStr">
        <is>
          <t>7-MA20293001</t>
        </is>
      </c>
      <c r="C182" s="15" t="inlineStr">
        <is>
          <t>2020-07-28 13:09:40</t>
        </is>
      </c>
      <c r="D182" s="16">
        <f>LEFT(B182,9)</f>
        <v/>
      </c>
      <c r="E182" s="1" t="inlineStr">
        <is>
          <t>jack</t>
        </is>
      </c>
      <c r="F182" s="1" t="n"/>
      <c r="G182" s="1" t="n"/>
      <c r="H182" s="1" t="n"/>
      <c r="I182" s="1" t="n"/>
      <c r="J182" s="1" t="n"/>
      <c r="K182" s="1" t="n"/>
      <c r="L182" s="1" t="n"/>
      <c r="M182" s="17" t="n">
        <v>229.4</v>
      </c>
      <c r="N182" s="1" t="n"/>
      <c r="O182" s="1" t="n"/>
      <c r="P182" s="1" t="n"/>
      <c r="Q182" s="1" t="n"/>
      <c r="R182" s="17" t="n">
        <v>173.08</v>
      </c>
      <c r="S182" s="44">
        <f>M182*0.01095</f>
        <v/>
      </c>
      <c r="T182" s="44">
        <f>M182*0.02348</f>
        <v/>
      </c>
      <c r="U182" s="44" t="n">
        <v>16</v>
      </c>
      <c r="V182" s="44">
        <f>U182-T182</f>
        <v/>
      </c>
      <c r="W182" s="1" t="n"/>
      <c r="X182" s="44">
        <f>M182*0.043</f>
        <v/>
      </c>
      <c r="Y182" s="44">
        <f>R182+S182+T182+W182+X182+AG182+AC182+AD182</f>
        <v/>
      </c>
      <c r="Z182" s="44">
        <f>M182-Y182</f>
        <v/>
      </c>
      <c r="AA182" s="44">
        <f>Z182*0.7</f>
        <v/>
      </c>
      <c r="AB182" s="1" t="n"/>
      <c r="AC182" s="44">
        <f>M182*0.005</f>
        <v/>
      </c>
      <c r="AD182" s="44">
        <f>AC182</f>
        <v/>
      </c>
      <c r="AE182" s="1" t="n"/>
      <c r="AF182" s="1" t="n"/>
      <c r="AG182" s="1" t="n"/>
      <c r="AH182" s="44">
        <f>Z182*0.15</f>
        <v/>
      </c>
      <c r="AI182" s="44">
        <f>Z182*0.15</f>
        <v/>
      </c>
      <c r="AJ182" s="1" t="n"/>
      <c r="AK182" s="1" t="n"/>
      <c r="AL182" s="1" t="n"/>
      <c r="AM182" s="1" t="n"/>
      <c r="AN182" s="1" t="n"/>
      <c r="AO182" s="21">
        <f>(M182-Y182)/M182</f>
        <v/>
      </c>
      <c r="AP182" s="21">
        <f>AA182/Y182</f>
        <v/>
      </c>
      <c r="AR182" t="inlineStr">
        <is>
          <t>2020.07月迈粟礼对账单.xlsx 运单编号：4307278206557,金额16.0</t>
        </is>
      </c>
    </row>
    <row r="183">
      <c r="A183" s="1" t="n"/>
      <c r="B183" s="15" t="inlineStr">
        <is>
          <t>7-AL20112001</t>
        </is>
      </c>
      <c r="C183" s="15" t="inlineStr">
        <is>
          <t>2020-07-27 09:04:54</t>
        </is>
      </c>
      <c r="D183" s="16">
        <f>LEFT(B183,9)</f>
        <v/>
      </c>
      <c r="E183" s="1" t="inlineStr">
        <is>
          <t>jack</t>
        </is>
      </c>
      <c r="F183" s="1" t="n"/>
      <c r="G183" s="1" t="n"/>
      <c r="H183" s="1" t="n"/>
      <c r="I183" s="1" t="n"/>
      <c r="J183" s="1" t="n"/>
      <c r="K183" s="1" t="n"/>
      <c r="L183" s="1" t="n"/>
      <c r="M183" s="17" t="n">
        <v>34</v>
      </c>
      <c r="N183" s="1" t="n"/>
      <c r="O183" s="1" t="n"/>
      <c r="P183" s="1" t="n"/>
      <c r="Q183" s="1" t="n"/>
      <c r="R183" s="17" t="n">
        <v>15</v>
      </c>
      <c r="S183" s="44">
        <f>M183*0.01095</f>
        <v/>
      </c>
      <c r="T183" s="44">
        <f>M183*0.02348</f>
        <v/>
      </c>
      <c r="U183" s="44" t="n">
        <v>4.8</v>
      </c>
      <c r="V183" s="44">
        <f>U183-T183</f>
        <v/>
      </c>
      <c r="W183" s="1" t="n"/>
      <c r="X183" s="44">
        <f>M183*0.043</f>
        <v/>
      </c>
      <c r="Y183" s="44">
        <f>R183+S183+T183+W183+X183+AG183+AC183+AD183</f>
        <v/>
      </c>
      <c r="Z183" s="44">
        <f>M183-Y183</f>
        <v/>
      </c>
      <c r="AA183" s="1" t="n">
        <v>0</v>
      </c>
      <c r="AB183" s="44">
        <f>Z183*0.9</f>
        <v/>
      </c>
      <c r="AC183" s="44">
        <f>M183*0.005</f>
        <v/>
      </c>
      <c r="AD183" s="44">
        <f>AC183</f>
        <v/>
      </c>
      <c r="AE183" s="1" t="n"/>
      <c r="AF183" s="1" t="n"/>
      <c r="AG183" s="1" t="n"/>
      <c r="AH183" s="44">
        <f>Z183*0.05</f>
        <v/>
      </c>
      <c r="AI183" s="44">
        <f>AH183</f>
        <v/>
      </c>
      <c r="AJ183" s="1" t="n"/>
      <c r="AK183" s="1" t="n"/>
      <c r="AL183" s="1" t="n"/>
      <c r="AM183" s="1" t="n"/>
      <c r="AN183" s="1" t="n"/>
      <c r="AO183" s="21">
        <f>(M183-Y183)/M183</f>
        <v/>
      </c>
      <c r="AP183" s="21">
        <f>AA183/Y183</f>
        <v/>
      </c>
      <c r="AR183" t="inlineStr">
        <is>
          <t>2020.07月迈粟礼对账单.xlsx 运单编号：4307245187327,金额4.8</t>
        </is>
      </c>
    </row>
    <row r="184">
      <c r="A184" s="1" t="n"/>
      <c r="B184" s="15" t="inlineStr">
        <is>
          <t>7-AL1983149</t>
        </is>
      </c>
      <c r="C184" s="15" t="inlineStr">
        <is>
          <t>2020-07-24 09:27:38</t>
        </is>
      </c>
      <c r="D184" s="16">
        <f>LEFT(B184,9)</f>
        <v/>
      </c>
      <c r="E184" s="1" t="inlineStr">
        <is>
          <t>jack</t>
        </is>
      </c>
      <c r="F184" s="1" t="n"/>
      <c r="G184" s="1" t="n"/>
      <c r="H184" s="1" t="n"/>
      <c r="I184" s="1" t="n"/>
      <c r="J184" s="1" t="n"/>
      <c r="K184" s="1" t="n"/>
      <c r="L184" s="1" t="n"/>
      <c r="M184" s="17" t="n">
        <v>80</v>
      </c>
      <c r="N184" s="1" t="n"/>
      <c r="O184" s="1" t="n"/>
      <c r="P184" s="1" t="n"/>
      <c r="Q184" s="1" t="n"/>
      <c r="R184" s="17" t="n">
        <v>50.52</v>
      </c>
      <c r="S184" s="44">
        <f>M184*0.01095</f>
        <v/>
      </c>
      <c r="T184" s="44">
        <f>M184*0.02348</f>
        <v/>
      </c>
      <c r="U184" s="44" t="n"/>
      <c r="V184" s="44">
        <f>U184-T184</f>
        <v/>
      </c>
      <c r="W184" s="1" t="n"/>
      <c r="X184" s="44">
        <f>M184*0.043</f>
        <v/>
      </c>
      <c r="Y184" s="44">
        <f>R184+S184+T184+W184+X184+AG184+AC184+AD184</f>
        <v/>
      </c>
      <c r="Z184" s="44">
        <f>M184-Y184</f>
        <v/>
      </c>
      <c r="AA184" s="1" t="n">
        <v>0</v>
      </c>
      <c r="AB184" s="44">
        <f>Z184*0.9</f>
        <v/>
      </c>
      <c r="AC184" s="44">
        <f>M184*0.005</f>
        <v/>
      </c>
      <c r="AD184" s="44">
        <f>AC184</f>
        <v/>
      </c>
      <c r="AE184" s="1" t="n"/>
      <c r="AF184" s="1" t="n"/>
      <c r="AG184" s="1" t="n"/>
      <c r="AH184" s="44">
        <f>Z184*0.05</f>
        <v/>
      </c>
      <c r="AI184" s="44">
        <f>AH184</f>
        <v/>
      </c>
      <c r="AJ184" s="1" t="n"/>
      <c r="AK184" s="1" t="n"/>
      <c r="AL184" s="1" t="n"/>
      <c r="AM184" s="1" t="n"/>
      <c r="AN184" s="1" t="n"/>
      <c r="AO184" s="21">
        <f>(M184-Y184)/M184</f>
        <v/>
      </c>
      <c r="AP184" s="21">
        <f>AA184/Y184</f>
        <v/>
      </c>
    </row>
    <row r="185">
      <c r="A185" s="1" t="n"/>
      <c r="B185" s="15" t="inlineStr">
        <is>
          <t>7-AL19161048</t>
        </is>
      </c>
      <c r="C185" s="15" t="inlineStr">
        <is>
          <t>2020-07-23 16:22:06</t>
        </is>
      </c>
      <c r="D185" s="16">
        <f>LEFT(B185,9)</f>
        <v/>
      </c>
      <c r="E185" s="1" t="inlineStr">
        <is>
          <t>jack</t>
        </is>
      </c>
      <c r="F185" s="1" t="n"/>
      <c r="G185" s="1" t="n"/>
      <c r="H185" s="1" t="n"/>
      <c r="I185" s="1" t="n"/>
      <c r="J185" s="1" t="n"/>
      <c r="K185" s="1" t="n"/>
      <c r="L185" s="1" t="n"/>
      <c r="M185" s="17" t="n">
        <v>342</v>
      </c>
      <c r="N185" s="1" t="n"/>
      <c r="O185" s="1" t="n"/>
      <c r="P185" s="1" t="n"/>
      <c r="Q185" s="1" t="n"/>
      <c r="R185" s="17" t="n">
        <v>227.66</v>
      </c>
      <c r="S185" s="44">
        <f>M185*0.01095</f>
        <v/>
      </c>
      <c r="T185" s="44">
        <f>M185*0.02348</f>
        <v/>
      </c>
      <c r="U185" s="44" t="n">
        <v>8</v>
      </c>
      <c r="V185" s="44">
        <f>U185-T185</f>
        <v/>
      </c>
      <c r="W185" s="1" t="n"/>
      <c r="X185" s="44">
        <f>M185*0.043</f>
        <v/>
      </c>
      <c r="Y185" s="44">
        <f>R185+S185+T185+W185+X185+AG185+AC185+AD185</f>
        <v/>
      </c>
      <c r="Z185" s="44">
        <f>M185-Y185</f>
        <v/>
      </c>
      <c r="AA185" s="1" t="n">
        <v>0</v>
      </c>
      <c r="AB185" s="44">
        <f>Z185*0.9</f>
        <v/>
      </c>
      <c r="AC185" s="44">
        <f>M185*0.005</f>
        <v/>
      </c>
      <c r="AD185" s="44">
        <f>AC185</f>
        <v/>
      </c>
      <c r="AE185" s="1" t="n"/>
      <c r="AF185" s="1" t="n"/>
      <c r="AG185" s="1" t="n"/>
      <c r="AH185" s="44">
        <f>Z185*0.05</f>
        <v/>
      </c>
      <c r="AI185" s="44">
        <f>AH185</f>
        <v/>
      </c>
      <c r="AJ185" s="1" t="n"/>
      <c r="AK185" s="1" t="n"/>
      <c r="AL185" s="1" t="n"/>
      <c r="AM185" s="1" t="n"/>
      <c r="AN185" s="1" t="n"/>
      <c r="AO185" s="21">
        <f>(M185-Y185)/M185</f>
        <v/>
      </c>
      <c r="AP185" s="21">
        <f>AA185/Y185</f>
        <v/>
      </c>
      <c r="AR185" t="inlineStr">
        <is>
          <t>2020.07月迈粟礼对账单.xlsx 运单编号：4307169734972,金额8.0</t>
        </is>
      </c>
    </row>
    <row r="186">
      <c r="A186" s="1" t="n"/>
      <c r="B186" s="15" t="inlineStr">
        <is>
          <t>7-AL20092003</t>
        </is>
      </c>
      <c r="C186" s="15" t="inlineStr">
        <is>
          <t>2020-07-30 13:31:28</t>
        </is>
      </c>
      <c r="D186" s="16">
        <f>LEFT(B186,9)</f>
        <v/>
      </c>
      <c r="E186" s="1" t="inlineStr">
        <is>
          <t>jack</t>
        </is>
      </c>
      <c r="F186" s="1" t="n"/>
      <c r="G186" s="1" t="n"/>
      <c r="H186" s="1" t="n"/>
      <c r="I186" s="1" t="n"/>
      <c r="J186" s="1" t="n"/>
      <c r="K186" s="1" t="n"/>
      <c r="L186" s="1" t="n"/>
      <c r="M186" s="17" t="n">
        <v>937.4</v>
      </c>
      <c r="N186" s="1" t="n"/>
      <c r="O186" s="1" t="n"/>
      <c r="P186" s="1" t="n"/>
      <c r="Q186" s="1" t="n"/>
      <c r="R186" s="17" t="n">
        <v>785.4</v>
      </c>
      <c r="S186" s="44">
        <f>M186*0.01095</f>
        <v/>
      </c>
      <c r="T186" s="44">
        <f>M186*0.02348</f>
        <v/>
      </c>
      <c r="U186" s="44" t="n">
        <v>85.59999999999999</v>
      </c>
      <c r="V186" s="44">
        <f>U186-T186</f>
        <v/>
      </c>
      <c r="W186" s="1" t="n"/>
      <c r="X186" s="44">
        <f>M186*0.043</f>
        <v/>
      </c>
      <c r="Y186" s="44">
        <f>R186+S186+T186+W186+X186+AG186+AC186+AD186</f>
        <v/>
      </c>
      <c r="Z186" s="44">
        <f>M186-Y186</f>
        <v/>
      </c>
      <c r="AA186" s="1" t="n">
        <v>0</v>
      </c>
      <c r="AB186" s="44">
        <f>Z186*0.9</f>
        <v/>
      </c>
      <c r="AC186" s="44">
        <f>M186*0.005</f>
        <v/>
      </c>
      <c r="AD186" s="44">
        <f>AC186</f>
        <v/>
      </c>
      <c r="AE186" s="1" t="n"/>
      <c r="AF186" s="1" t="n"/>
      <c r="AG186" s="1" t="n"/>
      <c r="AH186" s="44">
        <f>Z186*0.05</f>
        <v/>
      </c>
      <c r="AI186" s="44">
        <f>AH186</f>
        <v/>
      </c>
      <c r="AJ186" s="1" t="n"/>
      <c r="AK186" s="1" t="n"/>
      <c r="AL186" s="1" t="n"/>
      <c r="AM186" s="1" t="n"/>
      <c r="AN186" s="1" t="n"/>
      <c r="AO186" s="21">
        <f>(M186-Y186)/M186</f>
        <v/>
      </c>
      <c r="AP186" s="21">
        <f>AA186/Y186</f>
        <v/>
      </c>
      <c r="AR186" t="inlineStr">
        <is>
          <t>2020.07月迈粟礼对账单.xlsx 运单编号：4307325062228,金额22.7
2020.07月迈粟礼对账单.xlsx 运单编号：4307325021100,金额20.4
2020.07月迈粟礼对账单.xlsx 运单编号：4307325027491,金额20.4
2020.07月迈粟礼对账单.xlsx 运单编号：4307321685697,金额22.1</t>
        </is>
      </c>
    </row>
    <row r="187">
      <c r="A187" s="1" t="n"/>
      <c r="B187" s="15" t="inlineStr">
        <is>
          <t>7-AL20102004</t>
        </is>
      </c>
      <c r="C187" s="15" t="inlineStr">
        <is>
          <t>2020-07-23 16:22:05</t>
        </is>
      </c>
      <c r="D187" s="16">
        <f>LEFT(B187,9)</f>
        <v/>
      </c>
      <c r="E187" s="1" t="inlineStr">
        <is>
          <t>jack</t>
        </is>
      </c>
      <c r="F187" s="1" t="n"/>
      <c r="G187" s="1" t="n"/>
      <c r="H187" s="1" t="n"/>
      <c r="I187" s="1" t="n"/>
      <c r="J187" s="1" t="n"/>
      <c r="K187" s="1" t="n"/>
      <c r="L187" s="1" t="n"/>
      <c r="M187" s="17" t="n">
        <v>55.82</v>
      </c>
      <c r="N187" s="1" t="n"/>
      <c r="O187" s="1" t="n"/>
      <c r="P187" s="1" t="n"/>
      <c r="Q187" s="1" t="n"/>
      <c r="R187" s="17" t="n">
        <v>15.72</v>
      </c>
      <c r="S187" s="44">
        <f>M187*0.01095</f>
        <v/>
      </c>
      <c r="T187" s="44">
        <f>M187*0.02348</f>
        <v/>
      </c>
      <c r="U187" s="44" t="n"/>
      <c r="V187" s="44">
        <f>U187-T187</f>
        <v/>
      </c>
      <c r="W187" s="1" t="n"/>
      <c r="X187" s="44">
        <f>M187*0.043</f>
        <v/>
      </c>
      <c r="Y187" s="44">
        <f>R187+S187+T187+W187+X187+AG187+AC187+AD187</f>
        <v/>
      </c>
      <c r="Z187" s="44">
        <f>M187-Y187</f>
        <v/>
      </c>
      <c r="AA187" s="1" t="n">
        <v>0</v>
      </c>
      <c r="AB187" s="44">
        <f>Z187*0.9</f>
        <v/>
      </c>
      <c r="AC187" s="44">
        <f>M187*0.005</f>
        <v/>
      </c>
      <c r="AD187" s="44">
        <f>AC187</f>
        <v/>
      </c>
      <c r="AE187" s="1" t="n"/>
      <c r="AF187" s="1" t="n"/>
      <c r="AG187" s="1" t="n"/>
      <c r="AH187" s="44">
        <f>Z187*0.05</f>
        <v/>
      </c>
      <c r="AI187" s="44">
        <f>AH187</f>
        <v/>
      </c>
      <c r="AJ187" s="1" t="n"/>
      <c r="AK187" s="1" t="n"/>
      <c r="AL187" s="1" t="n"/>
      <c r="AM187" s="1" t="n"/>
      <c r="AN187" s="1" t="n"/>
      <c r="AO187" s="21">
        <f>(M187-Y187)/M187</f>
        <v/>
      </c>
      <c r="AP187" s="21">
        <f>AA187/Y187</f>
        <v/>
      </c>
    </row>
    <row r="188">
      <c r="A188" s="1" t="n"/>
      <c r="B188" s="15" t="inlineStr">
        <is>
          <t>7-MA20285004</t>
        </is>
      </c>
      <c r="C188" s="15" t="inlineStr">
        <is>
          <t>2020-07-23 16:22:05</t>
        </is>
      </c>
      <c r="D188" s="16">
        <f>LEFT(B188,9)</f>
        <v/>
      </c>
      <c r="E188" s="1" t="inlineStr">
        <is>
          <t>jack</t>
        </is>
      </c>
      <c r="F188" s="1" t="n"/>
      <c r="G188" s="1" t="n"/>
      <c r="H188" s="1" t="n"/>
      <c r="I188" s="1" t="n"/>
      <c r="J188" s="1" t="n"/>
      <c r="K188" s="1" t="n"/>
      <c r="L188" s="1" t="n"/>
      <c r="M188" s="17" t="n">
        <v>111</v>
      </c>
      <c r="N188" s="1" t="n"/>
      <c r="O188" s="1" t="n"/>
      <c r="P188" s="1" t="n"/>
      <c r="Q188" s="1" t="n"/>
      <c r="R188" s="17" t="n">
        <v>72.63</v>
      </c>
      <c r="S188" s="44">
        <f>M188*0.01095</f>
        <v/>
      </c>
      <c r="T188" s="44">
        <f>M188*0.02348</f>
        <v/>
      </c>
      <c r="U188" s="44" t="n">
        <v>6.8</v>
      </c>
      <c r="V188" s="44">
        <f>U188-T188</f>
        <v/>
      </c>
      <c r="W188" s="1" t="n"/>
      <c r="X188" s="44">
        <f>M188*0.043</f>
        <v/>
      </c>
      <c r="Y188" s="44">
        <f>R188+S188+T188+W188+X188+AG188+AC188+AD188</f>
        <v/>
      </c>
      <c r="Z188" s="44">
        <f>M188-Y188</f>
        <v/>
      </c>
      <c r="AA188" s="44">
        <f>Z188*0.7</f>
        <v/>
      </c>
      <c r="AB188" s="1" t="n"/>
      <c r="AC188" s="44">
        <f>M188*0.005</f>
        <v/>
      </c>
      <c r="AD188" s="44">
        <f>AC188</f>
        <v/>
      </c>
      <c r="AE188" s="1" t="n"/>
      <c r="AF188" s="1" t="n"/>
      <c r="AG188" s="1" t="n"/>
      <c r="AH188" s="44">
        <f>Z188*0.15</f>
        <v/>
      </c>
      <c r="AI188" s="44">
        <f>Z188*0.15</f>
        <v/>
      </c>
      <c r="AJ188" s="1" t="n"/>
      <c r="AK188" s="1" t="n"/>
      <c r="AL188" s="1" t="n"/>
      <c r="AM188" s="1" t="n"/>
      <c r="AN188" s="1" t="n"/>
      <c r="AO188" s="21">
        <f>(M188-Y188)/M188</f>
        <v/>
      </c>
      <c r="AP188" s="21">
        <f>AA188/Y188</f>
        <v/>
      </c>
      <c r="AR188" t="inlineStr">
        <is>
          <t>2020.07月迈粟礼对账单.xlsx 运单编号：4307169572675,金额6.8</t>
        </is>
      </c>
    </row>
    <row r="189">
      <c r="A189" s="1" t="n"/>
      <c r="B189" s="15" t="inlineStr">
        <is>
          <t>7-MA20292001</t>
        </is>
      </c>
      <c r="C189" s="15" t="inlineStr">
        <is>
          <t>2020-07-24 15:19:12</t>
        </is>
      </c>
      <c r="D189" s="16">
        <f>LEFT(B189,9)</f>
        <v/>
      </c>
      <c r="E189" s="1" t="inlineStr">
        <is>
          <t>jack</t>
        </is>
      </c>
      <c r="F189" s="1" t="n"/>
      <c r="G189" s="1" t="n"/>
      <c r="H189" s="1" t="n"/>
      <c r="I189" s="1" t="n"/>
      <c r="J189" s="1" t="n"/>
      <c r="K189" s="1" t="n"/>
      <c r="L189" s="1" t="n"/>
      <c r="M189" s="17" t="n">
        <v>118</v>
      </c>
      <c r="N189" s="1" t="n"/>
      <c r="O189" s="1" t="n"/>
      <c r="P189" s="1" t="n"/>
      <c r="Q189" s="1" t="n"/>
      <c r="R189" s="17" t="n">
        <v>83.09</v>
      </c>
      <c r="S189" s="44">
        <f>M189*0.01095</f>
        <v/>
      </c>
      <c r="T189" s="44">
        <f>M189*0.02348</f>
        <v/>
      </c>
      <c r="U189" s="44" t="n"/>
      <c r="V189" s="44">
        <f>U189-T189</f>
        <v/>
      </c>
      <c r="W189" s="1" t="n"/>
      <c r="X189" s="44">
        <f>M189*0.043</f>
        <v/>
      </c>
      <c r="Y189" s="44">
        <f>R189+S189+T189+W189+X189+AG189+AC189+AD189</f>
        <v/>
      </c>
      <c r="Z189" s="44">
        <f>M189-Y189</f>
        <v/>
      </c>
      <c r="AA189" s="44">
        <f>Z189*0.7</f>
        <v/>
      </c>
      <c r="AB189" s="1" t="n"/>
      <c r="AC189" s="44">
        <f>M189*0.005</f>
        <v/>
      </c>
      <c r="AD189" s="44">
        <f>AC189</f>
        <v/>
      </c>
      <c r="AE189" s="1" t="n"/>
      <c r="AF189" s="1" t="n"/>
      <c r="AG189" s="1" t="n"/>
      <c r="AH189" s="44">
        <f>Z189*0.15</f>
        <v/>
      </c>
      <c r="AI189" s="44">
        <f>Z189*0.15</f>
        <v/>
      </c>
      <c r="AJ189" s="1" t="n"/>
      <c r="AK189" s="1" t="n"/>
      <c r="AL189" s="1" t="n"/>
      <c r="AM189" s="1" t="n"/>
      <c r="AN189" s="1" t="n"/>
      <c r="AO189" s="21">
        <f>(M189-Y189)/M189</f>
        <v/>
      </c>
      <c r="AP189" s="21">
        <f>AA189/Y189</f>
        <v/>
      </c>
    </row>
    <row r="190">
      <c r="A190" s="1" t="n"/>
      <c r="B190" s="15" t="inlineStr">
        <is>
          <t>7-GZ20018004</t>
        </is>
      </c>
      <c r="C190" s="15" t="inlineStr">
        <is>
          <t>2020-07-23 15:08:09</t>
        </is>
      </c>
      <c r="D190" s="16">
        <f>LEFT(B190,9)</f>
        <v/>
      </c>
      <c r="E190" s="1" t="inlineStr">
        <is>
          <t>jack</t>
        </is>
      </c>
      <c r="F190" s="1" t="n"/>
      <c r="G190" s="1" t="n"/>
      <c r="H190" s="1" t="n"/>
      <c r="I190" s="1" t="n"/>
      <c r="J190" s="1" t="n"/>
      <c r="K190" s="1" t="n"/>
      <c r="L190" s="1" t="n"/>
      <c r="M190" s="17" t="n">
        <v>22</v>
      </c>
      <c r="N190" s="1" t="n"/>
      <c r="O190" s="1" t="n"/>
      <c r="P190" s="1" t="n"/>
      <c r="Q190" s="1" t="n"/>
      <c r="R190" s="17" t="n">
        <v>15.07</v>
      </c>
      <c r="S190" s="44">
        <f>M190*0.01095</f>
        <v/>
      </c>
      <c r="T190" s="44">
        <f>M190*0.02348</f>
        <v/>
      </c>
      <c r="U190" s="44" t="n"/>
      <c r="V190" s="44">
        <f>U190-T190</f>
        <v/>
      </c>
      <c r="W190" s="1" t="n"/>
      <c r="X190" s="44">
        <f>M190*0.043</f>
        <v/>
      </c>
      <c r="Y190" s="44">
        <f>R190+S190+T190+W190+X190+AG190+AC190+AD190</f>
        <v/>
      </c>
      <c r="Z190" s="44">
        <f>M190-Y190</f>
        <v/>
      </c>
      <c r="AA190" s="44">
        <f>Z190*0.7</f>
        <v/>
      </c>
      <c r="AB190" s="1" t="n"/>
      <c r="AC190" s="44">
        <f>M190*0.005</f>
        <v/>
      </c>
      <c r="AD190" s="44">
        <f>AC190</f>
        <v/>
      </c>
      <c r="AE190" s="1" t="n"/>
      <c r="AF190" s="1" t="n"/>
      <c r="AG190" s="1" t="n"/>
      <c r="AH190" s="44">
        <f>Z190*0.15</f>
        <v/>
      </c>
      <c r="AI190" s="44">
        <f>Z190*0.15</f>
        <v/>
      </c>
      <c r="AJ190" s="1" t="n"/>
      <c r="AK190" s="1" t="n"/>
      <c r="AL190" s="1" t="n"/>
      <c r="AM190" s="1" t="n"/>
      <c r="AN190" s="1" t="n"/>
      <c r="AO190" s="21">
        <f>(M190-Y190)/M190</f>
        <v/>
      </c>
      <c r="AP190" s="21">
        <f>AA190/Y190</f>
        <v/>
      </c>
    </row>
    <row r="191">
      <c r="A191" s="1" t="n"/>
      <c r="B191" s="15" t="inlineStr">
        <is>
          <t>7-PJ20008001</t>
        </is>
      </c>
      <c r="C191" s="15" t="inlineStr">
        <is>
          <t>2020-07-24 15:20:26</t>
        </is>
      </c>
      <c r="D191" s="16">
        <f>LEFT(B191,9)</f>
        <v/>
      </c>
      <c r="E191" s="1" t="inlineStr">
        <is>
          <t>jack</t>
        </is>
      </c>
      <c r="F191" s="1" t="n"/>
      <c r="G191" s="1" t="n"/>
      <c r="H191" s="1" t="n"/>
      <c r="I191" s="1" t="n"/>
      <c r="J191" s="1" t="n"/>
      <c r="K191" s="1" t="n"/>
      <c r="L191" s="1" t="n"/>
      <c r="M191" s="17" t="n">
        <v>79</v>
      </c>
      <c r="N191" s="1" t="n"/>
      <c r="O191" s="1" t="n"/>
      <c r="P191" s="1" t="n"/>
      <c r="Q191" s="1" t="n"/>
      <c r="R191" s="17" t="n">
        <v>36.66</v>
      </c>
      <c r="S191" s="44">
        <f>M191*0.01095</f>
        <v/>
      </c>
      <c r="T191" s="44">
        <f>M191*0.02348</f>
        <v/>
      </c>
      <c r="U191" s="44" t="n"/>
      <c r="V191" s="44">
        <f>U191-T191</f>
        <v/>
      </c>
      <c r="W191" s="1" t="n"/>
      <c r="X191" s="44">
        <f>M191*0.043</f>
        <v/>
      </c>
      <c r="Y191" s="44">
        <f>R191+S191+T191+W191+X191+AG191+AC191+AD191</f>
        <v/>
      </c>
      <c r="Z191" s="44">
        <f>M191-Y191</f>
        <v/>
      </c>
      <c r="AA191" s="44">
        <f>Z191*0.8</f>
        <v/>
      </c>
      <c r="AB191" s="1" t="n"/>
      <c r="AC191" s="44">
        <f>M191*0.005</f>
        <v/>
      </c>
      <c r="AD191" s="44">
        <f>AC191</f>
        <v/>
      </c>
      <c r="AE191" s="1" t="n"/>
      <c r="AF191" s="1" t="n"/>
      <c r="AG191" s="1" t="n"/>
      <c r="AH191" s="1" t="n"/>
      <c r="AI191" s="45">
        <f>Z191*0.2</f>
        <v/>
      </c>
      <c r="AJ191" s="1" t="n"/>
      <c r="AK191" s="1" t="n"/>
      <c r="AL191" s="1" t="n"/>
      <c r="AM191" s="1" t="n"/>
      <c r="AN191" s="1" t="n"/>
      <c r="AO191" s="21">
        <f>(M191-Y191)/M191</f>
        <v/>
      </c>
      <c r="AP191" s="21">
        <f>AA191/Y191</f>
        <v/>
      </c>
    </row>
    <row r="192">
      <c r="A192" s="1" t="n"/>
      <c r="B192" s="15" t="inlineStr">
        <is>
          <t>7-GZ20063005</t>
        </is>
      </c>
      <c r="C192" s="15" t="inlineStr">
        <is>
          <t>2020-07-23 15:03:18</t>
        </is>
      </c>
      <c r="D192" s="16">
        <f>LEFT(B192,9)</f>
        <v/>
      </c>
      <c r="E192" s="1" t="inlineStr">
        <is>
          <t>jack</t>
        </is>
      </c>
      <c r="F192" s="1" t="n"/>
      <c r="G192" s="1" t="n"/>
      <c r="H192" s="1" t="n"/>
      <c r="I192" s="1" t="n"/>
      <c r="J192" s="1" t="n"/>
      <c r="K192" s="1" t="n"/>
      <c r="L192" s="1" t="n"/>
      <c r="M192" s="17" t="n">
        <v>43</v>
      </c>
      <c r="N192" s="1" t="n"/>
      <c r="O192" s="1" t="n"/>
      <c r="P192" s="1" t="n"/>
      <c r="Q192" s="1" t="n"/>
      <c r="R192" s="17" t="n">
        <v>32.62</v>
      </c>
      <c r="S192" s="44">
        <f>M192*0.01095</f>
        <v/>
      </c>
      <c r="T192" s="44">
        <f>M192*0.02348</f>
        <v/>
      </c>
      <c r="U192" s="44" t="n"/>
      <c r="V192" s="44">
        <f>U192-T192</f>
        <v/>
      </c>
      <c r="W192" s="1" t="n"/>
      <c r="X192" s="44">
        <f>M192*0.043</f>
        <v/>
      </c>
      <c r="Y192" s="44">
        <f>R192+S192+T192+W192+X192+AG192+AC192+AD192</f>
        <v/>
      </c>
      <c r="Z192" s="44">
        <f>M192-Y192</f>
        <v/>
      </c>
      <c r="AA192" s="44">
        <f>Z192*0.7</f>
        <v/>
      </c>
      <c r="AB192" s="1" t="n"/>
      <c r="AC192" s="44">
        <f>M192*0.005</f>
        <v/>
      </c>
      <c r="AD192" s="44">
        <f>AC192</f>
        <v/>
      </c>
      <c r="AE192" s="1" t="n"/>
      <c r="AF192" s="1" t="n"/>
      <c r="AG192" s="1" t="n"/>
      <c r="AH192" s="44">
        <f>Z192*0.15</f>
        <v/>
      </c>
      <c r="AI192" s="44">
        <f>Z192*0.15</f>
        <v/>
      </c>
      <c r="AJ192" s="1" t="n"/>
      <c r="AK192" s="1" t="n"/>
      <c r="AL192" s="1" t="n"/>
      <c r="AM192" s="1" t="n"/>
      <c r="AN192" s="1" t="n"/>
      <c r="AO192" s="21">
        <f>(M192-Y192)/M192</f>
        <v/>
      </c>
      <c r="AP192" s="21">
        <f>AA192/Y192</f>
        <v/>
      </c>
    </row>
    <row r="193">
      <c r="A193" s="1" t="n"/>
      <c r="B193" s="15" t="inlineStr">
        <is>
          <t>7-GZ20063004</t>
        </is>
      </c>
      <c r="C193" s="15" t="inlineStr">
        <is>
          <t>2020-07-23 13:50:14</t>
        </is>
      </c>
      <c r="D193" s="16">
        <f>LEFT(B193,9)</f>
        <v/>
      </c>
      <c r="E193" s="1" t="inlineStr">
        <is>
          <t>jack</t>
        </is>
      </c>
      <c r="F193" s="1" t="n"/>
      <c r="G193" s="1" t="n"/>
      <c r="H193" s="1" t="n"/>
      <c r="I193" s="1" t="n"/>
      <c r="J193" s="1" t="n"/>
      <c r="K193" s="1" t="n"/>
      <c r="L193" s="1" t="n"/>
      <c r="M193" s="17" t="n">
        <v>125.8</v>
      </c>
      <c r="N193" s="1" t="n"/>
      <c r="O193" s="1" t="n"/>
      <c r="P193" s="1" t="n"/>
      <c r="Q193" s="1" t="n"/>
      <c r="R193" s="17" t="n">
        <v>70</v>
      </c>
      <c r="S193" s="44">
        <f>M193*0.01095</f>
        <v/>
      </c>
      <c r="T193" s="44">
        <f>M193*0.02348</f>
        <v/>
      </c>
      <c r="U193" s="44" t="n"/>
      <c r="V193" s="44">
        <f>U193-T193</f>
        <v/>
      </c>
      <c r="W193" s="1" t="n"/>
      <c r="X193" s="44">
        <f>M193*0.043</f>
        <v/>
      </c>
      <c r="Y193" s="44">
        <f>R193+S193+T193+W193+X193+AG193+AC193+AD193</f>
        <v/>
      </c>
      <c r="Z193" s="44">
        <f>M193-Y193</f>
        <v/>
      </c>
      <c r="AA193" s="44">
        <f>Z193*0.7</f>
        <v/>
      </c>
      <c r="AB193" s="1" t="n"/>
      <c r="AC193" s="44">
        <f>M193*0.005</f>
        <v/>
      </c>
      <c r="AD193" s="44">
        <f>AC193</f>
        <v/>
      </c>
      <c r="AE193" s="1" t="n"/>
      <c r="AF193" s="1" t="n"/>
      <c r="AG193" s="1" t="n"/>
      <c r="AH193" s="44">
        <f>Z193*0.15</f>
        <v/>
      </c>
      <c r="AI193" s="44">
        <f>Z193*0.15</f>
        <v/>
      </c>
      <c r="AJ193" s="1" t="n"/>
      <c r="AK193" s="1" t="n"/>
      <c r="AL193" s="1" t="n"/>
      <c r="AM193" s="1" t="n"/>
      <c r="AN193" s="1" t="n"/>
      <c r="AO193" s="21">
        <f>(M193-Y193)/M193</f>
        <v/>
      </c>
      <c r="AP193" s="21">
        <f>AA193/Y193</f>
        <v/>
      </c>
    </row>
    <row r="194">
      <c r="A194" s="1" t="n"/>
      <c r="B194" s="15" t="inlineStr">
        <is>
          <t>7-GZ20302001</t>
        </is>
      </c>
      <c r="C194" s="15" t="inlineStr">
        <is>
          <t>2020-07-23 13:50:14</t>
        </is>
      </c>
      <c r="D194" s="16">
        <f>LEFT(B194,9)</f>
        <v/>
      </c>
      <c r="E194" s="1" t="inlineStr">
        <is>
          <t>jack</t>
        </is>
      </c>
      <c r="F194" s="1" t="n"/>
      <c r="G194" s="1" t="n"/>
      <c r="H194" s="1" t="n"/>
      <c r="I194" s="1" t="n"/>
      <c r="J194" s="1" t="n"/>
      <c r="K194" s="1" t="n"/>
      <c r="L194" s="1" t="n"/>
      <c r="M194" s="17" t="n">
        <v>933</v>
      </c>
      <c r="N194" s="1" t="n"/>
      <c r="O194" s="1" t="n"/>
      <c r="P194" s="1" t="n"/>
      <c r="Q194" s="1" t="n"/>
      <c r="R194" s="17" t="n">
        <v>586</v>
      </c>
      <c r="S194" s="44">
        <f>M194*0.01095</f>
        <v/>
      </c>
      <c r="T194" s="44">
        <f>M194*0.02348</f>
        <v/>
      </c>
      <c r="U194" s="44" t="n"/>
      <c r="V194" s="44">
        <f>U194-T194</f>
        <v/>
      </c>
      <c r="W194" s="1" t="n"/>
      <c r="X194" s="44">
        <f>M194*0.043</f>
        <v/>
      </c>
      <c r="Y194" s="44">
        <f>R194+S194+T194+W194+X194+AG194+AC194+AD194</f>
        <v/>
      </c>
      <c r="Z194" s="44">
        <f>M194-Y194</f>
        <v/>
      </c>
      <c r="AA194" s="44">
        <f>Z194*0.7</f>
        <v/>
      </c>
      <c r="AB194" s="1" t="n"/>
      <c r="AC194" s="44">
        <f>M194*0.005</f>
        <v/>
      </c>
      <c r="AD194" s="44">
        <f>AC194</f>
        <v/>
      </c>
      <c r="AE194" s="1" t="n"/>
      <c r="AF194" s="1" t="n"/>
      <c r="AG194" s="1" t="n"/>
      <c r="AH194" s="44">
        <f>Z194*0.15</f>
        <v/>
      </c>
      <c r="AI194" s="44">
        <f>Z194*0.15</f>
        <v/>
      </c>
      <c r="AJ194" s="1" t="n"/>
      <c r="AK194" s="1" t="n"/>
      <c r="AL194" s="1" t="n"/>
      <c r="AM194" s="1" t="n"/>
      <c r="AN194" s="1" t="n"/>
      <c r="AO194" s="21">
        <f>(M194-Y194)/M194</f>
        <v/>
      </c>
      <c r="AP194" s="21">
        <f>AA194/Y194</f>
        <v/>
      </c>
    </row>
    <row r="195">
      <c r="A195" s="1" t="n"/>
      <c r="B195" s="15" t="inlineStr">
        <is>
          <t>7-MA20291001</t>
        </is>
      </c>
      <c r="C195" s="15" t="inlineStr">
        <is>
          <t>2020-07-23 11:31:43</t>
        </is>
      </c>
      <c r="D195" s="16">
        <f>LEFT(B195,9)</f>
        <v/>
      </c>
      <c r="E195" s="1" t="inlineStr">
        <is>
          <t>jack</t>
        </is>
      </c>
      <c r="F195" s="1" t="n"/>
      <c r="G195" s="1" t="n"/>
      <c r="H195" s="1" t="n"/>
      <c r="I195" s="1" t="n"/>
      <c r="J195" s="1" t="n"/>
      <c r="K195" s="1" t="n"/>
      <c r="L195" s="1" t="n"/>
      <c r="M195" s="17" t="n">
        <v>57.5</v>
      </c>
      <c r="N195" s="1" t="n"/>
      <c r="O195" s="1" t="n"/>
      <c r="P195" s="1" t="n"/>
      <c r="Q195" s="1" t="n"/>
      <c r="R195" s="17" t="n">
        <v>30.35</v>
      </c>
      <c r="S195" s="44">
        <f>M195*0.01095</f>
        <v/>
      </c>
      <c r="T195" s="44">
        <f>M195*0.02348</f>
        <v/>
      </c>
      <c r="U195" s="44" t="n">
        <v>4.8</v>
      </c>
      <c r="V195" s="44">
        <f>U195-T195</f>
        <v/>
      </c>
      <c r="W195" s="1" t="n"/>
      <c r="X195" s="44">
        <f>M195*0.043</f>
        <v/>
      </c>
      <c r="Y195" s="44">
        <f>R195+S195+T195+W195+X195+AG195+AC195+AD195</f>
        <v/>
      </c>
      <c r="Z195" s="44">
        <f>M195-Y195</f>
        <v/>
      </c>
      <c r="AA195" s="44">
        <f>Z195*0.7</f>
        <v/>
      </c>
      <c r="AB195" s="1" t="n"/>
      <c r="AC195" s="44">
        <f>M195*0.005</f>
        <v/>
      </c>
      <c r="AD195" s="44">
        <f>AC195</f>
        <v/>
      </c>
      <c r="AE195" s="1" t="n"/>
      <c r="AF195" s="1" t="n"/>
      <c r="AG195" s="1" t="n"/>
      <c r="AH195" s="44">
        <f>Z195*0.15</f>
        <v/>
      </c>
      <c r="AI195" s="44">
        <f>Z195*0.15</f>
        <v/>
      </c>
      <c r="AJ195" s="1" t="n"/>
      <c r="AK195" s="1" t="n"/>
      <c r="AL195" s="1" t="n"/>
      <c r="AM195" s="1" t="n"/>
      <c r="AN195" s="1" t="n"/>
      <c r="AO195" s="21">
        <f>(M195-Y195)/M195</f>
        <v/>
      </c>
      <c r="AP195" s="21">
        <f>AA195/Y195</f>
        <v/>
      </c>
      <c r="AR195" t="inlineStr">
        <is>
          <t>2020.07月迈粟礼对账单.xlsx 运单编号：4307161391860,金额4.8</t>
        </is>
      </c>
    </row>
    <row r="196">
      <c r="A196" s="1" t="n"/>
      <c r="B196" s="15" t="inlineStr">
        <is>
          <t>7-AL18146281</t>
        </is>
      </c>
      <c r="C196" s="15" t="inlineStr">
        <is>
          <t>2020-07-23 11:28:24</t>
        </is>
      </c>
      <c r="D196" s="16">
        <f>LEFT(B196,9)</f>
        <v/>
      </c>
      <c r="E196" s="1" t="inlineStr">
        <is>
          <t>jack</t>
        </is>
      </c>
      <c r="F196" s="1" t="n"/>
      <c r="G196" s="1" t="n"/>
      <c r="H196" s="1" t="n"/>
      <c r="I196" s="1" t="n"/>
      <c r="J196" s="1" t="n"/>
      <c r="K196" s="1" t="n"/>
      <c r="L196" s="1" t="n"/>
      <c r="M196" s="17" t="n">
        <v>211</v>
      </c>
      <c r="N196" s="1" t="n"/>
      <c r="O196" s="1" t="n"/>
      <c r="P196" s="1" t="n"/>
      <c r="Q196" s="1" t="n"/>
      <c r="R196" s="17" t="n">
        <v>152.52</v>
      </c>
      <c r="S196" s="44">
        <f>M196*0.01095</f>
        <v/>
      </c>
      <c r="T196" s="44">
        <f>M196*0.02348</f>
        <v/>
      </c>
      <c r="U196" s="44" t="n">
        <v>11.2</v>
      </c>
      <c r="V196" s="44">
        <f>U196-T196</f>
        <v/>
      </c>
      <c r="W196" s="1" t="n"/>
      <c r="X196" s="44">
        <f>M196*0.043</f>
        <v/>
      </c>
      <c r="Y196" s="44">
        <f>R196+S196+T196+W196+X196+AG196+AC196+AD196</f>
        <v/>
      </c>
      <c r="Z196" s="44">
        <f>M196-Y196</f>
        <v/>
      </c>
      <c r="AA196" s="1" t="n">
        <v>0</v>
      </c>
      <c r="AB196" s="44">
        <f>Z196*0.9</f>
        <v/>
      </c>
      <c r="AC196" s="44">
        <f>M196*0.005</f>
        <v/>
      </c>
      <c r="AD196" s="44">
        <f>AC196</f>
        <v/>
      </c>
      <c r="AE196" s="1" t="n"/>
      <c r="AF196" s="1" t="n"/>
      <c r="AG196" s="1" t="n"/>
      <c r="AH196" s="44">
        <f>Z196*0.05</f>
        <v/>
      </c>
      <c r="AI196" s="44">
        <f>AH196</f>
        <v/>
      </c>
      <c r="AJ196" s="1" t="n"/>
      <c r="AK196" s="1" t="n"/>
      <c r="AL196" s="1" t="n"/>
      <c r="AM196" s="1" t="n"/>
      <c r="AN196" s="1" t="n"/>
      <c r="AO196" s="21">
        <f>(M196-Y196)/M196</f>
        <v/>
      </c>
      <c r="AP196" s="21">
        <f>AA196/Y196</f>
        <v/>
      </c>
      <c r="AR196" t="inlineStr">
        <is>
          <t>2020.07月迈粟礼对账单.xlsx 运单编号：4307161364126,金额11.2</t>
        </is>
      </c>
    </row>
    <row r="197">
      <c r="A197" s="1" t="n"/>
      <c r="B197" s="15" t="inlineStr">
        <is>
          <t>7-AL1983148</t>
        </is>
      </c>
      <c r="C197" s="15" t="inlineStr">
        <is>
          <t>2020-07-23 11:49:50</t>
        </is>
      </c>
      <c r="D197" s="16">
        <f>LEFT(B197,9)</f>
        <v/>
      </c>
      <c r="E197" s="1" t="inlineStr">
        <is>
          <t>jack</t>
        </is>
      </c>
      <c r="F197" s="1" t="n"/>
      <c r="G197" s="1" t="n"/>
      <c r="H197" s="1" t="n"/>
      <c r="I197" s="1" t="n"/>
      <c r="J197" s="1" t="n"/>
      <c r="K197" s="1" t="n"/>
      <c r="L197" s="1" t="n"/>
      <c r="M197" s="17" t="n">
        <v>26</v>
      </c>
      <c r="N197" s="1" t="n"/>
      <c r="O197" s="1" t="n"/>
      <c r="P197" s="1" t="n"/>
      <c r="Q197" s="1" t="n"/>
      <c r="R197" s="17" t="n">
        <v>12.51</v>
      </c>
      <c r="S197" s="44">
        <f>M197*0.01095</f>
        <v/>
      </c>
      <c r="T197" s="44">
        <f>M197*0.02348</f>
        <v/>
      </c>
      <c r="U197" s="44" t="n"/>
      <c r="V197" s="44">
        <f>U197-T197</f>
        <v/>
      </c>
      <c r="W197" s="1" t="n"/>
      <c r="X197" s="44">
        <f>M197*0.043</f>
        <v/>
      </c>
      <c r="Y197" s="44">
        <f>R197+S197+T197+W197+X197+AG197+AC197+AD197</f>
        <v/>
      </c>
      <c r="Z197" s="44">
        <f>M197-Y197</f>
        <v/>
      </c>
      <c r="AA197" s="1" t="n">
        <v>0</v>
      </c>
      <c r="AB197" s="44">
        <f>Z197*0.9</f>
        <v/>
      </c>
      <c r="AC197" s="44">
        <f>M197*0.005</f>
        <v/>
      </c>
      <c r="AD197" s="44">
        <f>AC197</f>
        <v/>
      </c>
      <c r="AE197" s="1" t="n"/>
      <c r="AF197" s="1" t="n"/>
      <c r="AG197" s="1" t="n"/>
      <c r="AH197" s="44">
        <f>Z197*0.05</f>
        <v/>
      </c>
      <c r="AI197" s="44">
        <f>AH197</f>
        <v/>
      </c>
      <c r="AJ197" s="1" t="n"/>
      <c r="AK197" s="1" t="n"/>
      <c r="AL197" s="1" t="n"/>
      <c r="AM197" s="1" t="n"/>
      <c r="AN197" s="1" t="n"/>
      <c r="AO197" s="21">
        <f>(M197-Y197)/M197</f>
        <v/>
      </c>
      <c r="AP197" s="21">
        <f>AA197/Y197</f>
        <v/>
      </c>
    </row>
    <row r="198">
      <c r="A198" s="1" t="n"/>
      <c r="B198" s="15" t="inlineStr">
        <is>
          <t>7-GZ20291002</t>
        </is>
      </c>
      <c r="C198" s="15" t="inlineStr">
        <is>
          <t>2020-07-23 11:25:23</t>
        </is>
      </c>
      <c r="D198" s="16">
        <f>LEFT(B198,9)</f>
        <v/>
      </c>
      <c r="E198" s="1" t="inlineStr">
        <is>
          <t>jack</t>
        </is>
      </c>
      <c r="F198" s="1" t="n"/>
      <c r="G198" s="1" t="n"/>
      <c r="H198" s="1" t="n"/>
      <c r="I198" s="1" t="n"/>
      <c r="J198" s="1" t="n"/>
      <c r="K198" s="1" t="n"/>
      <c r="L198" s="1" t="n"/>
      <c r="M198" s="17" t="n">
        <v>2374</v>
      </c>
      <c r="N198" s="1" t="n"/>
      <c r="O198" s="1" t="n"/>
      <c r="P198" s="1" t="n"/>
      <c r="Q198" s="1" t="n"/>
      <c r="R198" s="17" t="n">
        <v>1678.48</v>
      </c>
      <c r="S198" s="44">
        <f>M198*0.01095</f>
        <v/>
      </c>
      <c r="T198" s="44">
        <f>M198*0.02348</f>
        <v/>
      </c>
      <c r="U198" s="44" t="n"/>
      <c r="V198" s="44">
        <f>U198-T198</f>
        <v/>
      </c>
      <c r="W198" s="1" t="n"/>
      <c r="X198" s="44">
        <f>M198*0.043</f>
        <v/>
      </c>
      <c r="Y198" s="44">
        <f>R198+S198+T198+W198+X198+AG198+AC198+AD198</f>
        <v/>
      </c>
      <c r="Z198" s="44">
        <f>M198-Y198</f>
        <v/>
      </c>
      <c r="AA198" s="44">
        <f>Z198*0.7</f>
        <v/>
      </c>
      <c r="AB198" s="1" t="n"/>
      <c r="AC198" s="44">
        <f>M198*0.005</f>
        <v/>
      </c>
      <c r="AD198" s="44">
        <f>AC198</f>
        <v/>
      </c>
      <c r="AE198" s="1" t="n"/>
      <c r="AF198" s="1" t="n"/>
      <c r="AG198" s="1" t="n"/>
      <c r="AH198" s="44">
        <f>Z198*0.15</f>
        <v/>
      </c>
      <c r="AI198" s="44">
        <f>Z198*0.15</f>
        <v/>
      </c>
      <c r="AJ198" s="1" t="n"/>
      <c r="AK198" s="1" t="n"/>
      <c r="AL198" s="1" t="n"/>
      <c r="AM198" s="1" t="n"/>
      <c r="AN198" s="1" t="n"/>
      <c r="AO198" s="21">
        <f>(M198-Y198)/M198</f>
        <v/>
      </c>
      <c r="AP198" s="21">
        <f>AA198/Y198</f>
        <v/>
      </c>
    </row>
    <row r="199">
      <c r="A199" s="1" t="n"/>
      <c r="B199" s="15" t="inlineStr">
        <is>
          <t>7-GZ20300001</t>
        </is>
      </c>
      <c r="C199" s="15" t="inlineStr">
        <is>
          <t>2020-07-23 11:25:23</t>
        </is>
      </c>
      <c r="D199" s="16">
        <f>LEFT(B199,9)</f>
        <v/>
      </c>
      <c r="E199" s="1" t="inlineStr">
        <is>
          <t>jack</t>
        </is>
      </c>
      <c r="F199" s="1" t="n"/>
      <c r="G199" s="1" t="n"/>
      <c r="H199" s="1" t="n"/>
      <c r="I199" s="1" t="n"/>
      <c r="J199" s="1" t="n"/>
      <c r="K199" s="1" t="n"/>
      <c r="L199" s="1" t="n"/>
      <c r="M199" s="17" t="n">
        <v>15.5</v>
      </c>
      <c r="N199" s="1" t="n"/>
      <c r="O199" s="1" t="n"/>
      <c r="P199" s="1" t="n"/>
      <c r="Q199" s="1" t="n"/>
      <c r="R199" s="17" t="n">
        <v>9.039999999999999</v>
      </c>
      <c r="S199" s="44">
        <f>M199*0.01095</f>
        <v/>
      </c>
      <c r="T199" s="44">
        <f>M199*0.02348</f>
        <v/>
      </c>
      <c r="U199" s="44" t="n"/>
      <c r="V199" s="44">
        <f>U199-T199</f>
        <v/>
      </c>
      <c r="W199" s="1" t="n"/>
      <c r="X199" s="44">
        <f>M199*0.043</f>
        <v/>
      </c>
      <c r="Y199" s="44">
        <f>R199+S199+T199+W199+X199+AG199+AC199+AD199</f>
        <v/>
      </c>
      <c r="Z199" s="44">
        <f>M199-Y199</f>
        <v/>
      </c>
      <c r="AA199" s="44">
        <f>Z199*0.7</f>
        <v/>
      </c>
      <c r="AB199" s="1" t="n"/>
      <c r="AC199" s="44">
        <f>M199*0.005</f>
        <v/>
      </c>
      <c r="AD199" s="44">
        <f>AC199</f>
        <v/>
      </c>
      <c r="AE199" s="1" t="n"/>
      <c r="AF199" s="1" t="n"/>
      <c r="AG199" s="1" t="n"/>
      <c r="AH199" s="44">
        <f>Z199*0.15</f>
        <v/>
      </c>
      <c r="AI199" s="44">
        <f>Z199*0.15</f>
        <v/>
      </c>
      <c r="AJ199" s="1" t="n"/>
      <c r="AK199" s="1" t="n"/>
      <c r="AL199" s="1" t="n"/>
      <c r="AM199" s="1" t="n"/>
      <c r="AN199" s="1" t="n"/>
      <c r="AO199" s="21">
        <f>(M199-Y199)/M199</f>
        <v/>
      </c>
      <c r="AP199" s="21">
        <f>AA199/Y199</f>
        <v/>
      </c>
    </row>
    <row r="200">
      <c r="A200" s="1" t="n"/>
      <c r="B200" s="15" t="inlineStr">
        <is>
          <t>7-GZ20299001</t>
        </is>
      </c>
      <c r="C200" s="15" t="inlineStr">
        <is>
          <t>2020-07-23 16:23:12</t>
        </is>
      </c>
      <c r="D200" s="16">
        <f>LEFT(B200,9)</f>
        <v/>
      </c>
      <c r="E200" s="1" t="inlineStr">
        <is>
          <t>jack</t>
        </is>
      </c>
      <c r="F200" s="1" t="n"/>
      <c r="G200" s="1" t="n"/>
      <c r="H200" s="1" t="n"/>
      <c r="I200" s="1" t="n"/>
      <c r="J200" s="1" t="n"/>
      <c r="K200" s="1" t="n"/>
      <c r="L200" s="1" t="n"/>
      <c r="M200" s="17" t="n">
        <v>203.4</v>
      </c>
      <c r="N200" s="1" t="n"/>
      <c r="O200" s="1" t="n"/>
      <c r="P200" s="1" t="n"/>
      <c r="Q200" s="1" t="n"/>
      <c r="R200" s="17" t="n">
        <v>76.18000000000001</v>
      </c>
      <c r="S200" s="44">
        <f>M200*0.01095</f>
        <v/>
      </c>
      <c r="T200" s="44">
        <f>M200*0.02348</f>
        <v/>
      </c>
      <c r="U200" s="44" t="n"/>
      <c r="V200" s="44">
        <f>U200-T200</f>
        <v/>
      </c>
      <c r="W200" s="1" t="n"/>
      <c r="X200" s="44">
        <f>M200*0.043</f>
        <v/>
      </c>
      <c r="Y200" s="44">
        <f>R200+S200+T200+W200+X200+AG200+AC200+AD200</f>
        <v/>
      </c>
      <c r="Z200" s="44">
        <f>M200-Y200</f>
        <v/>
      </c>
      <c r="AA200" s="44">
        <f>Z200*0.7</f>
        <v/>
      </c>
      <c r="AB200" s="1" t="n"/>
      <c r="AC200" s="44">
        <f>M200*0.005</f>
        <v/>
      </c>
      <c r="AD200" s="44">
        <f>AC200</f>
        <v/>
      </c>
      <c r="AE200" s="1" t="n"/>
      <c r="AF200" s="1" t="n"/>
      <c r="AG200" s="1" t="n"/>
      <c r="AH200" s="44">
        <f>Z200*0.15</f>
        <v/>
      </c>
      <c r="AI200" s="44">
        <f>Z200*0.15</f>
        <v/>
      </c>
      <c r="AJ200" s="1" t="n"/>
      <c r="AK200" s="1" t="n"/>
      <c r="AL200" s="1" t="n"/>
      <c r="AM200" s="1" t="n"/>
      <c r="AN200" s="1" t="n"/>
      <c r="AO200" s="21">
        <f>(M200-Y200)/M200</f>
        <v/>
      </c>
      <c r="AP200" s="21">
        <f>AA200/Y200</f>
        <v/>
      </c>
    </row>
    <row r="201">
      <c r="A201" s="1" t="n"/>
      <c r="B201" s="15" t="inlineStr">
        <is>
          <t>7-GZ19036010</t>
        </is>
      </c>
      <c r="C201" s="15" t="inlineStr">
        <is>
          <t>2020-07-23 11:25:22</t>
        </is>
      </c>
      <c r="D201" s="16">
        <f>LEFT(B201,9)</f>
        <v/>
      </c>
      <c r="E201" s="1" t="inlineStr">
        <is>
          <t>jack</t>
        </is>
      </c>
      <c r="F201" s="1" t="n"/>
      <c r="G201" s="1" t="n"/>
      <c r="H201" s="1" t="n"/>
      <c r="I201" s="1" t="n"/>
      <c r="J201" s="1" t="n"/>
      <c r="K201" s="1" t="n"/>
      <c r="L201" s="1" t="n"/>
      <c r="M201" s="17" t="n">
        <v>650</v>
      </c>
      <c r="N201" s="1" t="n"/>
      <c r="O201" s="1" t="n"/>
      <c r="P201" s="1" t="n"/>
      <c r="Q201" s="1" t="n"/>
      <c r="R201" s="17" t="n">
        <v>428.12</v>
      </c>
      <c r="S201" s="44">
        <f>M201*0.01095</f>
        <v/>
      </c>
      <c r="T201" s="44">
        <f>M201*0.02348</f>
        <v/>
      </c>
      <c r="U201" s="44" t="n"/>
      <c r="V201" s="44">
        <f>U201-T201</f>
        <v/>
      </c>
      <c r="W201" s="1" t="n"/>
      <c r="X201" s="44">
        <f>M201*0.043</f>
        <v/>
      </c>
      <c r="Y201" s="44">
        <f>R201+S201+T201+W201+X201+AG201+AC201+AD201</f>
        <v/>
      </c>
      <c r="Z201" s="44">
        <f>M201-Y201</f>
        <v/>
      </c>
      <c r="AA201" s="44">
        <f>Z201*0.7</f>
        <v/>
      </c>
      <c r="AB201" s="1" t="n"/>
      <c r="AC201" s="44">
        <f>M201*0.005</f>
        <v/>
      </c>
      <c r="AD201" s="44">
        <f>AC201</f>
        <v/>
      </c>
      <c r="AE201" s="1" t="n"/>
      <c r="AF201" s="1" t="n"/>
      <c r="AG201" s="1" t="n"/>
      <c r="AH201" s="44">
        <f>Z201*0.15</f>
        <v/>
      </c>
      <c r="AI201" s="44">
        <f>Z201*0.15</f>
        <v/>
      </c>
      <c r="AJ201" s="1" t="n"/>
      <c r="AK201" s="1" t="n"/>
      <c r="AL201" s="1" t="n"/>
      <c r="AM201" s="1" t="n"/>
      <c r="AN201" s="1" t="n"/>
      <c r="AO201" s="21">
        <f>(M201-Y201)/M201</f>
        <v/>
      </c>
      <c r="AP201" s="21">
        <f>AA201/Y201</f>
        <v/>
      </c>
    </row>
    <row r="202">
      <c r="A202" s="1" t="n"/>
      <c r="B202" s="15" t="inlineStr">
        <is>
          <t>7-GZ20071003</t>
        </is>
      </c>
      <c r="C202" s="15" t="inlineStr">
        <is>
          <t>2020-07-24 13:37:59</t>
        </is>
      </c>
      <c r="D202" s="16">
        <f>LEFT(B202,9)</f>
        <v/>
      </c>
      <c r="E202" s="1" t="inlineStr">
        <is>
          <t>jack</t>
        </is>
      </c>
      <c r="F202" s="1" t="n"/>
      <c r="G202" s="1" t="n"/>
      <c r="H202" s="1" t="n"/>
      <c r="I202" s="1" t="n"/>
      <c r="J202" s="1" t="n"/>
      <c r="K202" s="1" t="n"/>
      <c r="L202" s="1" t="n"/>
      <c r="M202" s="17" t="n">
        <v>17.5</v>
      </c>
      <c r="N202" s="1" t="n"/>
      <c r="O202" s="1" t="n"/>
      <c r="P202" s="1" t="n"/>
      <c r="Q202" s="1" t="n"/>
      <c r="R202" s="17" t="n">
        <v>14.29</v>
      </c>
      <c r="S202" s="44">
        <f>M202*0.01095</f>
        <v/>
      </c>
      <c r="T202" s="44">
        <f>M202*0.02348</f>
        <v/>
      </c>
      <c r="U202" s="44" t="n"/>
      <c r="V202" s="44">
        <f>U202-T202</f>
        <v/>
      </c>
      <c r="W202" s="1" t="n"/>
      <c r="X202" s="44">
        <f>M202*0.043</f>
        <v/>
      </c>
      <c r="Y202" s="44">
        <f>R202+S202+T202+W202+X202+AG202+AC202+AD202</f>
        <v/>
      </c>
      <c r="Z202" s="44">
        <f>M202-Y202</f>
        <v/>
      </c>
      <c r="AA202" s="44">
        <f>Z202*0.7</f>
        <v/>
      </c>
      <c r="AB202" s="1" t="n"/>
      <c r="AC202" s="44">
        <f>M202*0.005</f>
        <v/>
      </c>
      <c r="AD202" s="44">
        <f>AC202</f>
        <v/>
      </c>
      <c r="AE202" s="1" t="n"/>
      <c r="AF202" s="1" t="n"/>
      <c r="AG202" s="1" t="n"/>
      <c r="AH202" s="44">
        <f>Z202*0.15</f>
        <v/>
      </c>
      <c r="AI202" s="44">
        <f>Z202*0.15</f>
        <v/>
      </c>
      <c r="AJ202" s="1" t="n"/>
      <c r="AK202" s="1" t="n"/>
      <c r="AL202" s="1" t="n"/>
      <c r="AM202" s="1" t="n"/>
      <c r="AN202" s="1" t="n"/>
      <c r="AO202" s="21">
        <f>(M202-Y202)/M202</f>
        <v/>
      </c>
      <c r="AP202" s="21">
        <f>AA202/Y202</f>
        <v/>
      </c>
    </row>
    <row r="203">
      <c r="A203" s="1" t="n"/>
      <c r="B203" s="15" t="inlineStr">
        <is>
          <t>7-GZ20075010</t>
        </is>
      </c>
      <c r="C203" s="15" t="inlineStr">
        <is>
          <t>2020-07-23 11:28:22</t>
        </is>
      </c>
      <c r="D203" s="16">
        <f>LEFT(B203,9)</f>
        <v/>
      </c>
      <c r="E203" s="1" t="inlineStr">
        <is>
          <t>jack</t>
        </is>
      </c>
      <c r="F203" s="1" t="n"/>
      <c r="G203" s="1" t="n"/>
      <c r="H203" s="1" t="n"/>
      <c r="I203" s="1" t="n"/>
      <c r="J203" s="1" t="n"/>
      <c r="K203" s="1" t="n"/>
      <c r="L203" s="1" t="n"/>
      <c r="M203" s="17" t="n">
        <v>90</v>
      </c>
      <c r="N203" s="1" t="n"/>
      <c r="O203" s="1" t="n"/>
      <c r="P203" s="1" t="n"/>
      <c r="Q203" s="1" t="n"/>
      <c r="R203" s="17" t="n">
        <v>74.09999999999999</v>
      </c>
      <c r="S203" s="44">
        <f>M203*0.01095</f>
        <v/>
      </c>
      <c r="T203" s="44">
        <f>M203*0.02348</f>
        <v/>
      </c>
      <c r="U203" s="44" t="n"/>
      <c r="V203" s="44">
        <f>U203-T203</f>
        <v/>
      </c>
      <c r="W203" s="1" t="n"/>
      <c r="X203" s="44">
        <f>M203*0.043</f>
        <v/>
      </c>
      <c r="Y203" s="44">
        <f>R203+S203+T203+W203+X203+AG203+AC203+AD203</f>
        <v/>
      </c>
      <c r="Z203" s="44">
        <f>M203-Y203</f>
        <v/>
      </c>
      <c r="AA203" s="44">
        <f>Z203*0.7</f>
        <v/>
      </c>
      <c r="AB203" s="1" t="n"/>
      <c r="AC203" s="44">
        <f>M203*0.005</f>
        <v/>
      </c>
      <c r="AD203" s="44">
        <f>AC203</f>
        <v/>
      </c>
      <c r="AE203" s="1" t="n"/>
      <c r="AF203" s="1" t="n"/>
      <c r="AG203" s="1" t="n"/>
      <c r="AH203" s="44">
        <f>Z203*0.15</f>
        <v/>
      </c>
      <c r="AI203" s="44">
        <f>Z203*0.15</f>
        <v/>
      </c>
      <c r="AJ203" s="1" t="n"/>
      <c r="AK203" s="1" t="n"/>
      <c r="AL203" s="1" t="n"/>
      <c r="AM203" s="1" t="n"/>
      <c r="AN203" s="1" t="n"/>
      <c r="AO203" s="21">
        <f>(M203-Y203)/M203</f>
        <v/>
      </c>
      <c r="AP203" s="21">
        <f>AA203/Y203</f>
        <v/>
      </c>
    </row>
    <row r="204">
      <c r="A204" s="1" t="n"/>
      <c r="B204" s="15" t="inlineStr">
        <is>
          <t>7-MA20290001</t>
        </is>
      </c>
      <c r="C204" s="15" t="inlineStr">
        <is>
          <t>2020-07-23 11:25:21</t>
        </is>
      </c>
      <c r="D204" s="16">
        <f>LEFT(B204,9)</f>
        <v/>
      </c>
      <c r="E204" s="1" t="inlineStr">
        <is>
          <t>jack</t>
        </is>
      </c>
      <c r="F204" s="1" t="n"/>
      <c r="G204" s="1" t="n"/>
      <c r="H204" s="1" t="n"/>
      <c r="I204" s="1" t="n"/>
      <c r="J204" s="1" t="n"/>
      <c r="K204" s="1" t="n"/>
      <c r="L204" s="1" t="n"/>
      <c r="M204" s="17" t="n">
        <v>48.2</v>
      </c>
      <c r="N204" s="1" t="n"/>
      <c r="O204" s="1" t="n"/>
      <c r="P204" s="1" t="n"/>
      <c r="Q204" s="1" t="n"/>
      <c r="R204" s="17" t="n">
        <v>29.25</v>
      </c>
      <c r="S204" s="44">
        <f>M204*0.01095</f>
        <v/>
      </c>
      <c r="T204" s="44">
        <f>M204*0.02348</f>
        <v/>
      </c>
      <c r="U204" s="44" t="n">
        <v>4</v>
      </c>
      <c r="V204" s="44">
        <f>U204-T204</f>
        <v/>
      </c>
      <c r="W204" s="1" t="n"/>
      <c r="X204" s="44">
        <f>M204*0.043</f>
        <v/>
      </c>
      <c r="Y204" s="44">
        <f>R204+S204+T204+W204+X204+AG204+AC204+AD204</f>
        <v/>
      </c>
      <c r="Z204" s="44">
        <f>M204-Y204</f>
        <v/>
      </c>
      <c r="AA204" s="44">
        <f>Z204*0.7</f>
        <v/>
      </c>
      <c r="AB204" s="1" t="n"/>
      <c r="AC204" s="44">
        <f>M204*0.005</f>
        <v/>
      </c>
      <c r="AD204" s="44">
        <f>AC204</f>
        <v/>
      </c>
      <c r="AE204" s="1" t="n"/>
      <c r="AF204" s="1" t="n"/>
      <c r="AG204" s="1" t="n"/>
      <c r="AH204" s="44">
        <f>Z204*0.15</f>
        <v/>
      </c>
      <c r="AI204" s="44">
        <f>Z204*0.15</f>
        <v/>
      </c>
      <c r="AJ204" s="1" t="n"/>
      <c r="AK204" s="1" t="n"/>
      <c r="AL204" s="1" t="n"/>
      <c r="AM204" s="1" t="n"/>
      <c r="AN204" s="1" t="n"/>
      <c r="AO204" s="21">
        <f>(M204-Y204)/M204</f>
        <v/>
      </c>
      <c r="AP204" s="21">
        <f>AA204/Y204</f>
        <v/>
      </c>
      <c r="AR204" t="inlineStr">
        <is>
          <t>2020.07月迈粟礼对账单.xlsx 运单编号：4307161670631,金额4.0</t>
        </is>
      </c>
    </row>
    <row r="205">
      <c r="A205" s="1" t="n"/>
      <c r="B205" s="15" t="inlineStr">
        <is>
          <t>7-M48037001</t>
        </is>
      </c>
      <c r="C205" s="15" t="inlineStr">
        <is>
          <t>2020-07-23 11:02:46</t>
        </is>
      </c>
      <c r="D205" s="16">
        <f>LEFT(B205,9)</f>
        <v/>
      </c>
      <c r="E205" s="1" t="inlineStr">
        <is>
          <t>jack</t>
        </is>
      </c>
      <c r="F205" s="1" t="n"/>
      <c r="G205" s="1" t="n"/>
      <c r="H205" s="1" t="n"/>
      <c r="I205" s="1" t="n"/>
      <c r="J205" s="1" t="n"/>
      <c r="K205" s="1" t="n"/>
      <c r="L205" s="1" t="n"/>
      <c r="M205" s="17" t="n">
        <v>75</v>
      </c>
      <c r="N205" s="1" t="n"/>
      <c r="O205" s="1" t="n"/>
      <c r="P205" s="1" t="n"/>
      <c r="Q205" s="1" t="n"/>
      <c r="R205" s="17" t="n">
        <v>44.24</v>
      </c>
      <c r="S205" s="44">
        <f>M205*0.01095</f>
        <v/>
      </c>
      <c r="T205" s="44">
        <f>M205*0.02348</f>
        <v/>
      </c>
      <c r="U205" s="44" t="n">
        <v>4.8</v>
      </c>
      <c r="V205" s="44">
        <f>U205-T205</f>
        <v/>
      </c>
      <c r="W205" s="1" t="n"/>
      <c r="X205" s="44">
        <f>M205*0.043</f>
        <v/>
      </c>
      <c r="Y205" s="44">
        <f>R205+S205+T205+W205+X205+AG205+AC205+AD205</f>
        <v/>
      </c>
      <c r="Z205" s="44">
        <f>M205-Y205</f>
        <v/>
      </c>
      <c r="AA205" s="44">
        <f>Z205*0.9</f>
        <v/>
      </c>
      <c r="AB205" s="1" t="n"/>
      <c r="AC205" s="44">
        <f>M205*0.005</f>
        <v/>
      </c>
      <c r="AD205" s="44">
        <f>AC205</f>
        <v/>
      </c>
      <c r="AE205" s="1" t="n"/>
      <c r="AF205" s="1" t="n"/>
      <c r="AG205" s="1" t="n"/>
      <c r="AH205" s="44">
        <f>Z205*0.05</f>
        <v/>
      </c>
      <c r="AI205" s="44">
        <f>Z205*0.05</f>
        <v/>
      </c>
      <c r="AJ205" s="1" t="n"/>
      <c r="AK205" s="1" t="n"/>
      <c r="AL205" s="1" t="n"/>
      <c r="AM205" s="1" t="n"/>
      <c r="AN205" s="1" t="n"/>
      <c r="AO205" s="21">
        <f>(M205-Y205)/M205</f>
        <v/>
      </c>
      <c r="AP205" s="21">
        <f>AA205/Y205</f>
        <v/>
      </c>
      <c r="AR205" t="inlineStr">
        <is>
          <t>2020.07月迈粟礼对账单.xlsx 运单编号：4307161650402,金额4.8</t>
        </is>
      </c>
    </row>
    <row r="206">
      <c r="A206" s="1" t="n"/>
      <c r="B206" s="15" t="inlineStr">
        <is>
          <t>7-AL1810297</t>
        </is>
      </c>
      <c r="C206" s="15" t="inlineStr">
        <is>
          <t>2020-07-23 11:02:46</t>
        </is>
      </c>
      <c r="D206" s="16">
        <f>LEFT(B206,9)</f>
        <v/>
      </c>
      <c r="E206" s="1" t="inlineStr">
        <is>
          <t>jack</t>
        </is>
      </c>
      <c r="F206" s="1" t="n"/>
      <c r="G206" s="1" t="n"/>
      <c r="H206" s="1" t="n"/>
      <c r="I206" s="1" t="n"/>
      <c r="J206" s="1" t="n"/>
      <c r="K206" s="1" t="n"/>
      <c r="L206" s="1" t="n"/>
      <c r="M206" s="17" t="n">
        <v>794</v>
      </c>
      <c r="N206" s="1" t="n"/>
      <c r="O206" s="1" t="n"/>
      <c r="P206" s="1" t="n"/>
      <c r="Q206" s="1" t="n"/>
      <c r="R206" s="17" t="n">
        <v>486</v>
      </c>
      <c r="S206" s="44">
        <f>M206*0.01095</f>
        <v/>
      </c>
      <c r="T206" s="44">
        <f>M206*0.02348</f>
        <v/>
      </c>
      <c r="U206" s="44" t="n">
        <v>25.6</v>
      </c>
      <c r="V206" s="44">
        <f>U206-T206</f>
        <v/>
      </c>
      <c r="W206" s="1" t="n"/>
      <c r="X206" s="44">
        <f>M206*0.043</f>
        <v/>
      </c>
      <c r="Y206" s="44">
        <f>R206+S206+T206+W206+X206+AG206+AC206+AD206</f>
        <v/>
      </c>
      <c r="Z206" s="44">
        <f>M206-Y206</f>
        <v/>
      </c>
      <c r="AA206" s="1" t="n">
        <v>0</v>
      </c>
      <c r="AB206" s="44">
        <f>Z206*0.9</f>
        <v/>
      </c>
      <c r="AC206" s="44">
        <f>M206*0.005</f>
        <v/>
      </c>
      <c r="AD206" s="44">
        <f>AC206</f>
        <v/>
      </c>
      <c r="AE206" s="1" t="n"/>
      <c r="AF206" s="1" t="n"/>
      <c r="AG206" s="1" t="n"/>
      <c r="AH206" s="44">
        <f>Z206*0.05</f>
        <v/>
      </c>
      <c r="AI206" s="44">
        <f>AH206</f>
        <v/>
      </c>
      <c r="AJ206" s="1" t="n"/>
      <c r="AK206" s="1" t="n"/>
      <c r="AL206" s="1" t="n"/>
      <c r="AM206" s="1" t="n"/>
      <c r="AN206" s="1" t="n"/>
      <c r="AO206" s="21">
        <f>(M206-Y206)/M206</f>
        <v/>
      </c>
      <c r="AP206" s="21">
        <f>AA206/Y206</f>
        <v/>
      </c>
      <c r="AR206" t="inlineStr">
        <is>
          <t>2020.07月迈粟礼对账单.xlsx 运单编号：4307183172775,金额14.4
2020.07月迈粟礼对账单.xlsx 运单编号：4307161556411,金额11.2</t>
        </is>
      </c>
    </row>
    <row r="207">
      <c r="A207" s="1" t="n"/>
      <c r="B207" s="15" t="inlineStr">
        <is>
          <t>7-AL20111001</t>
        </is>
      </c>
      <c r="C207" s="15" t="inlineStr">
        <is>
          <t>2020-07-23 11:02:46</t>
        </is>
      </c>
      <c r="D207" s="16">
        <f>LEFT(B207,9)</f>
        <v/>
      </c>
      <c r="E207" s="1" t="inlineStr">
        <is>
          <t>jack</t>
        </is>
      </c>
      <c r="F207" s="1" t="n"/>
      <c r="G207" s="1" t="n"/>
      <c r="H207" s="1" t="n"/>
      <c r="I207" s="1" t="n"/>
      <c r="J207" s="1" t="n"/>
      <c r="K207" s="1" t="n"/>
      <c r="L207" s="1" t="n"/>
      <c r="M207" s="17" t="n">
        <v>244</v>
      </c>
      <c r="N207" s="1" t="n"/>
      <c r="O207" s="1" t="n"/>
      <c r="P207" s="1" t="n"/>
      <c r="Q207" s="1" t="n"/>
      <c r="R207" s="17" t="n">
        <v>162.48</v>
      </c>
      <c r="S207" s="44">
        <f>M207*0.01095</f>
        <v/>
      </c>
      <c r="T207" s="44">
        <f>M207*0.02348</f>
        <v/>
      </c>
      <c r="U207" s="44" t="n">
        <v>8</v>
      </c>
      <c r="V207" s="44">
        <f>U207-T207</f>
        <v/>
      </c>
      <c r="W207" s="1" t="n"/>
      <c r="X207" s="44">
        <f>M207*0.043</f>
        <v/>
      </c>
      <c r="Y207" s="44">
        <f>R207+S207+T207+W207+X207+AG207+AC207+AD207</f>
        <v/>
      </c>
      <c r="Z207" s="44">
        <f>M207-Y207</f>
        <v/>
      </c>
      <c r="AA207" s="1" t="n">
        <v>0</v>
      </c>
      <c r="AB207" s="44">
        <f>Z207*0.9</f>
        <v/>
      </c>
      <c r="AC207" s="44">
        <f>M207*0.005</f>
        <v/>
      </c>
      <c r="AD207" s="44">
        <f>AC207</f>
        <v/>
      </c>
      <c r="AE207" s="1" t="n"/>
      <c r="AF207" s="1" t="n"/>
      <c r="AG207" s="1" t="n"/>
      <c r="AH207" s="44">
        <f>Z207*0.05</f>
        <v/>
      </c>
      <c r="AI207" s="44">
        <f>AH207</f>
        <v/>
      </c>
      <c r="AJ207" s="1" t="n"/>
      <c r="AK207" s="1" t="n"/>
      <c r="AL207" s="1" t="n"/>
      <c r="AM207" s="1" t="n"/>
      <c r="AN207" s="1" t="n"/>
      <c r="AO207" s="21">
        <f>(M207-Y207)/M207</f>
        <v/>
      </c>
      <c r="AP207" s="21">
        <f>AA207/Y207</f>
        <v/>
      </c>
      <c r="AR207" t="inlineStr">
        <is>
          <t>2020.07月迈粟礼对账单.xlsx 运单编号：4307161659860,金额8.0</t>
        </is>
      </c>
    </row>
    <row r="208">
      <c r="A208" s="1" t="n"/>
      <c r="B208" s="15" t="inlineStr">
        <is>
          <t>7-GZ20076062</t>
        </is>
      </c>
      <c r="C208" s="15" t="inlineStr">
        <is>
          <t>2020-07-23 09:37:25</t>
        </is>
      </c>
      <c r="D208" s="16">
        <f>LEFT(B208,9)</f>
        <v/>
      </c>
      <c r="E208" s="1" t="inlineStr">
        <is>
          <t>jack</t>
        </is>
      </c>
      <c r="F208" s="1" t="n"/>
      <c r="G208" s="1" t="n"/>
      <c r="H208" s="1" t="n"/>
      <c r="I208" s="1" t="n"/>
      <c r="J208" s="1" t="n"/>
      <c r="K208" s="1" t="n"/>
      <c r="L208" s="1" t="n"/>
      <c r="M208" s="17" t="n">
        <v>36</v>
      </c>
      <c r="N208" s="1" t="n"/>
      <c r="O208" s="1" t="n"/>
      <c r="P208" s="1" t="n"/>
      <c r="Q208" s="1" t="n"/>
      <c r="R208" s="17" t="n">
        <v>24.26</v>
      </c>
      <c r="S208" s="44">
        <f>M208*0.01095</f>
        <v/>
      </c>
      <c r="T208" s="44">
        <f>M208*0.02348</f>
        <v/>
      </c>
      <c r="U208" s="44" t="n"/>
      <c r="V208" s="44">
        <f>U208-T208</f>
        <v/>
      </c>
      <c r="W208" s="1" t="n"/>
      <c r="X208" s="44">
        <f>M208*0.043</f>
        <v/>
      </c>
      <c r="Y208" s="44">
        <f>R208+S208+T208+W208+X208+AG208+AC208+AD208</f>
        <v/>
      </c>
      <c r="Z208" s="44">
        <f>M208-Y208</f>
        <v/>
      </c>
      <c r="AA208" s="44">
        <f>Z208*0.7</f>
        <v/>
      </c>
      <c r="AB208" s="1" t="n"/>
      <c r="AC208" s="44">
        <f>M208*0.005</f>
        <v/>
      </c>
      <c r="AD208" s="44">
        <f>AC208</f>
        <v/>
      </c>
      <c r="AE208" s="1" t="n"/>
      <c r="AF208" s="1" t="n"/>
      <c r="AG208" s="1" t="n"/>
      <c r="AH208" s="44">
        <f>Z208*0.15</f>
        <v/>
      </c>
      <c r="AI208" s="44">
        <f>Z208*0.15</f>
        <v/>
      </c>
      <c r="AJ208" s="1" t="n"/>
      <c r="AK208" s="1" t="n"/>
      <c r="AL208" s="1" t="n"/>
      <c r="AM208" s="1" t="n"/>
      <c r="AN208" s="1" t="n"/>
      <c r="AO208" s="21">
        <f>(M208-Y208)/M208</f>
        <v/>
      </c>
      <c r="AP208" s="21">
        <f>AA208/Y208</f>
        <v/>
      </c>
    </row>
    <row r="209">
      <c r="A209" s="1" t="n"/>
      <c r="B209" s="15" t="inlineStr">
        <is>
          <t>7-MA20179019</t>
        </is>
      </c>
      <c r="C209" s="15" t="inlineStr">
        <is>
          <t>2020-07-23 16:31:02</t>
        </is>
      </c>
      <c r="D209" s="16">
        <f>LEFT(B209,9)</f>
        <v/>
      </c>
      <c r="E209" s="1" t="inlineStr">
        <is>
          <t>jack</t>
        </is>
      </c>
      <c r="F209" s="1" t="n"/>
      <c r="G209" s="1" t="n"/>
      <c r="H209" s="1" t="n"/>
      <c r="I209" s="1" t="n"/>
      <c r="J209" s="1" t="n"/>
      <c r="K209" s="1" t="n"/>
      <c r="L209" s="1" t="n"/>
      <c r="M209" s="17" t="n">
        <v>146</v>
      </c>
      <c r="N209" s="1" t="n"/>
      <c r="O209" s="1" t="n"/>
      <c r="P209" s="1" t="n"/>
      <c r="Q209" s="1" t="n"/>
      <c r="R209" s="17" t="n">
        <v>99.23999999999999</v>
      </c>
      <c r="S209" s="44">
        <f>M209*0.01095</f>
        <v/>
      </c>
      <c r="T209" s="44">
        <f>M209*0.02348</f>
        <v/>
      </c>
      <c r="U209" s="44" t="n"/>
      <c r="V209" s="44">
        <f>U209-T209</f>
        <v/>
      </c>
      <c r="W209" s="1" t="n"/>
      <c r="X209" s="44">
        <f>M209*0.043</f>
        <v/>
      </c>
      <c r="Y209" s="44">
        <f>R209+S209+T209+W209+X209+AG209+AC209+AD209</f>
        <v/>
      </c>
      <c r="Z209" s="44">
        <f>M209-Y209</f>
        <v/>
      </c>
      <c r="AA209" s="44">
        <f>Z209*0.7</f>
        <v/>
      </c>
      <c r="AB209" s="1" t="n"/>
      <c r="AC209" s="44">
        <f>M209*0.005</f>
        <v/>
      </c>
      <c r="AD209" s="44">
        <f>AC209</f>
        <v/>
      </c>
      <c r="AE209" s="1" t="n"/>
      <c r="AF209" s="1" t="n"/>
      <c r="AG209" s="1" t="n"/>
      <c r="AH209" s="44">
        <f>Z209*0.15</f>
        <v/>
      </c>
      <c r="AI209" s="44">
        <f>Z209*0.15</f>
        <v/>
      </c>
      <c r="AJ209" s="1" t="n"/>
      <c r="AK209" s="1" t="n"/>
      <c r="AL209" s="1" t="n"/>
      <c r="AM209" s="1" t="n"/>
      <c r="AN209" s="1" t="n"/>
      <c r="AO209" s="21">
        <f>(M209-Y209)/M209</f>
        <v/>
      </c>
      <c r="AP209" s="21">
        <f>AA209/Y209</f>
        <v/>
      </c>
    </row>
    <row r="210">
      <c r="A210" s="1" t="n"/>
      <c r="B210" s="15" t="inlineStr">
        <is>
          <t>7-AL19136017</t>
        </is>
      </c>
      <c r="C210" s="15" t="inlineStr">
        <is>
          <t>2020-07-23 11:02:44</t>
        </is>
      </c>
      <c r="D210" s="16">
        <f>LEFT(B210,9)</f>
        <v/>
      </c>
      <c r="E210" s="1" t="inlineStr">
        <is>
          <t>jack</t>
        </is>
      </c>
      <c r="F210" s="1" t="n"/>
      <c r="G210" s="1" t="n"/>
      <c r="H210" s="1" t="n"/>
      <c r="I210" s="1" t="n"/>
      <c r="J210" s="1" t="n"/>
      <c r="K210" s="1" t="n"/>
      <c r="L210" s="1" t="n"/>
      <c r="M210" s="17" t="n">
        <v>62</v>
      </c>
      <c r="N210" s="1" t="n"/>
      <c r="O210" s="1" t="n"/>
      <c r="P210" s="1" t="n"/>
      <c r="Q210" s="1" t="n"/>
      <c r="R210" s="17" t="n">
        <v>38.41</v>
      </c>
      <c r="S210" s="44">
        <f>M210*0.01095</f>
        <v/>
      </c>
      <c r="T210" s="44">
        <f>M210*0.02348</f>
        <v/>
      </c>
      <c r="U210" s="44" t="n">
        <v>4.8</v>
      </c>
      <c r="V210" s="44">
        <f>U210-T210</f>
        <v/>
      </c>
      <c r="W210" s="1" t="n"/>
      <c r="X210" s="44">
        <f>M210*0.043</f>
        <v/>
      </c>
      <c r="Y210" s="44">
        <f>R210+S210+T210+W210+X210+AG210+AC210+AD210</f>
        <v/>
      </c>
      <c r="Z210" s="44">
        <f>M210-Y210</f>
        <v/>
      </c>
      <c r="AA210" s="1" t="n">
        <v>0</v>
      </c>
      <c r="AB210" s="44">
        <f>Z210*0.9</f>
        <v/>
      </c>
      <c r="AC210" s="44">
        <f>M210*0.005</f>
        <v/>
      </c>
      <c r="AD210" s="44">
        <f>AC210</f>
        <v/>
      </c>
      <c r="AE210" s="1" t="n"/>
      <c r="AF210" s="1" t="n"/>
      <c r="AG210" s="1" t="n"/>
      <c r="AH210" s="44">
        <f>Z210*0.05</f>
        <v/>
      </c>
      <c r="AI210" s="44">
        <f>AH210</f>
        <v/>
      </c>
      <c r="AJ210" s="1" t="n"/>
      <c r="AK210" s="1" t="n"/>
      <c r="AL210" s="1" t="n"/>
      <c r="AM210" s="1" t="n"/>
      <c r="AN210" s="1" t="n"/>
      <c r="AO210" s="21">
        <f>(M210-Y210)/M210</f>
        <v/>
      </c>
      <c r="AP210" s="21">
        <f>AA210/Y210</f>
        <v/>
      </c>
      <c r="AR210" t="inlineStr">
        <is>
          <t>2020.07月迈粟礼对账单.xlsx 运单编号：4307161572572,金额4.8</t>
        </is>
      </c>
    </row>
    <row r="211">
      <c r="A211" s="1" t="n"/>
      <c r="B211" s="15" t="inlineStr">
        <is>
          <t>7-AL20054004</t>
        </is>
      </c>
      <c r="C211" s="15" t="inlineStr">
        <is>
          <t>2020-07-23 11:02:43</t>
        </is>
      </c>
      <c r="D211" s="16">
        <f>LEFT(B211,9)</f>
        <v/>
      </c>
      <c r="E211" s="1" t="inlineStr">
        <is>
          <t>jack</t>
        </is>
      </c>
      <c r="F211" s="1" t="n"/>
      <c r="G211" s="1" t="n"/>
      <c r="H211" s="1" t="n"/>
      <c r="I211" s="1" t="n"/>
      <c r="J211" s="1" t="n"/>
      <c r="K211" s="1" t="n"/>
      <c r="L211" s="1" t="n"/>
      <c r="M211" s="17" t="n">
        <v>96</v>
      </c>
      <c r="N211" s="1" t="n"/>
      <c r="O211" s="1" t="n"/>
      <c r="P211" s="1" t="n"/>
      <c r="Q211" s="1" t="n"/>
      <c r="R211" s="17" t="n">
        <v>55.25</v>
      </c>
      <c r="S211" s="44">
        <f>M211*0.01095</f>
        <v/>
      </c>
      <c r="T211" s="44">
        <f>M211*0.02348</f>
        <v/>
      </c>
      <c r="U211" s="44" t="n">
        <v>4.8</v>
      </c>
      <c r="V211" s="44">
        <f>U211-T211</f>
        <v/>
      </c>
      <c r="W211" s="1" t="n"/>
      <c r="X211" s="44">
        <f>M211*0.043</f>
        <v/>
      </c>
      <c r="Y211" s="44">
        <f>R211+S211+T211+W211+X211+AG211+AC211+AD211</f>
        <v/>
      </c>
      <c r="Z211" s="44">
        <f>M211-Y211</f>
        <v/>
      </c>
      <c r="AA211" s="1" t="n">
        <v>0</v>
      </c>
      <c r="AB211" s="44">
        <f>Z211*0.9</f>
        <v/>
      </c>
      <c r="AC211" s="44">
        <f>M211*0.005</f>
        <v/>
      </c>
      <c r="AD211" s="44">
        <f>AC211</f>
        <v/>
      </c>
      <c r="AE211" s="1" t="n"/>
      <c r="AF211" s="1" t="n"/>
      <c r="AG211" s="1" t="n"/>
      <c r="AH211" s="44">
        <f>Z211*0.05</f>
        <v/>
      </c>
      <c r="AI211" s="44">
        <f>AH211</f>
        <v/>
      </c>
      <c r="AJ211" s="1" t="n"/>
      <c r="AK211" s="1" t="n"/>
      <c r="AL211" s="1" t="n"/>
      <c r="AM211" s="1" t="n"/>
      <c r="AN211" s="1" t="n"/>
      <c r="AO211" s="21">
        <f>(M211-Y211)/M211</f>
        <v/>
      </c>
      <c r="AP211" s="21">
        <f>AA211/Y211</f>
        <v/>
      </c>
      <c r="AR211" t="inlineStr">
        <is>
          <t>2020.07月迈粟礼对账单.xlsx 运单编号：4307161684055,金额4.8</t>
        </is>
      </c>
    </row>
    <row r="212">
      <c r="A212" s="1" t="n"/>
      <c r="B212" s="15" t="inlineStr">
        <is>
          <t>7-GZ20076061</t>
        </is>
      </c>
      <c r="C212" s="15" t="inlineStr">
        <is>
          <t>2020-07-23 09:37:45</t>
        </is>
      </c>
      <c r="D212" s="16">
        <f>LEFT(B212,9)</f>
        <v/>
      </c>
      <c r="E212" s="1" t="inlineStr">
        <is>
          <t>jack</t>
        </is>
      </c>
      <c r="F212" s="1" t="n"/>
      <c r="G212" s="1" t="n"/>
      <c r="H212" s="1" t="n"/>
      <c r="I212" s="1" t="n"/>
      <c r="J212" s="1" t="n"/>
      <c r="K212" s="1" t="n"/>
      <c r="L212" s="1" t="n"/>
      <c r="M212" s="17" t="n">
        <v>46</v>
      </c>
      <c r="N212" s="1" t="n"/>
      <c r="O212" s="1" t="n"/>
      <c r="P212" s="1" t="n"/>
      <c r="Q212" s="1" t="n"/>
      <c r="R212" s="17" t="n">
        <v>30.14</v>
      </c>
      <c r="S212" s="44">
        <f>M212*0.01095</f>
        <v/>
      </c>
      <c r="T212" s="44">
        <f>M212*0.02348</f>
        <v/>
      </c>
      <c r="U212" s="44" t="n"/>
      <c r="V212" s="44">
        <f>U212-T212</f>
        <v/>
      </c>
      <c r="W212" s="1" t="n"/>
      <c r="X212" s="44">
        <f>M212*0.043</f>
        <v/>
      </c>
      <c r="Y212" s="44">
        <f>R212+S212+T212+W212+X212+AG212+AC212+AD212</f>
        <v/>
      </c>
      <c r="Z212" s="44">
        <f>M212-Y212</f>
        <v/>
      </c>
      <c r="AA212" s="44">
        <f>Z212*0.7</f>
        <v/>
      </c>
      <c r="AB212" s="1" t="n"/>
      <c r="AC212" s="44">
        <f>M212*0.005</f>
        <v/>
      </c>
      <c r="AD212" s="44">
        <f>AC212</f>
        <v/>
      </c>
      <c r="AE212" s="1" t="n"/>
      <c r="AF212" s="1" t="n"/>
      <c r="AG212" s="1" t="n"/>
      <c r="AH212" s="44">
        <f>Z212*0.15</f>
        <v/>
      </c>
      <c r="AI212" s="44">
        <f>Z212*0.15</f>
        <v/>
      </c>
      <c r="AJ212" s="1" t="n"/>
      <c r="AK212" s="1" t="n"/>
      <c r="AL212" s="1" t="n"/>
      <c r="AM212" s="1" t="n"/>
      <c r="AN212" s="1" t="n"/>
      <c r="AO212" s="21">
        <f>(M212-Y212)/M212</f>
        <v/>
      </c>
      <c r="AP212" s="21">
        <f>AA212/Y212</f>
        <v/>
      </c>
    </row>
    <row r="213">
      <c r="A213" s="1" t="n"/>
      <c r="B213" s="15" t="inlineStr">
        <is>
          <t>7-AL19246025</t>
        </is>
      </c>
      <c r="C213" s="15" t="inlineStr">
        <is>
          <t>2020-07-23 16:22:15</t>
        </is>
      </c>
      <c r="D213" s="16">
        <f>LEFT(B213,9)</f>
        <v/>
      </c>
      <c r="E213" s="1" t="inlineStr">
        <is>
          <t>jack</t>
        </is>
      </c>
      <c r="F213" s="1" t="n"/>
      <c r="G213" s="1" t="n"/>
      <c r="H213" s="1" t="n"/>
      <c r="I213" s="1" t="n"/>
      <c r="J213" s="1" t="n"/>
      <c r="K213" s="1" t="n"/>
      <c r="L213" s="1" t="n"/>
      <c r="M213" s="17" t="n">
        <v>118.36</v>
      </c>
      <c r="N213" s="1" t="n"/>
      <c r="O213" s="1" t="n"/>
      <c r="P213" s="1" t="n"/>
      <c r="Q213" s="1" t="n"/>
      <c r="R213" s="17" t="n">
        <v>74.79000000000001</v>
      </c>
      <c r="S213" s="44">
        <f>M213*0.01095</f>
        <v/>
      </c>
      <c r="T213" s="44">
        <f>M213*0.02348</f>
        <v/>
      </c>
      <c r="U213" s="44" t="n">
        <v>7.4</v>
      </c>
      <c r="V213" s="44">
        <f>U213-T213</f>
        <v/>
      </c>
      <c r="W213" s="1" t="n"/>
      <c r="X213" s="44">
        <f>M213*0.043</f>
        <v/>
      </c>
      <c r="Y213" s="44">
        <f>R213+S213+T213+W213+X213+AG213+AC213+AD213</f>
        <v/>
      </c>
      <c r="Z213" s="44">
        <f>M213-Y213</f>
        <v/>
      </c>
      <c r="AA213" s="1" t="n">
        <v>0</v>
      </c>
      <c r="AB213" s="44">
        <f>Z213*0.9</f>
        <v/>
      </c>
      <c r="AC213" s="44">
        <f>M213*0.005</f>
        <v/>
      </c>
      <c r="AD213" s="44">
        <f>AC213</f>
        <v/>
      </c>
      <c r="AE213" s="1" t="n"/>
      <c r="AF213" s="1" t="n"/>
      <c r="AG213" s="1" t="n"/>
      <c r="AH213" s="44">
        <f>Z213*0.05</f>
        <v/>
      </c>
      <c r="AI213" s="44">
        <f>AH213</f>
        <v/>
      </c>
      <c r="AJ213" s="1" t="n"/>
      <c r="AK213" s="1" t="n"/>
      <c r="AL213" s="1" t="n"/>
      <c r="AM213" s="1" t="n"/>
      <c r="AN213" s="1" t="n"/>
      <c r="AO213" s="21">
        <f>(M213-Y213)/M213</f>
        <v/>
      </c>
      <c r="AP213" s="21">
        <f>AA213/Y213</f>
        <v/>
      </c>
      <c r="AR213" t="inlineStr">
        <is>
          <t>2020.07月迈粟礼对账单.xlsx 运单编号：4307169655312,金额7.4</t>
        </is>
      </c>
    </row>
    <row r="214">
      <c r="A214" s="1" t="n"/>
      <c r="B214" s="15" t="inlineStr">
        <is>
          <t>7-AL20110001</t>
        </is>
      </c>
      <c r="C214" s="15" t="inlineStr">
        <is>
          <t>2020-07-24 15:17:16</t>
        </is>
      </c>
      <c r="D214" s="16">
        <f>LEFT(B214,9)</f>
        <v/>
      </c>
      <c r="E214" s="1" t="inlineStr">
        <is>
          <t>jack</t>
        </is>
      </c>
      <c r="F214" s="1" t="n"/>
      <c r="G214" s="1" t="n"/>
      <c r="H214" s="1" t="n"/>
      <c r="I214" s="1" t="n"/>
      <c r="J214" s="1" t="n"/>
      <c r="K214" s="1" t="n"/>
      <c r="L214" s="1" t="n"/>
      <c r="M214" s="17" t="n">
        <v>118</v>
      </c>
      <c r="N214" s="1" t="n"/>
      <c r="O214" s="1" t="n"/>
      <c r="P214" s="1" t="n"/>
      <c r="Q214" s="1" t="n"/>
      <c r="R214" s="17" t="n">
        <v>77.45999999999999</v>
      </c>
      <c r="S214" s="44">
        <f>M214*0.01095</f>
        <v/>
      </c>
      <c r="T214" s="44">
        <f>M214*0.02348</f>
        <v/>
      </c>
      <c r="U214" s="44" t="n">
        <v>5.6</v>
      </c>
      <c r="V214" s="44">
        <f>U214-T214</f>
        <v/>
      </c>
      <c r="W214" s="1" t="n"/>
      <c r="X214" s="44">
        <f>M214*0.043</f>
        <v/>
      </c>
      <c r="Y214" s="44">
        <f>R214+S214+T214+W214+X214+AG214+AC214+AD214</f>
        <v/>
      </c>
      <c r="Z214" s="44">
        <f>M214-Y214</f>
        <v/>
      </c>
      <c r="AA214" s="1" t="n">
        <v>0</v>
      </c>
      <c r="AB214" s="44">
        <f>Z214*0.9</f>
        <v/>
      </c>
      <c r="AC214" s="44">
        <f>M214*0.005</f>
        <v/>
      </c>
      <c r="AD214" s="44">
        <f>AC214</f>
        <v/>
      </c>
      <c r="AE214" s="1" t="n"/>
      <c r="AF214" s="1" t="n"/>
      <c r="AG214" s="1" t="n"/>
      <c r="AH214" s="44">
        <f>Z214*0.05</f>
        <v/>
      </c>
      <c r="AI214" s="44">
        <f>AH214</f>
        <v/>
      </c>
      <c r="AJ214" s="1" t="n"/>
      <c r="AK214" s="1" t="n"/>
      <c r="AL214" s="1" t="n"/>
      <c r="AM214" s="1" t="n"/>
      <c r="AN214" s="1" t="n"/>
      <c r="AO214" s="21">
        <f>(M214-Y214)/M214</f>
        <v/>
      </c>
      <c r="AP214" s="21">
        <f>AA214/Y214</f>
        <v/>
      </c>
      <c r="AR214" t="inlineStr">
        <is>
          <t>2020.07月迈粟礼对账单.xlsx 运单编号：4307190113521,金额5.6</t>
        </is>
      </c>
    </row>
    <row r="215">
      <c r="A215" s="1" t="n"/>
      <c r="B215" s="15" t="inlineStr">
        <is>
          <t>7-MA20285003</t>
        </is>
      </c>
      <c r="C215" s="15" t="inlineStr">
        <is>
          <t>2020-07-22 15:36:04</t>
        </is>
      </c>
      <c r="D215" s="16">
        <f>LEFT(B215,9)</f>
        <v/>
      </c>
      <c r="E215" s="1" t="inlineStr">
        <is>
          <t>jack</t>
        </is>
      </c>
      <c r="F215" s="1" t="n"/>
      <c r="G215" s="1" t="n"/>
      <c r="H215" s="1" t="n"/>
      <c r="I215" s="1" t="n"/>
      <c r="J215" s="1" t="n"/>
      <c r="K215" s="1" t="n"/>
      <c r="L215" s="1" t="n"/>
      <c r="M215" s="17" t="n">
        <v>111</v>
      </c>
      <c r="N215" s="1" t="n"/>
      <c r="O215" s="1" t="n"/>
      <c r="P215" s="1" t="n"/>
      <c r="Q215" s="1" t="n"/>
      <c r="R215" s="17" t="n">
        <v>72.56</v>
      </c>
      <c r="S215" s="44">
        <f>M215*0.01095</f>
        <v/>
      </c>
      <c r="T215" s="44">
        <f>M215*0.02348</f>
        <v/>
      </c>
      <c r="U215" s="44" t="n">
        <v>9.1</v>
      </c>
      <c r="V215" s="44">
        <f>U215-T215</f>
        <v/>
      </c>
      <c r="W215" s="1" t="n"/>
      <c r="X215" s="44">
        <f>M215*0.043</f>
        <v/>
      </c>
      <c r="Y215" s="44">
        <f>R215+S215+T215+W215+X215+AG215+AC215+AD215</f>
        <v/>
      </c>
      <c r="Z215" s="44">
        <f>M215-Y215</f>
        <v/>
      </c>
      <c r="AA215" s="44">
        <f>Z215*0.7</f>
        <v/>
      </c>
      <c r="AB215" s="1" t="n"/>
      <c r="AC215" s="44">
        <f>M215*0.005</f>
        <v/>
      </c>
      <c r="AD215" s="44">
        <f>AC215</f>
        <v/>
      </c>
      <c r="AE215" s="1" t="n"/>
      <c r="AF215" s="1" t="n"/>
      <c r="AG215" s="1" t="n"/>
      <c r="AH215" s="44">
        <f>Z215*0.15</f>
        <v/>
      </c>
      <c r="AI215" s="44">
        <f>Z215*0.15</f>
        <v/>
      </c>
      <c r="AJ215" s="1" t="n"/>
      <c r="AK215" s="1" t="n"/>
      <c r="AL215" s="1" t="n"/>
      <c r="AM215" s="1" t="n"/>
      <c r="AN215" s="1" t="n"/>
      <c r="AO215" s="21">
        <f>(M215-Y215)/M215</f>
        <v/>
      </c>
      <c r="AP215" s="21">
        <f>AA215/Y215</f>
        <v/>
      </c>
      <c r="AR215" t="inlineStr">
        <is>
          <t>2020.07月迈粟礼对账单.xlsx 运单编号：4307155979674,金额9.1</t>
        </is>
      </c>
    </row>
    <row r="216">
      <c r="A216" s="1" t="n"/>
      <c r="B216" s="15" t="inlineStr">
        <is>
          <t>7-AL195878</t>
        </is>
      </c>
      <c r="C216" s="15" t="inlineStr">
        <is>
          <t>2020-07-22 15:28:57</t>
        </is>
      </c>
      <c r="D216" s="16">
        <f>LEFT(B216,9)</f>
        <v/>
      </c>
      <c r="E216" s="1" t="inlineStr">
        <is>
          <t>jack</t>
        </is>
      </c>
      <c r="F216" s="1" t="n"/>
      <c r="G216" s="1" t="n"/>
      <c r="H216" s="1" t="n"/>
      <c r="I216" s="1" t="n"/>
      <c r="J216" s="1" t="n"/>
      <c r="K216" s="1" t="n"/>
      <c r="L216" s="1" t="n"/>
      <c r="M216" s="17" t="n">
        <v>1039</v>
      </c>
      <c r="N216" s="1" t="n"/>
      <c r="O216" s="1" t="n"/>
      <c r="P216" s="1" t="n"/>
      <c r="Q216" s="1" t="n"/>
      <c r="R216" s="17" t="n">
        <v>699</v>
      </c>
      <c r="S216" s="44">
        <f>M216*0.01095</f>
        <v/>
      </c>
      <c r="T216" s="44">
        <f>M216*0.02348</f>
        <v/>
      </c>
      <c r="U216" s="44" t="n">
        <v>36.8</v>
      </c>
      <c r="V216" s="44">
        <f>U216-T216</f>
        <v/>
      </c>
      <c r="W216" s="1" t="n"/>
      <c r="X216" s="44">
        <f>M216*0.043</f>
        <v/>
      </c>
      <c r="Y216" s="44">
        <f>R216+S216+T216+W216+X216+AG216+AC216+AD216</f>
        <v/>
      </c>
      <c r="Z216" s="44">
        <f>M216-Y216</f>
        <v/>
      </c>
      <c r="AA216" s="1" t="n">
        <v>0</v>
      </c>
      <c r="AB216" s="44">
        <f>Z216*0.9</f>
        <v/>
      </c>
      <c r="AC216" s="44">
        <f>M216*0.005</f>
        <v/>
      </c>
      <c r="AD216" s="44">
        <f>AC216</f>
        <v/>
      </c>
      <c r="AE216" s="1" t="n"/>
      <c r="AF216" s="1" t="n"/>
      <c r="AG216" s="1" t="n"/>
      <c r="AH216" s="44">
        <f>Z216*0.05</f>
        <v/>
      </c>
      <c r="AI216" s="44">
        <f>AH216</f>
        <v/>
      </c>
      <c r="AJ216" s="1" t="n"/>
      <c r="AK216" s="1" t="n"/>
      <c r="AL216" s="1" t="n"/>
      <c r="AM216" s="1" t="n"/>
      <c r="AN216" s="1" t="n"/>
      <c r="AO216" s="21">
        <f>(M216-Y216)/M216</f>
        <v/>
      </c>
      <c r="AP216" s="21">
        <f>AA216/Y216</f>
        <v/>
      </c>
      <c r="AR216" t="inlineStr">
        <is>
          <t>2020.07月迈粟礼对账单.xlsx 运单编号：4307148045411,金额14.4
2020.07月迈粟礼对账单.xlsx 运单编号：4307148118335,金额11.2
2020.07月迈粟礼对账单.xlsx 运单编号：4307148112138,金额11.2</t>
        </is>
      </c>
    </row>
    <row r="217">
      <c r="A217" s="1" t="n"/>
      <c r="B217" s="15" t="inlineStr">
        <is>
          <t>7-AL20016012</t>
        </is>
      </c>
      <c r="C217" s="15" t="inlineStr">
        <is>
          <t>2020-07-22 15:04:04</t>
        </is>
      </c>
      <c r="D217" s="16">
        <f>LEFT(B217,9)</f>
        <v/>
      </c>
      <c r="E217" s="1" t="inlineStr">
        <is>
          <t>jack</t>
        </is>
      </c>
      <c r="F217" s="1" t="n"/>
      <c r="G217" s="1" t="n"/>
      <c r="H217" s="1" t="n"/>
      <c r="I217" s="1" t="n"/>
      <c r="J217" s="1" t="n"/>
      <c r="K217" s="1" t="n"/>
      <c r="L217" s="1" t="n"/>
      <c r="M217" s="17" t="n">
        <v>53.6</v>
      </c>
      <c r="N217" s="1" t="n"/>
      <c r="O217" s="1" t="n"/>
      <c r="P217" s="1" t="n"/>
      <c r="Q217" s="1" t="n"/>
      <c r="R217" s="17" t="n">
        <v>34.33</v>
      </c>
      <c r="S217" s="44">
        <f>M217*0.01095</f>
        <v/>
      </c>
      <c r="T217" s="44">
        <f>M217*0.02348</f>
        <v/>
      </c>
      <c r="U217" s="44" t="n">
        <v>5.7</v>
      </c>
      <c r="V217" s="44">
        <f>U217-T217</f>
        <v/>
      </c>
      <c r="W217" s="1" t="n"/>
      <c r="X217" s="44">
        <f>M217*0.043</f>
        <v/>
      </c>
      <c r="Y217" s="44">
        <f>R217+S217+T217+W217+X217+AG217+AC217+AD217</f>
        <v/>
      </c>
      <c r="Z217" s="44">
        <f>M217-Y217</f>
        <v/>
      </c>
      <c r="AA217" s="1" t="n">
        <v>0</v>
      </c>
      <c r="AB217" s="44">
        <f>Z217*0.9</f>
        <v/>
      </c>
      <c r="AC217" s="44">
        <f>M217*0.005</f>
        <v/>
      </c>
      <c r="AD217" s="44">
        <f>AC217</f>
        <v/>
      </c>
      <c r="AE217" s="1" t="n"/>
      <c r="AF217" s="1" t="n"/>
      <c r="AG217" s="1" t="n"/>
      <c r="AH217" s="44">
        <f>Z217*0.05</f>
        <v/>
      </c>
      <c r="AI217" s="44">
        <f>AH217</f>
        <v/>
      </c>
      <c r="AJ217" s="1" t="n"/>
      <c r="AK217" s="1" t="n"/>
      <c r="AL217" s="1" t="n"/>
      <c r="AM217" s="1" t="n"/>
      <c r="AN217" s="1" t="n"/>
      <c r="AO217" s="21">
        <f>(M217-Y217)/M217</f>
        <v/>
      </c>
      <c r="AP217" s="21">
        <f>AA217/Y217</f>
        <v/>
      </c>
      <c r="AR217" t="inlineStr">
        <is>
          <t>2020.07月迈粟礼对账单.xlsx 运单编号：4307155971049,金额5.7</t>
        </is>
      </c>
    </row>
    <row r="218">
      <c r="A218" s="1" t="n"/>
      <c r="B218" s="15" t="inlineStr">
        <is>
          <t>7-AL19169212</t>
        </is>
      </c>
      <c r="C218" s="15" t="inlineStr">
        <is>
          <t>2020-07-22 14:43:27</t>
        </is>
      </c>
      <c r="D218" s="16">
        <f>LEFT(B218,9)</f>
        <v/>
      </c>
      <c r="E218" s="1" t="inlineStr">
        <is>
          <t>jack</t>
        </is>
      </c>
      <c r="F218" s="1" t="n"/>
      <c r="G218" s="1" t="n"/>
      <c r="H218" s="1" t="n"/>
      <c r="I218" s="1" t="n"/>
      <c r="J218" s="1" t="n"/>
      <c r="K218" s="1" t="n"/>
      <c r="L218" s="1" t="n"/>
      <c r="M218" s="17" t="n">
        <v>1866</v>
      </c>
      <c r="N218" s="1" t="n"/>
      <c r="O218" s="1" t="n"/>
      <c r="P218" s="1" t="n"/>
      <c r="Q218" s="1" t="n"/>
      <c r="R218" s="17" t="n">
        <v>1327.5</v>
      </c>
      <c r="S218" s="44">
        <f>M218*0.01095</f>
        <v/>
      </c>
      <c r="T218" s="44">
        <f>M218*0.02348</f>
        <v/>
      </c>
      <c r="U218" s="44" t="n">
        <v>28</v>
      </c>
      <c r="V218" s="44">
        <f>U218-T218</f>
        <v/>
      </c>
      <c r="W218" s="1" t="n"/>
      <c r="X218" s="44">
        <f>M218*0.043</f>
        <v/>
      </c>
      <c r="Y218" s="44">
        <f>R218+S218+T218+W218+X218+AG218+AC218+AD218</f>
        <v/>
      </c>
      <c r="Z218" s="44">
        <f>M218-Y218</f>
        <v/>
      </c>
      <c r="AA218" s="1" t="n">
        <v>0</v>
      </c>
      <c r="AB218" s="44">
        <f>Z218*0.9</f>
        <v/>
      </c>
      <c r="AC218" s="44">
        <f>M218*0.005</f>
        <v/>
      </c>
      <c r="AD218" s="44">
        <f>AC218</f>
        <v/>
      </c>
      <c r="AE218" s="1" t="n"/>
      <c r="AF218" s="1" t="n"/>
      <c r="AG218" s="1" t="n"/>
      <c r="AH218" s="44">
        <f>Z218*0.05</f>
        <v/>
      </c>
      <c r="AI218" s="44">
        <f>AH218</f>
        <v/>
      </c>
      <c r="AJ218" s="1" t="n"/>
      <c r="AK218" s="1" t="n"/>
      <c r="AL218" s="1" t="n"/>
      <c r="AM218" s="1" t="n"/>
      <c r="AN218" s="1" t="n"/>
      <c r="AO218" s="21">
        <f>(M218-Y218)/M218</f>
        <v/>
      </c>
      <c r="AP218" s="21">
        <f>AA218/Y218</f>
        <v/>
      </c>
      <c r="AR218" t="inlineStr">
        <is>
          <t>2020.07月迈粟礼对账单.xlsx 运单编号：4307145636799,金额15.2
2020.07月迈粟礼对账单.xlsx 运单编号：4307145665283,金额12.8</t>
        </is>
      </c>
    </row>
    <row r="219">
      <c r="A219" s="1" t="n"/>
      <c r="B219" s="15" t="inlineStr">
        <is>
          <t>7-AL20098002</t>
        </is>
      </c>
      <c r="C219" s="15" t="inlineStr">
        <is>
          <t>2020-07-22 14:38:38</t>
        </is>
      </c>
      <c r="D219" s="16">
        <f>LEFT(B219,9)</f>
        <v/>
      </c>
      <c r="E219" s="1" t="inlineStr">
        <is>
          <t>jack</t>
        </is>
      </c>
      <c r="F219" s="1" t="n"/>
      <c r="G219" s="1" t="n"/>
      <c r="H219" s="1" t="n"/>
      <c r="I219" s="1" t="n"/>
      <c r="J219" s="1" t="n"/>
      <c r="K219" s="1" t="n"/>
      <c r="L219" s="1" t="n"/>
      <c r="M219" s="17" t="n">
        <v>52</v>
      </c>
      <c r="N219" s="1" t="n"/>
      <c r="O219" s="1" t="n"/>
      <c r="P219" s="1" t="n"/>
      <c r="Q219" s="1" t="n"/>
      <c r="R219" s="17" t="n">
        <v>34.33</v>
      </c>
      <c r="S219" s="44">
        <f>M219*0.01095</f>
        <v/>
      </c>
      <c r="T219" s="44">
        <f>M219*0.02348</f>
        <v/>
      </c>
      <c r="U219" s="44" t="n">
        <v>4</v>
      </c>
      <c r="V219" s="44">
        <f>U219-T219</f>
        <v/>
      </c>
      <c r="W219" s="1" t="n"/>
      <c r="X219" s="44">
        <f>M219*0.043</f>
        <v/>
      </c>
      <c r="Y219" s="44">
        <f>R219+S219+T219+W219+X219+AG219+AC219+AD219</f>
        <v/>
      </c>
      <c r="Z219" s="44">
        <f>M219-Y219</f>
        <v/>
      </c>
      <c r="AA219" s="1" t="n">
        <v>0</v>
      </c>
      <c r="AB219" s="44">
        <f>Z219*0.9</f>
        <v/>
      </c>
      <c r="AC219" s="44">
        <f>M219*0.005</f>
        <v/>
      </c>
      <c r="AD219" s="44">
        <f>AC219</f>
        <v/>
      </c>
      <c r="AE219" s="1" t="n"/>
      <c r="AF219" s="1" t="n"/>
      <c r="AG219" s="1" t="n"/>
      <c r="AH219" s="44">
        <f>Z219*0.05</f>
        <v/>
      </c>
      <c r="AI219" s="44">
        <f>AH219</f>
        <v/>
      </c>
      <c r="AJ219" s="1" t="n"/>
      <c r="AK219" s="1" t="n"/>
      <c r="AL219" s="1" t="n"/>
      <c r="AM219" s="1" t="n"/>
      <c r="AN219" s="1" t="n"/>
      <c r="AO219" s="21">
        <f>(M219-Y219)/M219</f>
        <v/>
      </c>
      <c r="AP219" s="21">
        <f>AA219/Y219</f>
        <v/>
      </c>
      <c r="AR219" t="inlineStr">
        <is>
          <t>2020.07月迈粟礼对账单.xlsx 运单编号：4307148561832,金额4.0</t>
        </is>
      </c>
    </row>
    <row r="220">
      <c r="A220" s="1" t="n"/>
      <c r="B220" s="15" t="inlineStr">
        <is>
          <t>7-AL20051002</t>
        </is>
      </c>
      <c r="C220" s="15" t="inlineStr">
        <is>
          <t>2020-07-22 14:01:28</t>
        </is>
      </c>
      <c r="D220" s="16">
        <f>LEFT(B220,9)</f>
        <v/>
      </c>
      <c r="E220" s="1" t="inlineStr">
        <is>
          <t>jack</t>
        </is>
      </c>
      <c r="F220" s="1" t="n"/>
      <c r="G220" s="1" t="n"/>
      <c r="H220" s="1" t="n"/>
      <c r="I220" s="1" t="n"/>
      <c r="J220" s="1" t="n"/>
      <c r="K220" s="1" t="n"/>
      <c r="L220" s="1" t="n"/>
      <c r="M220" s="17" t="n">
        <v>152</v>
      </c>
      <c r="N220" s="1" t="n"/>
      <c r="O220" s="1" t="n"/>
      <c r="P220" s="1" t="n"/>
      <c r="Q220" s="1" t="n"/>
      <c r="R220" s="17" t="n">
        <v>68.59999999999999</v>
      </c>
      <c r="S220" s="44">
        <f>M220*0.01095</f>
        <v/>
      </c>
      <c r="T220" s="44">
        <f>M220*0.02348</f>
        <v/>
      </c>
      <c r="U220" s="44" t="n">
        <v>4</v>
      </c>
      <c r="V220" s="44">
        <f>U220-T220</f>
        <v/>
      </c>
      <c r="W220" s="1" t="n"/>
      <c r="X220" s="44">
        <f>M220*0.043</f>
        <v/>
      </c>
      <c r="Y220" s="44">
        <f>R220+S220+T220+W220+X220+AG220+AC220+AD220</f>
        <v/>
      </c>
      <c r="Z220" s="44">
        <f>M220-Y220</f>
        <v/>
      </c>
      <c r="AA220" s="1" t="n">
        <v>0</v>
      </c>
      <c r="AB220" s="44">
        <f>Z220*0.9</f>
        <v/>
      </c>
      <c r="AC220" s="44">
        <f>M220*0.005</f>
        <v/>
      </c>
      <c r="AD220" s="44">
        <f>AC220</f>
        <v/>
      </c>
      <c r="AE220" s="1" t="n"/>
      <c r="AF220" s="1" t="n"/>
      <c r="AG220" s="1" t="n"/>
      <c r="AH220" s="44">
        <f>Z220*0.05</f>
        <v/>
      </c>
      <c r="AI220" s="44">
        <f>AH220</f>
        <v/>
      </c>
      <c r="AJ220" s="1" t="n"/>
      <c r="AK220" s="1" t="n"/>
      <c r="AL220" s="1" t="n"/>
      <c r="AM220" s="1" t="n"/>
      <c r="AN220" s="1" t="n"/>
      <c r="AO220" s="21">
        <f>(M220-Y220)/M220</f>
        <v/>
      </c>
      <c r="AP220" s="21">
        <f>AA220/Y220</f>
        <v/>
      </c>
      <c r="AR220" t="inlineStr">
        <is>
          <t>2020.07月迈粟礼对账单.xlsx 运单编号：4307148536860,金额4.0</t>
        </is>
      </c>
    </row>
    <row r="221">
      <c r="A221" s="1" t="n"/>
      <c r="B221" s="15" t="inlineStr">
        <is>
          <t>7-MA20289001</t>
        </is>
      </c>
      <c r="C221" s="15" t="inlineStr">
        <is>
          <t>2020-07-22 14:48:03</t>
        </is>
      </c>
      <c r="D221" s="16">
        <f>LEFT(B221,9)</f>
        <v/>
      </c>
      <c r="E221" s="1" t="inlineStr">
        <is>
          <t>jack</t>
        </is>
      </c>
      <c r="F221" s="1" t="n"/>
      <c r="G221" s="1" t="n"/>
      <c r="H221" s="1" t="n"/>
      <c r="I221" s="1" t="n"/>
      <c r="J221" s="1" t="n"/>
      <c r="K221" s="1" t="n"/>
      <c r="L221" s="1" t="n"/>
      <c r="M221" s="17" t="n">
        <v>90.8</v>
      </c>
      <c r="N221" s="1" t="n"/>
      <c r="O221" s="1" t="n"/>
      <c r="P221" s="1" t="n"/>
      <c r="Q221" s="1" t="n"/>
      <c r="R221" s="17" t="n">
        <v>52.69</v>
      </c>
      <c r="S221" s="44">
        <f>M221*0.01095</f>
        <v/>
      </c>
      <c r="T221" s="44">
        <f>M221*0.02348</f>
        <v/>
      </c>
      <c r="U221" s="44" t="n">
        <v>5.6</v>
      </c>
      <c r="V221" s="44">
        <f>U221-T221</f>
        <v/>
      </c>
      <c r="W221" s="1" t="n"/>
      <c r="X221" s="44">
        <f>M221*0.043</f>
        <v/>
      </c>
      <c r="Y221" s="44">
        <f>R221+S221+T221+W221+X221+AG221+AC221+AD221</f>
        <v/>
      </c>
      <c r="Z221" s="44">
        <f>M221-Y221</f>
        <v/>
      </c>
      <c r="AA221" s="44">
        <f>Z221*0.7</f>
        <v/>
      </c>
      <c r="AB221" s="1" t="n"/>
      <c r="AC221" s="44">
        <f>M221*0.005</f>
        <v/>
      </c>
      <c r="AD221" s="44">
        <f>AC221</f>
        <v/>
      </c>
      <c r="AE221" s="1" t="n"/>
      <c r="AF221" s="1" t="n"/>
      <c r="AG221" s="1" t="n"/>
      <c r="AH221" s="44">
        <f>Z221*0.15</f>
        <v/>
      </c>
      <c r="AI221" s="44">
        <f>Z221*0.15</f>
        <v/>
      </c>
      <c r="AJ221" s="1" t="n"/>
      <c r="AK221" s="1" t="n"/>
      <c r="AL221" s="1" t="n"/>
      <c r="AM221" s="1" t="n"/>
      <c r="AN221" s="1" t="n"/>
      <c r="AO221" s="21">
        <f>(M221-Y221)/M221</f>
        <v/>
      </c>
      <c r="AP221" s="21">
        <f>AA221/Y221</f>
        <v/>
      </c>
      <c r="AR221" t="inlineStr">
        <is>
          <t>2020.07月迈粟礼对账单.xlsx 运单编号：4307192410646,金额5.6</t>
        </is>
      </c>
    </row>
    <row r="222">
      <c r="A222" s="1" t="n"/>
      <c r="B222" s="15" t="inlineStr">
        <is>
          <t>7-MA20288001</t>
        </is>
      </c>
      <c r="C222" s="15" t="inlineStr">
        <is>
          <t>2020-07-22 13:35:56</t>
        </is>
      </c>
      <c r="D222" s="16">
        <f>LEFT(B222,9)</f>
        <v/>
      </c>
      <c r="E222" s="1" t="inlineStr">
        <is>
          <t>jack</t>
        </is>
      </c>
      <c r="F222" s="1" t="n"/>
      <c r="G222" s="1" t="n"/>
      <c r="H222" s="1" t="n"/>
      <c r="I222" s="1" t="n"/>
      <c r="J222" s="1" t="n"/>
      <c r="K222" s="1" t="n"/>
      <c r="L222" s="1" t="n"/>
      <c r="M222" s="17" t="n">
        <v>425.8</v>
      </c>
      <c r="N222" s="1" t="n"/>
      <c r="O222" s="1" t="n"/>
      <c r="P222" s="1" t="n"/>
      <c r="Q222" s="1" t="n"/>
      <c r="R222" s="17" t="n">
        <v>295.33</v>
      </c>
      <c r="S222" s="44">
        <f>M222*0.01095</f>
        <v/>
      </c>
      <c r="T222" s="44">
        <f>M222*0.02348</f>
        <v/>
      </c>
      <c r="U222" s="44" t="n">
        <v>24.4</v>
      </c>
      <c r="V222" s="44">
        <f>U222-T222</f>
        <v/>
      </c>
      <c r="W222" s="1" t="n"/>
      <c r="X222" s="44">
        <f>M222*0.043</f>
        <v/>
      </c>
      <c r="Y222" s="44">
        <f>R222+S222+T222+W222+X222+AG222+AC222+AD222</f>
        <v/>
      </c>
      <c r="Z222" s="44">
        <f>M222-Y222</f>
        <v/>
      </c>
      <c r="AA222" s="44">
        <f>Z222*0.7</f>
        <v/>
      </c>
      <c r="AB222" s="1" t="n"/>
      <c r="AC222" s="44">
        <f>M222*0.005</f>
        <v/>
      </c>
      <c r="AD222" s="44">
        <f>AC222</f>
        <v/>
      </c>
      <c r="AE222" s="1" t="n"/>
      <c r="AF222" s="1" t="n"/>
      <c r="AG222" s="1" t="n"/>
      <c r="AH222" s="44">
        <f>Z222*0.15</f>
        <v/>
      </c>
      <c r="AI222" s="44">
        <f>Z222*0.15</f>
        <v/>
      </c>
      <c r="AJ222" s="1" t="n"/>
      <c r="AK222" s="1" t="n"/>
      <c r="AL222" s="1" t="n"/>
      <c r="AM222" s="1" t="n"/>
      <c r="AN222" s="1" t="n"/>
      <c r="AO222" s="21">
        <f>(M222-Y222)/M222</f>
        <v/>
      </c>
      <c r="AP222" s="21">
        <f>AA222/Y222</f>
        <v/>
      </c>
      <c r="AR222" t="inlineStr">
        <is>
          <t>2020.07月迈粟礼对账单.xlsx 运单编号：4307155810546,金额24.4</t>
        </is>
      </c>
    </row>
    <row r="223">
      <c r="A223" s="1" t="n"/>
      <c r="B223" s="15" t="inlineStr">
        <is>
          <t>7-AL20109001</t>
        </is>
      </c>
      <c r="C223" s="15" t="inlineStr">
        <is>
          <t>2020-07-22 13:29:05</t>
        </is>
      </c>
      <c r="D223" s="16">
        <f>LEFT(B223,9)</f>
        <v/>
      </c>
      <c r="E223" s="1" t="inlineStr">
        <is>
          <t>jack</t>
        </is>
      </c>
      <c r="F223" s="1" t="n"/>
      <c r="G223" s="1" t="n"/>
      <c r="H223" s="1" t="n"/>
      <c r="I223" s="1" t="n"/>
      <c r="J223" s="1" t="n"/>
      <c r="K223" s="1" t="n"/>
      <c r="L223" s="1" t="n"/>
      <c r="M223" s="17" t="n">
        <v>202</v>
      </c>
      <c r="N223" s="1" t="n"/>
      <c r="O223" s="1" t="n"/>
      <c r="P223" s="1" t="n"/>
      <c r="Q223" s="1" t="n"/>
      <c r="R223" s="17" t="n">
        <v>118.43</v>
      </c>
      <c r="S223" s="44">
        <f>M223*0.01095</f>
        <v/>
      </c>
      <c r="T223" s="44">
        <f>M223*0.02348</f>
        <v/>
      </c>
      <c r="U223" s="44" t="n">
        <v>8</v>
      </c>
      <c r="V223" s="44">
        <f>U223-T223</f>
        <v/>
      </c>
      <c r="W223" s="1" t="n"/>
      <c r="X223" s="44">
        <f>M223*0.043</f>
        <v/>
      </c>
      <c r="Y223" s="44">
        <f>R223+S223+T223+W223+X223+AG223+AC223+AD223</f>
        <v/>
      </c>
      <c r="Z223" s="44">
        <f>M223-Y223</f>
        <v/>
      </c>
      <c r="AA223" s="1" t="n">
        <v>0</v>
      </c>
      <c r="AB223" s="44">
        <f>Z223*0.9</f>
        <v/>
      </c>
      <c r="AC223" s="44">
        <f>M223*0.005</f>
        <v/>
      </c>
      <c r="AD223" s="44">
        <f>AC223</f>
        <v/>
      </c>
      <c r="AE223" s="1" t="n"/>
      <c r="AF223" s="1" t="n"/>
      <c r="AG223" s="1" t="n"/>
      <c r="AH223" s="44">
        <f>Z223*0.05</f>
        <v/>
      </c>
      <c r="AI223" s="44">
        <f>AH223</f>
        <v/>
      </c>
      <c r="AJ223" s="1" t="n"/>
      <c r="AK223" s="1" t="n"/>
      <c r="AL223" s="1" t="n"/>
      <c r="AM223" s="1" t="n"/>
      <c r="AN223" s="1" t="n"/>
      <c r="AO223" s="21">
        <f>(M223-Y223)/M223</f>
        <v/>
      </c>
      <c r="AP223" s="21">
        <f>AA223/Y223</f>
        <v/>
      </c>
      <c r="AR223" t="inlineStr">
        <is>
          <t>2020.07月迈粟礼对账单.xlsx 运单编号：4307155763497,金额8.0</t>
        </is>
      </c>
    </row>
    <row r="224">
      <c r="A224" s="1" t="n"/>
      <c r="B224" s="15" t="inlineStr">
        <is>
          <t>7-M480240</t>
        </is>
      </c>
      <c r="C224" s="15" t="inlineStr">
        <is>
          <t>2020-07-22 15:28:10</t>
        </is>
      </c>
      <c r="D224" s="16">
        <f>LEFT(B224,9)</f>
        <v/>
      </c>
      <c r="E224" s="1" t="inlineStr">
        <is>
          <t>jack</t>
        </is>
      </c>
      <c r="F224" s="1" t="n"/>
      <c r="G224" s="1" t="n"/>
      <c r="H224" s="1" t="n"/>
      <c r="I224" s="1" t="n"/>
      <c r="J224" s="1" t="n"/>
      <c r="K224" s="1" t="n"/>
      <c r="L224" s="1" t="n"/>
      <c r="M224" s="17" t="n">
        <v>12887</v>
      </c>
      <c r="N224" s="1" t="n"/>
      <c r="O224" s="1" t="n"/>
      <c r="P224" s="1" t="n"/>
      <c r="Q224" s="1" t="n"/>
      <c r="R224" s="17" t="n">
        <v>8418.4</v>
      </c>
      <c r="S224" s="44">
        <f>M224*0.01095</f>
        <v/>
      </c>
      <c r="T224" s="44">
        <f>M224*0.02348</f>
        <v/>
      </c>
      <c r="U224" s="44" t="n"/>
      <c r="V224" s="44">
        <f>U224-T224</f>
        <v/>
      </c>
      <c r="W224" s="1" t="n"/>
      <c r="X224" s="44">
        <f>M224*0.043</f>
        <v/>
      </c>
      <c r="Y224" s="44">
        <f>R224+S224+T224+W224+X224+AG224+AC224+AD224</f>
        <v/>
      </c>
      <c r="Z224" s="44">
        <f>M224-Y224</f>
        <v/>
      </c>
      <c r="AA224" s="44">
        <f>Z224*0.9</f>
        <v/>
      </c>
      <c r="AB224" s="1" t="n"/>
      <c r="AC224" s="44">
        <f>M224*0.005</f>
        <v/>
      </c>
      <c r="AD224" s="44">
        <f>AC224</f>
        <v/>
      </c>
      <c r="AE224" s="1" t="n"/>
      <c r="AF224" s="1" t="n"/>
      <c r="AG224" s="1" t="n"/>
      <c r="AH224" s="44">
        <f>Z224*0.05</f>
        <v/>
      </c>
      <c r="AI224" s="44">
        <f>Z224*0.05</f>
        <v/>
      </c>
      <c r="AJ224" s="1" t="n"/>
      <c r="AK224" s="1" t="n"/>
      <c r="AL224" s="1" t="n"/>
      <c r="AM224" s="1" t="n"/>
      <c r="AN224" s="1" t="n"/>
      <c r="AO224" s="21">
        <f>(M224-Y224)/M224</f>
        <v/>
      </c>
      <c r="AP224" s="21">
        <f>AA224/Y224</f>
        <v/>
      </c>
    </row>
    <row r="225">
      <c r="A225" s="1" t="n"/>
      <c r="B225" s="15" t="inlineStr">
        <is>
          <t>7-AL19161047</t>
        </is>
      </c>
      <c r="C225" s="15" t="inlineStr">
        <is>
          <t>2020-07-22 13:15:30</t>
        </is>
      </c>
      <c r="D225" s="16">
        <f>LEFT(B225,9)</f>
        <v/>
      </c>
      <c r="E225" s="1" t="inlineStr">
        <is>
          <t>jack</t>
        </is>
      </c>
      <c r="F225" s="1" t="n"/>
      <c r="G225" s="1" t="n"/>
      <c r="H225" s="1" t="n"/>
      <c r="I225" s="1" t="n"/>
      <c r="J225" s="1" t="n"/>
      <c r="K225" s="1" t="n"/>
      <c r="L225" s="1" t="n"/>
      <c r="M225" s="17" t="n">
        <v>43</v>
      </c>
      <c r="N225" s="1" t="n"/>
      <c r="O225" s="1" t="n"/>
      <c r="P225" s="1" t="n"/>
      <c r="Q225" s="1" t="n"/>
      <c r="R225" s="17" t="n">
        <v>22.8</v>
      </c>
      <c r="S225" s="44">
        <f>M225*0.01095</f>
        <v/>
      </c>
      <c r="T225" s="44">
        <f>M225*0.02348</f>
        <v/>
      </c>
      <c r="U225" s="44" t="n">
        <v>4</v>
      </c>
      <c r="V225" s="44">
        <f>U225-T225</f>
        <v/>
      </c>
      <c r="W225" s="1" t="n"/>
      <c r="X225" s="44">
        <f>M225*0.043</f>
        <v/>
      </c>
      <c r="Y225" s="44">
        <f>R225+S225+T225+W225+X225+AG225+AC225+AD225</f>
        <v/>
      </c>
      <c r="Z225" s="44">
        <f>M225-Y225</f>
        <v/>
      </c>
      <c r="AA225" s="1" t="n">
        <v>0</v>
      </c>
      <c r="AB225" s="44">
        <f>Z225*0.9</f>
        <v/>
      </c>
      <c r="AC225" s="44">
        <f>M225*0.005</f>
        <v/>
      </c>
      <c r="AD225" s="44">
        <f>AC225</f>
        <v/>
      </c>
      <c r="AE225" s="1" t="n"/>
      <c r="AF225" s="1" t="n"/>
      <c r="AG225" s="1" t="n"/>
      <c r="AH225" s="44">
        <f>Z225*0.05</f>
        <v/>
      </c>
      <c r="AI225" s="44">
        <f>AH225</f>
        <v/>
      </c>
      <c r="AJ225" s="1" t="n"/>
      <c r="AK225" s="1" t="n"/>
      <c r="AL225" s="1" t="n"/>
      <c r="AM225" s="1" t="n"/>
      <c r="AN225" s="1" t="n"/>
      <c r="AO225" s="21">
        <f>(M225-Y225)/M225</f>
        <v/>
      </c>
      <c r="AP225" s="21">
        <f>AA225/Y225</f>
        <v/>
      </c>
      <c r="AR225" t="inlineStr">
        <is>
          <t>2020.07月迈粟礼对账单.xlsx 运单编号：4307145805959,金额4.0</t>
        </is>
      </c>
    </row>
    <row r="226">
      <c r="A226" s="1" t="n"/>
      <c r="B226" s="15" t="inlineStr">
        <is>
          <t>7-GZ20298001</t>
        </is>
      </c>
      <c r="C226" s="15" t="inlineStr">
        <is>
          <t>2020-07-22 11:46:40</t>
        </is>
      </c>
      <c r="D226" s="16">
        <f>LEFT(B226,9)</f>
        <v/>
      </c>
      <c r="E226" s="1" t="inlineStr">
        <is>
          <t>jack</t>
        </is>
      </c>
      <c r="F226" s="1" t="n"/>
      <c r="G226" s="1" t="n"/>
      <c r="H226" s="1" t="n"/>
      <c r="I226" s="1" t="n"/>
      <c r="J226" s="1" t="n"/>
      <c r="K226" s="1" t="n"/>
      <c r="L226" s="1" t="n"/>
      <c r="M226" s="17" t="n">
        <v>42.26</v>
      </c>
      <c r="N226" s="1" t="n"/>
      <c r="O226" s="1" t="n"/>
      <c r="P226" s="1" t="n"/>
      <c r="Q226" s="1" t="n"/>
      <c r="R226" s="17" t="n">
        <v>23.71</v>
      </c>
      <c r="S226" s="44">
        <f>M226*0.01095</f>
        <v/>
      </c>
      <c r="T226" s="44">
        <f>M226*0.02348</f>
        <v/>
      </c>
      <c r="U226" s="44" t="n"/>
      <c r="V226" s="44">
        <f>U226-T226</f>
        <v/>
      </c>
      <c r="W226" s="1" t="n"/>
      <c r="X226" s="44">
        <f>M226*0.043</f>
        <v/>
      </c>
      <c r="Y226" s="44">
        <f>R226+S226+T226+W226+X226+AG226+AC226+AD226</f>
        <v/>
      </c>
      <c r="Z226" s="44">
        <f>M226-Y226</f>
        <v/>
      </c>
      <c r="AA226" s="44">
        <f>Z226*0.7</f>
        <v/>
      </c>
      <c r="AB226" s="1" t="n"/>
      <c r="AC226" s="44">
        <f>M226*0.005</f>
        <v/>
      </c>
      <c r="AD226" s="44">
        <f>AC226</f>
        <v/>
      </c>
      <c r="AE226" s="1" t="n"/>
      <c r="AF226" s="1" t="n"/>
      <c r="AG226" s="1" t="n"/>
      <c r="AH226" s="44">
        <f>Z226*0.15</f>
        <v/>
      </c>
      <c r="AI226" s="44">
        <f>Z226*0.15</f>
        <v/>
      </c>
      <c r="AJ226" s="1" t="n"/>
      <c r="AK226" s="1" t="n"/>
      <c r="AL226" s="1" t="n"/>
      <c r="AM226" s="1" t="n"/>
      <c r="AN226" s="1" t="n"/>
      <c r="AO226" s="21">
        <f>(M226-Y226)/M226</f>
        <v/>
      </c>
      <c r="AP226" s="21">
        <f>AA226/Y226</f>
        <v/>
      </c>
    </row>
    <row r="227">
      <c r="A227" s="1" t="n"/>
      <c r="B227" s="15" t="inlineStr">
        <is>
          <t>7-GZ20297001</t>
        </is>
      </c>
      <c r="C227" s="15" t="inlineStr">
        <is>
          <t>2020-07-22 11:46:40</t>
        </is>
      </c>
      <c r="D227" s="16">
        <f>LEFT(B227,9)</f>
        <v/>
      </c>
      <c r="E227" s="1" t="inlineStr">
        <is>
          <t>jack</t>
        </is>
      </c>
      <c r="F227" s="1" t="n"/>
      <c r="G227" s="1" t="n"/>
      <c r="H227" s="1" t="n"/>
      <c r="I227" s="1" t="n"/>
      <c r="J227" s="1" t="n"/>
      <c r="K227" s="1" t="n"/>
      <c r="L227" s="1" t="n"/>
      <c r="M227" s="17" t="n">
        <v>55.32</v>
      </c>
      <c r="N227" s="1" t="n"/>
      <c r="O227" s="1" t="n"/>
      <c r="P227" s="1" t="n"/>
      <c r="Q227" s="1" t="n"/>
      <c r="R227" s="17" t="n">
        <v>27.79</v>
      </c>
      <c r="S227" s="44">
        <f>M227*0.01095</f>
        <v/>
      </c>
      <c r="T227" s="44">
        <f>M227*0.02348</f>
        <v/>
      </c>
      <c r="U227" s="44" t="n"/>
      <c r="V227" s="44">
        <f>U227-T227</f>
        <v/>
      </c>
      <c r="W227" s="1" t="n"/>
      <c r="X227" s="44">
        <f>M227*0.043</f>
        <v/>
      </c>
      <c r="Y227" s="44">
        <f>R227+S227+T227+W227+X227+AG227+AC227+AD227</f>
        <v/>
      </c>
      <c r="Z227" s="44">
        <f>M227-Y227</f>
        <v/>
      </c>
      <c r="AA227" s="44">
        <f>Z227*0.7</f>
        <v/>
      </c>
      <c r="AB227" s="1" t="n"/>
      <c r="AC227" s="44">
        <f>M227*0.005</f>
        <v/>
      </c>
      <c r="AD227" s="44">
        <f>AC227</f>
        <v/>
      </c>
      <c r="AE227" s="1" t="n"/>
      <c r="AF227" s="1" t="n"/>
      <c r="AG227" s="1" t="n"/>
      <c r="AH227" s="44">
        <f>Z227*0.15</f>
        <v/>
      </c>
      <c r="AI227" s="44">
        <f>Z227*0.15</f>
        <v/>
      </c>
      <c r="AJ227" s="1" t="n"/>
      <c r="AK227" s="1" t="n"/>
      <c r="AL227" s="1" t="n"/>
      <c r="AM227" s="1" t="n"/>
      <c r="AN227" s="1" t="n"/>
      <c r="AO227" s="21">
        <f>(M227-Y227)/M227</f>
        <v/>
      </c>
      <c r="AP227" s="21">
        <f>AA227/Y227</f>
        <v/>
      </c>
    </row>
    <row r="228">
      <c r="A228" s="1" t="n"/>
      <c r="B228" s="15" t="inlineStr">
        <is>
          <t>7-GZ20286003</t>
        </is>
      </c>
      <c r="C228" s="15" t="inlineStr">
        <is>
          <t>2020-07-22 11:46:54</t>
        </is>
      </c>
      <c r="D228" s="16">
        <f>LEFT(B228,9)</f>
        <v/>
      </c>
      <c r="E228" s="1" t="inlineStr">
        <is>
          <t>jack</t>
        </is>
      </c>
      <c r="F228" s="1" t="n"/>
      <c r="G228" s="1" t="n"/>
      <c r="H228" s="1" t="n"/>
      <c r="I228" s="1" t="n"/>
      <c r="J228" s="1" t="n"/>
      <c r="K228" s="1" t="n"/>
      <c r="L228" s="1" t="n"/>
      <c r="M228" s="17" t="n">
        <v>54.25</v>
      </c>
      <c r="N228" s="1" t="n"/>
      <c r="O228" s="1" t="n"/>
      <c r="P228" s="1" t="n"/>
      <c r="Q228" s="1" t="n"/>
      <c r="R228" s="17" t="n">
        <v>31.38</v>
      </c>
      <c r="S228" s="44">
        <f>M228*0.01095</f>
        <v/>
      </c>
      <c r="T228" s="44">
        <f>M228*0.02348</f>
        <v/>
      </c>
      <c r="U228" s="44" t="n"/>
      <c r="V228" s="44">
        <f>U228-T228</f>
        <v/>
      </c>
      <c r="W228" s="1" t="n"/>
      <c r="X228" s="44">
        <f>M228*0.043</f>
        <v/>
      </c>
      <c r="Y228" s="44">
        <f>R228+S228+T228+W228+X228+AG228+AC228+AD228</f>
        <v/>
      </c>
      <c r="Z228" s="44">
        <f>M228-Y228</f>
        <v/>
      </c>
      <c r="AA228" s="44">
        <f>Z228*0.7</f>
        <v/>
      </c>
      <c r="AB228" s="1" t="n"/>
      <c r="AC228" s="44">
        <f>M228*0.005</f>
        <v/>
      </c>
      <c r="AD228" s="44">
        <f>AC228</f>
        <v/>
      </c>
      <c r="AE228" s="1" t="n"/>
      <c r="AF228" s="1" t="n"/>
      <c r="AG228" s="1" t="n"/>
      <c r="AH228" s="44">
        <f>Z228*0.15</f>
        <v/>
      </c>
      <c r="AI228" s="44">
        <f>Z228*0.15</f>
        <v/>
      </c>
      <c r="AJ228" s="1" t="n"/>
      <c r="AK228" s="1" t="n"/>
      <c r="AL228" s="1" t="n"/>
      <c r="AM228" s="1" t="n"/>
      <c r="AN228" s="1" t="n"/>
      <c r="AO228" s="21">
        <f>(M228-Y228)/M228</f>
        <v/>
      </c>
      <c r="AP228" s="21">
        <f>AA228/Y228</f>
        <v/>
      </c>
    </row>
    <row r="229">
      <c r="A229" s="1" t="n"/>
      <c r="B229" s="15" t="inlineStr">
        <is>
          <t>7-GZ19031047</t>
        </is>
      </c>
      <c r="C229" s="15" t="inlineStr">
        <is>
          <t>2020-07-22 11:46:40</t>
        </is>
      </c>
      <c r="D229" s="16">
        <f>LEFT(B229,9)</f>
        <v/>
      </c>
      <c r="E229" s="1" t="inlineStr">
        <is>
          <t>jack</t>
        </is>
      </c>
      <c r="F229" s="1" t="n"/>
      <c r="G229" s="1" t="n"/>
      <c r="H229" s="1" t="n"/>
      <c r="I229" s="1" t="n"/>
      <c r="J229" s="1" t="n"/>
      <c r="K229" s="1" t="n"/>
      <c r="L229" s="1" t="n"/>
      <c r="M229" s="17" t="n">
        <v>89.92</v>
      </c>
      <c r="N229" s="1" t="n"/>
      <c r="O229" s="1" t="n"/>
      <c r="P229" s="1" t="n"/>
      <c r="Q229" s="1" t="n"/>
      <c r="R229" s="17" t="n">
        <v>57.06</v>
      </c>
      <c r="S229" s="44">
        <f>M229*0.01095</f>
        <v/>
      </c>
      <c r="T229" s="44">
        <f>M229*0.02348</f>
        <v/>
      </c>
      <c r="U229" s="44" t="n"/>
      <c r="V229" s="44">
        <f>U229-T229</f>
        <v/>
      </c>
      <c r="W229" s="1" t="n"/>
      <c r="X229" s="44">
        <f>M229*0.043</f>
        <v/>
      </c>
      <c r="Y229" s="44">
        <f>R229+S229+T229+W229+X229+AG229+AC229+AD229</f>
        <v/>
      </c>
      <c r="Z229" s="44">
        <f>M229-Y229</f>
        <v/>
      </c>
      <c r="AA229" s="44">
        <f>Z229*0.7</f>
        <v/>
      </c>
      <c r="AB229" s="1" t="n"/>
      <c r="AC229" s="44">
        <f>M229*0.005</f>
        <v/>
      </c>
      <c r="AD229" s="44">
        <f>AC229</f>
        <v/>
      </c>
      <c r="AE229" s="1" t="n"/>
      <c r="AF229" s="1" t="n"/>
      <c r="AG229" s="1" t="n"/>
      <c r="AH229" s="44">
        <f>Z229*0.15</f>
        <v/>
      </c>
      <c r="AI229" s="44">
        <f>Z229*0.15</f>
        <v/>
      </c>
      <c r="AJ229" s="1" t="n"/>
      <c r="AK229" s="1" t="n"/>
      <c r="AL229" s="1" t="n"/>
      <c r="AM229" s="1" t="n"/>
      <c r="AN229" s="1" t="n"/>
      <c r="AO229" s="21">
        <f>(M229-Y229)/M229</f>
        <v/>
      </c>
      <c r="AP229" s="21">
        <f>AA229/Y229</f>
        <v/>
      </c>
    </row>
    <row r="230">
      <c r="A230" s="1" t="n"/>
      <c r="B230" s="15" t="inlineStr">
        <is>
          <t>7-GZ20296001</t>
        </is>
      </c>
      <c r="C230" s="15" t="inlineStr">
        <is>
          <t>2020-07-25 10:17:57</t>
        </is>
      </c>
      <c r="D230" s="16">
        <f>LEFT(B230,9)</f>
        <v/>
      </c>
      <c r="E230" s="1" t="inlineStr">
        <is>
          <t>jack</t>
        </is>
      </c>
      <c r="F230" s="1" t="n"/>
      <c r="G230" s="1" t="n"/>
      <c r="H230" s="1" t="n"/>
      <c r="I230" s="1" t="n"/>
      <c r="J230" s="1" t="n"/>
      <c r="K230" s="1" t="n"/>
      <c r="L230" s="1" t="n"/>
      <c r="M230" s="17" t="n">
        <v>52.8</v>
      </c>
      <c r="N230" s="1" t="n"/>
      <c r="O230" s="1" t="n"/>
      <c r="P230" s="1" t="n"/>
      <c r="Q230" s="1" t="n"/>
      <c r="R230" s="17" t="n">
        <v>30.13</v>
      </c>
      <c r="S230" s="44">
        <f>M230*0.01095</f>
        <v/>
      </c>
      <c r="T230" s="44">
        <f>M230*0.02348</f>
        <v/>
      </c>
      <c r="U230" s="44" t="n"/>
      <c r="V230" s="44">
        <f>U230-T230</f>
        <v/>
      </c>
      <c r="W230" s="1" t="n"/>
      <c r="X230" s="44">
        <f>M230*0.043</f>
        <v/>
      </c>
      <c r="Y230" s="44">
        <f>R230+S230+T230+W230+X230+AG230+AC230+AD230</f>
        <v/>
      </c>
      <c r="Z230" s="44">
        <f>M230-Y230</f>
        <v/>
      </c>
      <c r="AA230" s="44">
        <f>Z230*0.7</f>
        <v/>
      </c>
      <c r="AB230" s="1" t="n"/>
      <c r="AC230" s="44">
        <f>M230*0.005</f>
        <v/>
      </c>
      <c r="AD230" s="44">
        <f>AC230</f>
        <v/>
      </c>
      <c r="AE230" s="1" t="n"/>
      <c r="AF230" s="1" t="n"/>
      <c r="AG230" s="1" t="n"/>
      <c r="AH230" s="44">
        <f>Z230*0.15</f>
        <v/>
      </c>
      <c r="AI230" s="44">
        <f>Z230*0.15</f>
        <v/>
      </c>
      <c r="AJ230" s="1" t="n"/>
      <c r="AK230" s="1" t="n"/>
      <c r="AL230" s="1" t="n"/>
      <c r="AM230" s="1" t="n"/>
      <c r="AN230" s="1" t="n"/>
      <c r="AO230" s="21">
        <f>(M230-Y230)/M230</f>
        <v/>
      </c>
      <c r="AP230" s="21">
        <f>AA230/Y230</f>
        <v/>
      </c>
    </row>
    <row r="231">
      <c r="A231" s="1" t="n"/>
      <c r="B231" s="15" t="inlineStr">
        <is>
          <t>7-GZ20295001</t>
        </is>
      </c>
      <c r="C231" s="15" t="inlineStr">
        <is>
          <t>2020-07-22 14:43:08</t>
        </is>
      </c>
      <c r="D231" s="16">
        <f>LEFT(B231,9)</f>
        <v/>
      </c>
      <c r="E231" s="1" t="inlineStr">
        <is>
          <t>jack</t>
        </is>
      </c>
      <c r="F231" s="1" t="n"/>
      <c r="G231" s="1" t="n"/>
      <c r="H231" s="1" t="n"/>
      <c r="I231" s="1" t="n"/>
      <c r="J231" s="1" t="n"/>
      <c r="K231" s="1" t="n"/>
      <c r="L231" s="1" t="n"/>
      <c r="M231" s="17" t="n">
        <v>303.2</v>
      </c>
      <c r="N231" s="1" t="n"/>
      <c r="O231" s="1" t="n"/>
      <c r="P231" s="1" t="n"/>
      <c r="Q231" s="1" t="n"/>
      <c r="R231" s="17" t="n">
        <v>199.88</v>
      </c>
      <c r="S231" s="44">
        <f>M231*0.01095</f>
        <v/>
      </c>
      <c r="T231" s="44">
        <f>M231*0.02348</f>
        <v/>
      </c>
      <c r="U231" s="44" t="n"/>
      <c r="V231" s="44">
        <f>U231-T231</f>
        <v/>
      </c>
      <c r="W231" s="1" t="n"/>
      <c r="X231" s="44">
        <f>M231*0.043</f>
        <v/>
      </c>
      <c r="Y231" s="44">
        <f>R231+S231+T231+W231+X231+AG231+AC231+AD231</f>
        <v/>
      </c>
      <c r="Z231" s="44">
        <f>M231-Y231</f>
        <v/>
      </c>
      <c r="AA231" s="44">
        <f>Z231*0.7</f>
        <v/>
      </c>
      <c r="AB231" s="1" t="n"/>
      <c r="AC231" s="44">
        <f>M231*0.005</f>
        <v/>
      </c>
      <c r="AD231" s="44">
        <f>AC231</f>
        <v/>
      </c>
      <c r="AE231" s="1" t="n"/>
      <c r="AF231" s="1" t="n"/>
      <c r="AG231" s="1" t="n"/>
      <c r="AH231" s="44">
        <f>Z231*0.15</f>
        <v/>
      </c>
      <c r="AI231" s="44">
        <f>Z231*0.15</f>
        <v/>
      </c>
      <c r="AJ231" s="1" t="n"/>
      <c r="AK231" s="1" t="n"/>
      <c r="AL231" s="1" t="n"/>
      <c r="AM231" s="1" t="n"/>
      <c r="AN231" s="1" t="n"/>
      <c r="AO231" s="21">
        <f>(M231-Y231)/M231</f>
        <v/>
      </c>
      <c r="AP231" s="21">
        <f>AA231/Y231</f>
        <v/>
      </c>
    </row>
    <row r="232">
      <c r="A232" s="1" t="n"/>
      <c r="B232" s="15" t="inlineStr">
        <is>
          <t>7-GZ19047026</t>
        </is>
      </c>
      <c r="C232" s="15" t="inlineStr">
        <is>
          <t>2020-07-23 09:37:43</t>
        </is>
      </c>
      <c r="D232" s="16">
        <f>LEFT(B232,9)</f>
        <v/>
      </c>
      <c r="E232" s="1" t="inlineStr">
        <is>
          <t>jack</t>
        </is>
      </c>
      <c r="F232" s="1" t="n"/>
      <c r="G232" s="1" t="n"/>
      <c r="H232" s="1" t="n"/>
      <c r="I232" s="1" t="n"/>
      <c r="J232" s="1" t="n"/>
      <c r="K232" s="1" t="n"/>
      <c r="L232" s="1" t="n"/>
      <c r="M232" s="17" t="n">
        <v>268.6</v>
      </c>
      <c r="N232" s="1" t="n"/>
      <c r="O232" s="1" t="n"/>
      <c r="P232" s="1" t="n"/>
      <c r="Q232" s="1" t="n"/>
      <c r="R232" s="17" t="n">
        <v>167.62</v>
      </c>
      <c r="S232" s="44">
        <f>M232*0.01095</f>
        <v/>
      </c>
      <c r="T232" s="44">
        <f>M232*0.02348</f>
        <v/>
      </c>
      <c r="U232" s="44" t="n"/>
      <c r="V232" s="44">
        <f>U232-T232</f>
        <v/>
      </c>
      <c r="W232" s="1" t="n"/>
      <c r="X232" s="44">
        <f>M232*0.043</f>
        <v/>
      </c>
      <c r="Y232" s="44">
        <f>R232+S232+T232+W232+X232+AG232+AC232+AD232</f>
        <v/>
      </c>
      <c r="Z232" s="44">
        <f>M232-Y232</f>
        <v/>
      </c>
      <c r="AA232" s="44">
        <f>Z232*0.7</f>
        <v/>
      </c>
      <c r="AB232" s="1" t="n"/>
      <c r="AC232" s="44">
        <f>M232*0.005</f>
        <v/>
      </c>
      <c r="AD232" s="44">
        <f>AC232</f>
        <v/>
      </c>
      <c r="AE232" s="1" t="n"/>
      <c r="AF232" s="1" t="n"/>
      <c r="AG232" s="1" t="n"/>
      <c r="AH232" s="44">
        <f>Z232*0.15</f>
        <v/>
      </c>
      <c r="AI232" s="44">
        <f>Z232*0.15</f>
        <v/>
      </c>
      <c r="AJ232" s="1" t="n"/>
      <c r="AK232" s="1" t="n"/>
      <c r="AL232" s="1" t="n"/>
      <c r="AM232" s="1" t="n"/>
      <c r="AN232" s="1" t="n"/>
      <c r="AO232" s="21">
        <f>(M232-Y232)/M232</f>
        <v/>
      </c>
      <c r="AP232" s="21">
        <f>AA232/Y232</f>
        <v/>
      </c>
    </row>
    <row r="233">
      <c r="A233" s="1" t="n"/>
      <c r="B233" s="15" t="inlineStr">
        <is>
          <t>7-GZ20052023</t>
        </is>
      </c>
      <c r="C233" s="15" t="inlineStr">
        <is>
          <t>2020-07-24 13:38:10</t>
        </is>
      </c>
      <c r="D233" s="16">
        <f>LEFT(B233,9)</f>
        <v/>
      </c>
      <c r="E233" s="1" t="inlineStr">
        <is>
          <t>jack</t>
        </is>
      </c>
      <c r="F233" s="1" t="n"/>
      <c r="G233" s="1" t="n"/>
      <c r="H233" s="1" t="n"/>
      <c r="I233" s="1" t="n"/>
      <c r="J233" s="1" t="n"/>
      <c r="K233" s="1" t="n"/>
      <c r="L233" s="1" t="n"/>
      <c r="M233" s="17" t="n">
        <v>113</v>
      </c>
      <c r="N233" s="1" t="n"/>
      <c r="O233" s="1" t="n"/>
      <c r="P233" s="1" t="n"/>
      <c r="Q233" s="1" t="n"/>
      <c r="R233" s="17" t="n">
        <v>73.65000000000001</v>
      </c>
      <c r="S233" s="44">
        <f>M233*0.01095</f>
        <v/>
      </c>
      <c r="T233" s="44">
        <f>M233*0.02348</f>
        <v/>
      </c>
      <c r="U233" s="44" t="n"/>
      <c r="V233" s="44">
        <f>U233-T233</f>
        <v/>
      </c>
      <c r="W233" s="1" t="n"/>
      <c r="X233" s="44">
        <f>M233*0.043</f>
        <v/>
      </c>
      <c r="Y233" s="44">
        <f>R233+S233+T233+W233+X233+AG233+AC233+AD233</f>
        <v/>
      </c>
      <c r="Z233" s="44">
        <f>M233-Y233</f>
        <v/>
      </c>
      <c r="AA233" s="44">
        <f>Z233*0.7</f>
        <v/>
      </c>
      <c r="AB233" s="1" t="n"/>
      <c r="AC233" s="44">
        <f>M233*0.005</f>
        <v/>
      </c>
      <c r="AD233" s="44">
        <f>AC233</f>
        <v/>
      </c>
      <c r="AE233" s="1" t="n"/>
      <c r="AF233" s="1" t="n"/>
      <c r="AG233" s="1" t="n"/>
      <c r="AH233" s="44">
        <f>Z233*0.15</f>
        <v/>
      </c>
      <c r="AI233" s="44">
        <f>Z233*0.15</f>
        <v/>
      </c>
      <c r="AJ233" s="1" t="n"/>
      <c r="AK233" s="1" t="n"/>
      <c r="AL233" s="1" t="n"/>
      <c r="AM233" s="1" t="n"/>
      <c r="AN233" s="1" t="n"/>
      <c r="AO233" s="21">
        <f>(M233-Y233)/M233</f>
        <v/>
      </c>
      <c r="AP233" s="21">
        <f>AA233/Y233</f>
        <v/>
      </c>
    </row>
    <row r="234">
      <c r="A234" s="1" t="n"/>
      <c r="B234" s="15" t="inlineStr">
        <is>
          <t>7-GZ20155013</t>
        </is>
      </c>
      <c r="C234" s="15" t="inlineStr">
        <is>
          <t>2020-07-22 10:31:25</t>
        </is>
      </c>
      <c r="D234" s="16">
        <f>LEFT(B234,9)</f>
        <v/>
      </c>
      <c r="E234" s="1" t="inlineStr">
        <is>
          <t>jack</t>
        </is>
      </c>
      <c r="F234" s="1" t="n"/>
      <c r="G234" s="1" t="n"/>
      <c r="H234" s="1" t="n"/>
      <c r="I234" s="1" t="n"/>
      <c r="J234" s="1" t="n"/>
      <c r="K234" s="1" t="n"/>
      <c r="L234" s="1" t="n"/>
      <c r="M234" s="17" t="n">
        <v>122</v>
      </c>
      <c r="N234" s="1" t="n"/>
      <c r="O234" s="1" t="n"/>
      <c r="P234" s="1" t="n"/>
      <c r="Q234" s="1" t="n"/>
      <c r="R234" s="17" t="n">
        <v>85.31</v>
      </c>
      <c r="S234" s="44">
        <f>M234*0.01095</f>
        <v/>
      </c>
      <c r="T234" s="44">
        <f>M234*0.02348</f>
        <v/>
      </c>
      <c r="U234" s="44" t="n"/>
      <c r="V234" s="44">
        <f>U234-T234</f>
        <v/>
      </c>
      <c r="W234" s="1" t="n"/>
      <c r="X234" s="44">
        <f>M234*0.043</f>
        <v/>
      </c>
      <c r="Y234" s="44">
        <f>R234+S234+T234+W234+X234+AG234+AC234+AD234</f>
        <v/>
      </c>
      <c r="Z234" s="44">
        <f>M234-Y234</f>
        <v/>
      </c>
      <c r="AA234" s="44">
        <f>Z234*0.7</f>
        <v/>
      </c>
      <c r="AB234" s="1" t="n"/>
      <c r="AC234" s="44">
        <f>M234*0.005</f>
        <v/>
      </c>
      <c r="AD234" s="44">
        <f>AC234</f>
        <v/>
      </c>
      <c r="AE234" s="1" t="n"/>
      <c r="AF234" s="1" t="n"/>
      <c r="AG234" s="1" t="n"/>
      <c r="AH234" s="44">
        <f>Z234*0.15</f>
        <v/>
      </c>
      <c r="AI234" s="44">
        <f>Z234*0.15</f>
        <v/>
      </c>
      <c r="AJ234" s="1" t="n"/>
      <c r="AK234" s="1" t="n"/>
      <c r="AL234" s="1" t="n"/>
      <c r="AM234" s="1" t="n"/>
      <c r="AN234" s="1" t="n"/>
      <c r="AO234" s="21">
        <f>(M234-Y234)/M234</f>
        <v/>
      </c>
      <c r="AP234" s="21">
        <f>AA234/Y234</f>
        <v/>
      </c>
    </row>
    <row r="235">
      <c r="A235" s="1" t="n"/>
      <c r="B235" s="15" t="inlineStr">
        <is>
          <t>7-GZ20263002</t>
        </is>
      </c>
      <c r="C235" s="15" t="inlineStr">
        <is>
          <t>2020-07-22 10:27:54</t>
        </is>
      </c>
      <c r="D235" s="16">
        <f>LEFT(B235,9)</f>
        <v/>
      </c>
      <c r="E235" s="1" t="inlineStr">
        <is>
          <t>jack</t>
        </is>
      </c>
      <c r="F235" s="1" t="n"/>
      <c r="G235" s="1" t="n"/>
      <c r="H235" s="1" t="n"/>
      <c r="I235" s="1" t="n"/>
      <c r="J235" s="1" t="n"/>
      <c r="K235" s="1" t="n"/>
      <c r="L235" s="1" t="n"/>
      <c r="M235" s="17" t="n">
        <v>1665.5</v>
      </c>
      <c r="N235" s="1" t="n"/>
      <c r="O235" s="1" t="n"/>
      <c r="P235" s="1" t="n"/>
      <c r="Q235" s="1" t="n"/>
      <c r="R235" s="17" t="n">
        <v>903</v>
      </c>
      <c r="S235" s="44">
        <f>M235*0.01095</f>
        <v/>
      </c>
      <c r="T235" s="44">
        <f>M235*0.02348</f>
        <v/>
      </c>
      <c r="U235" s="44" t="n"/>
      <c r="V235" s="44">
        <f>U235-T235</f>
        <v/>
      </c>
      <c r="W235" s="1" t="n"/>
      <c r="X235" s="44">
        <f>M235*0.043</f>
        <v/>
      </c>
      <c r="Y235" s="44">
        <f>R235+S235+T235+W235+X235+AG235+AC235+AD235</f>
        <v/>
      </c>
      <c r="Z235" s="44">
        <f>M235-Y235</f>
        <v/>
      </c>
      <c r="AA235" s="44">
        <f>Z235*0.7</f>
        <v/>
      </c>
      <c r="AB235" s="1" t="n"/>
      <c r="AC235" s="44">
        <f>M235*0.005</f>
        <v/>
      </c>
      <c r="AD235" s="44">
        <f>AC235</f>
        <v/>
      </c>
      <c r="AE235" s="1" t="n"/>
      <c r="AF235" s="1" t="n"/>
      <c r="AG235" s="1" t="n"/>
      <c r="AH235" s="44">
        <f>Z235*0.15</f>
        <v/>
      </c>
      <c r="AI235" s="44">
        <f>Z235*0.15</f>
        <v/>
      </c>
      <c r="AJ235" s="1" t="n"/>
      <c r="AK235" s="1" t="n"/>
      <c r="AL235" s="1" t="n"/>
      <c r="AM235" s="1" t="n"/>
      <c r="AN235" s="1" t="n"/>
      <c r="AO235" s="21">
        <f>(M235-Y235)/M235</f>
        <v/>
      </c>
      <c r="AP235" s="21">
        <f>AA235/Y235</f>
        <v/>
      </c>
    </row>
    <row r="236">
      <c r="A236" s="1" t="n"/>
      <c r="B236" s="15" t="inlineStr">
        <is>
          <t>7-MA20287001</t>
        </is>
      </c>
      <c r="C236" s="15" t="inlineStr">
        <is>
          <t>2020-07-22 13:15:23</t>
        </is>
      </c>
      <c r="D236" s="16">
        <f>LEFT(B236,9)</f>
        <v/>
      </c>
      <c r="E236" s="1" t="inlineStr">
        <is>
          <t>jack</t>
        </is>
      </c>
      <c r="F236" s="1" t="n"/>
      <c r="G236" s="1" t="n"/>
      <c r="H236" s="1" t="n"/>
      <c r="I236" s="1" t="n"/>
      <c r="J236" s="1" t="n"/>
      <c r="K236" s="1" t="n"/>
      <c r="L236" s="1" t="n"/>
      <c r="M236" s="17" t="n">
        <v>340</v>
      </c>
      <c r="N236" s="1" t="n"/>
      <c r="O236" s="1" t="n"/>
      <c r="P236" s="1" t="n"/>
      <c r="Q236" s="1" t="n"/>
      <c r="R236" s="17" t="n">
        <v>232.44</v>
      </c>
      <c r="S236" s="44">
        <f>M236*0.01095</f>
        <v/>
      </c>
      <c r="T236" s="44">
        <f>M236*0.02348</f>
        <v/>
      </c>
      <c r="U236" s="44" t="n">
        <v>10.4</v>
      </c>
      <c r="V236" s="44">
        <f>U236-T236</f>
        <v/>
      </c>
      <c r="W236" s="1" t="n"/>
      <c r="X236" s="44">
        <f>M236*0.043</f>
        <v/>
      </c>
      <c r="Y236" s="44">
        <f>R236+S236+T236+W236+X236+AG236+AC236+AD236</f>
        <v/>
      </c>
      <c r="Z236" s="44">
        <f>M236-Y236</f>
        <v/>
      </c>
      <c r="AA236" s="44">
        <f>Z236*0.7</f>
        <v/>
      </c>
      <c r="AB236" s="1" t="n"/>
      <c r="AC236" s="44">
        <f>M236*0.005</f>
        <v/>
      </c>
      <c r="AD236" s="44">
        <f>AC236</f>
        <v/>
      </c>
      <c r="AE236" s="1" t="n"/>
      <c r="AF236" s="1" t="n"/>
      <c r="AG236" s="1" t="n"/>
      <c r="AH236" s="44">
        <f>Z236*0.15</f>
        <v/>
      </c>
      <c r="AI236" s="44">
        <f>Z236*0.15</f>
        <v/>
      </c>
      <c r="AJ236" s="1" t="n"/>
      <c r="AK236" s="1" t="n"/>
      <c r="AL236" s="1" t="n"/>
      <c r="AM236" s="1" t="n"/>
      <c r="AN236" s="1" t="n"/>
      <c r="AO236" s="21">
        <f>(M236-Y236)/M236</f>
        <v/>
      </c>
      <c r="AP236" s="21">
        <f>AA236/Y236</f>
        <v/>
      </c>
      <c r="AR236" t="inlineStr">
        <is>
          <t>2020.07月迈粟礼对账单.xlsx 运单编号：4307141070615,金额10.4</t>
        </is>
      </c>
    </row>
    <row r="237">
      <c r="A237" s="1" t="n"/>
      <c r="B237" s="15" t="inlineStr">
        <is>
          <t>7-GZ20032021</t>
        </is>
      </c>
      <c r="C237" s="15" t="inlineStr">
        <is>
          <t>2020-07-22 09:54:12</t>
        </is>
      </c>
      <c r="D237" s="16">
        <f>LEFT(B237,9)</f>
        <v/>
      </c>
      <c r="E237" s="1" t="inlineStr">
        <is>
          <t>jack</t>
        </is>
      </c>
      <c r="F237" s="1" t="n"/>
      <c r="G237" s="1" t="n"/>
      <c r="H237" s="1" t="n"/>
      <c r="I237" s="1" t="n"/>
      <c r="J237" s="1" t="n"/>
      <c r="K237" s="1" t="n"/>
      <c r="L237" s="1" t="n"/>
      <c r="M237" s="17" t="n">
        <v>15245</v>
      </c>
      <c r="N237" s="1" t="n"/>
      <c r="O237" s="1" t="n"/>
      <c r="P237" s="1" t="n"/>
      <c r="Q237" s="1" t="n"/>
      <c r="R237" s="26" t="n">
        <v>10352.5</v>
      </c>
      <c r="S237" s="44">
        <f>M237*0.01095</f>
        <v/>
      </c>
      <c r="T237" s="44">
        <f>M237*0.02348</f>
        <v/>
      </c>
      <c r="U237" s="44" t="n"/>
      <c r="V237" s="44">
        <f>U237-T237</f>
        <v/>
      </c>
      <c r="W237" s="1" t="n"/>
      <c r="X237" s="44">
        <f>M237*0.043</f>
        <v/>
      </c>
      <c r="Y237" s="44">
        <f>R237+S237+T237+W237+X237+AG237+AC237+AD237</f>
        <v/>
      </c>
      <c r="Z237" s="44">
        <f>M237-Y237</f>
        <v/>
      </c>
      <c r="AA237" s="44">
        <f>Z237*0.7</f>
        <v/>
      </c>
      <c r="AB237" s="1" t="n"/>
      <c r="AC237" s="44">
        <f>M237*0.005</f>
        <v/>
      </c>
      <c r="AD237" s="44">
        <f>AC237</f>
        <v/>
      </c>
      <c r="AE237" s="1" t="n"/>
      <c r="AF237" s="1" t="n"/>
      <c r="AG237" s="1" t="n"/>
      <c r="AH237" s="44">
        <f>Z237*0.15</f>
        <v/>
      </c>
      <c r="AI237" s="44">
        <f>Z237*0.15</f>
        <v/>
      </c>
      <c r="AJ237" s="1" t="n"/>
      <c r="AK237" s="1" t="n"/>
      <c r="AL237" s="1" t="n"/>
      <c r="AM237" s="1" t="n"/>
      <c r="AN237" s="1" t="n"/>
      <c r="AO237" s="21">
        <f>(M237-Y237)/M237</f>
        <v/>
      </c>
      <c r="AP237" s="21">
        <f>AA237/Y237</f>
        <v/>
      </c>
    </row>
    <row r="238">
      <c r="A238" s="1" t="n"/>
      <c r="B238" s="15" t="inlineStr">
        <is>
          <t>7-MA20286001</t>
        </is>
      </c>
      <c r="C238" s="15" t="inlineStr">
        <is>
          <t>2020-07-22 09:52:15</t>
        </is>
      </c>
      <c r="D238" s="16">
        <f>LEFT(B238,9)</f>
        <v/>
      </c>
      <c r="E238" s="1" t="inlineStr">
        <is>
          <t>jack</t>
        </is>
      </c>
      <c r="F238" s="1" t="n"/>
      <c r="G238" s="1" t="n"/>
      <c r="H238" s="1" t="n"/>
      <c r="I238" s="1" t="n"/>
      <c r="J238" s="1" t="n"/>
      <c r="K238" s="1" t="n"/>
      <c r="L238" s="1" t="n"/>
      <c r="M238" s="17" t="n">
        <v>13</v>
      </c>
      <c r="N238" s="1" t="n"/>
      <c r="O238" s="1" t="n"/>
      <c r="P238" s="1" t="n"/>
      <c r="Q238" s="1" t="n"/>
      <c r="R238" s="17" t="n">
        <v>2.5</v>
      </c>
      <c r="S238" s="44">
        <f>M238*0.01095</f>
        <v/>
      </c>
      <c r="T238" s="44">
        <f>M238*0.02348</f>
        <v/>
      </c>
      <c r="U238" s="44" t="n">
        <v>4</v>
      </c>
      <c r="V238" s="44">
        <f>U238-T238</f>
        <v/>
      </c>
      <c r="W238" s="1" t="n"/>
      <c r="X238" s="44">
        <f>M238*0.043</f>
        <v/>
      </c>
      <c r="Y238" s="44">
        <f>R238+S238+T238+W238+X238+AG238+AC238+AD238</f>
        <v/>
      </c>
      <c r="Z238" s="44">
        <f>M238-Y238</f>
        <v/>
      </c>
      <c r="AA238" s="44">
        <f>Z238*0.7</f>
        <v/>
      </c>
      <c r="AB238" s="1" t="n"/>
      <c r="AC238" s="44">
        <f>M238*0.005</f>
        <v/>
      </c>
      <c r="AD238" s="44">
        <f>AC238</f>
        <v/>
      </c>
      <c r="AE238" s="1" t="n"/>
      <c r="AF238" s="1" t="n"/>
      <c r="AG238" s="1" t="n"/>
      <c r="AH238" s="44">
        <f>Z238*0.15</f>
        <v/>
      </c>
      <c r="AI238" s="44">
        <f>Z238*0.15</f>
        <v/>
      </c>
      <c r="AJ238" s="1" t="n"/>
      <c r="AK238" s="1" t="n"/>
      <c r="AL238" s="1" t="n"/>
      <c r="AM238" s="1" t="n"/>
      <c r="AN238" s="1" t="n"/>
      <c r="AO238" s="21">
        <f>(M238-Y238)/M238</f>
        <v/>
      </c>
      <c r="AP238" s="21">
        <f>AA238/Y238</f>
        <v/>
      </c>
      <c r="AR238" t="inlineStr">
        <is>
          <t>2020.07月迈粟礼对账单.xlsx 运单编号：4307136359832,金额4.0</t>
        </is>
      </c>
    </row>
    <row r="239">
      <c r="A239" s="1" t="n"/>
      <c r="B239" s="15" t="inlineStr">
        <is>
          <t>7-MA20218004</t>
        </is>
      </c>
      <c r="C239" s="15" t="inlineStr">
        <is>
          <t>2020-07-21 18:00:30</t>
        </is>
      </c>
      <c r="D239" s="16">
        <f>LEFT(B239,9)</f>
        <v/>
      </c>
      <c r="E239" s="1" t="inlineStr">
        <is>
          <t>jack</t>
        </is>
      </c>
      <c r="F239" s="1" t="n"/>
      <c r="G239" s="1" t="n"/>
      <c r="H239" s="1" t="n"/>
      <c r="I239" s="1" t="n"/>
      <c r="J239" s="1" t="n"/>
      <c r="K239" s="1" t="n"/>
      <c r="L239" s="1" t="n"/>
      <c r="M239" s="17" t="n">
        <v>429</v>
      </c>
      <c r="N239" s="1" t="n"/>
      <c r="O239" s="1" t="n"/>
      <c r="P239" s="1" t="n"/>
      <c r="Q239" s="1" t="n"/>
      <c r="R239" s="17" t="n">
        <v>296.4</v>
      </c>
      <c r="S239" s="44">
        <f>M239*0.01095</f>
        <v/>
      </c>
      <c r="T239" s="44">
        <f>M239*0.02348</f>
        <v/>
      </c>
      <c r="U239" s="44" t="n"/>
      <c r="V239" s="44">
        <f>U239-T239</f>
        <v/>
      </c>
      <c r="W239" s="1" t="n"/>
      <c r="X239" s="44">
        <f>M239*0.043</f>
        <v/>
      </c>
      <c r="Y239" s="44">
        <f>R239+S239+T239+W239+X239+AG239+AC239+AD239</f>
        <v/>
      </c>
      <c r="Z239" s="44">
        <f>M239-Y239</f>
        <v/>
      </c>
      <c r="AA239" s="44">
        <f>Z239*0.7</f>
        <v/>
      </c>
      <c r="AB239" s="1" t="n"/>
      <c r="AC239" s="44">
        <f>M239*0.005</f>
        <v/>
      </c>
      <c r="AD239" s="44">
        <f>AC239</f>
        <v/>
      </c>
      <c r="AE239" s="1" t="n"/>
      <c r="AF239" s="1" t="n"/>
      <c r="AG239" s="1" t="n"/>
      <c r="AH239" s="44">
        <f>Z239*0.15</f>
        <v/>
      </c>
      <c r="AI239" s="44">
        <f>Z239*0.15</f>
        <v/>
      </c>
      <c r="AJ239" s="1" t="n"/>
      <c r="AK239" s="1" t="n"/>
      <c r="AL239" s="1" t="n"/>
      <c r="AM239" s="1" t="n"/>
      <c r="AN239" s="1" t="n"/>
      <c r="AO239" s="21">
        <f>(M239-Y239)/M239</f>
        <v/>
      </c>
      <c r="AP239" s="21">
        <f>AA239/Y239</f>
        <v/>
      </c>
    </row>
    <row r="240">
      <c r="A240" s="1" t="n"/>
      <c r="B240" s="15" t="inlineStr">
        <is>
          <t>7-M48031002</t>
        </is>
      </c>
      <c r="C240" s="15" t="inlineStr">
        <is>
          <t>2020-07-22 13:15:23</t>
        </is>
      </c>
      <c r="D240" s="16">
        <f>LEFT(B240,9)</f>
        <v/>
      </c>
      <c r="E240" s="1" t="inlineStr">
        <is>
          <t>jack</t>
        </is>
      </c>
      <c r="F240" s="1" t="n"/>
      <c r="G240" s="1" t="n"/>
      <c r="H240" s="1" t="n"/>
      <c r="I240" s="1" t="n"/>
      <c r="J240" s="1" t="n"/>
      <c r="K240" s="1" t="n"/>
      <c r="L240" s="1" t="n"/>
      <c r="M240" s="17" t="n">
        <v>437</v>
      </c>
      <c r="N240" s="1" t="n"/>
      <c r="O240" s="1" t="n"/>
      <c r="P240" s="1" t="n"/>
      <c r="Q240" s="1" t="n"/>
      <c r="R240" s="17" t="n">
        <v>263.4</v>
      </c>
      <c r="S240" s="44">
        <f>M240*0.01095</f>
        <v/>
      </c>
      <c r="T240" s="44">
        <f>M240*0.02348</f>
        <v/>
      </c>
      <c r="U240" s="44" t="n">
        <v>12.8</v>
      </c>
      <c r="V240" s="44">
        <f>U240-T240</f>
        <v/>
      </c>
      <c r="W240" s="1" t="n"/>
      <c r="X240" s="44">
        <f>M240*0.043</f>
        <v/>
      </c>
      <c r="Y240" s="44">
        <f>R240+S240+T240+W240+X240+AG240+AC240+AD240</f>
        <v/>
      </c>
      <c r="Z240" s="44">
        <f>M240-Y240</f>
        <v/>
      </c>
      <c r="AA240" s="44">
        <f>Z240*0.9</f>
        <v/>
      </c>
      <c r="AB240" s="1" t="n"/>
      <c r="AC240" s="44">
        <f>M240*0.005</f>
        <v/>
      </c>
      <c r="AD240" s="44">
        <f>AC240</f>
        <v/>
      </c>
      <c r="AE240" s="1" t="n"/>
      <c r="AF240" s="1" t="n"/>
      <c r="AG240" s="1" t="n"/>
      <c r="AH240" s="44">
        <f>Z240*0.05</f>
        <v/>
      </c>
      <c r="AI240" s="44">
        <f>Z240*0.05</f>
        <v/>
      </c>
      <c r="AJ240" s="1" t="n"/>
      <c r="AK240" s="1" t="n"/>
      <c r="AL240" s="1" t="n"/>
      <c r="AM240" s="1" t="n"/>
      <c r="AN240" s="1" t="n"/>
      <c r="AO240" s="21">
        <f>(M240-Y240)/M240</f>
        <v/>
      </c>
      <c r="AP240" s="21">
        <f>AA240/Y240</f>
        <v/>
      </c>
      <c r="AR240" t="inlineStr">
        <is>
          <t>2020.07月迈粟礼对账单.xlsx 运单编号：4307141009371,金额12.8</t>
        </is>
      </c>
    </row>
    <row r="241">
      <c r="A241" s="1" t="n"/>
      <c r="B241" s="15" t="inlineStr">
        <is>
          <t>7-MA20252007</t>
        </is>
      </c>
      <c r="C241" s="15" t="inlineStr">
        <is>
          <t>2020-07-21 17:11:45</t>
        </is>
      </c>
      <c r="D241" s="16">
        <f>LEFT(B241,9)</f>
        <v/>
      </c>
      <c r="E241" s="1" t="inlineStr">
        <is>
          <t>jack</t>
        </is>
      </c>
      <c r="F241" s="1" t="n"/>
      <c r="G241" s="1" t="n"/>
      <c r="H241" s="1" t="n"/>
      <c r="I241" s="1" t="n"/>
      <c r="J241" s="1" t="n"/>
      <c r="K241" s="1" t="n"/>
      <c r="L241" s="1" t="n"/>
      <c r="M241" s="17" t="n">
        <v>131</v>
      </c>
      <c r="N241" s="1" t="n"/>
      <c r="O241" s="1" t="n"/>
      <c r="P241" s="1" t="n"/>
      <c r="Q241" s="1" t="n"/>
      <c r="R241" s="17" t="n">
        <v>76.98</v>
      </c>
      <c r="S241" s="44">
        <f>M241*0.01095</f>
        <v/>
      </c>
      <c r="T241" s="44">
        <f>M241*0.02348</f>
        <v/>
      </c>
      <c r="U241" s="44" t="n">
        <v>9.1</v>
      </c>
      <c r="V241" s="44">
        <f>U241-T241</f>
        <v/>
      </c>
      <c r="W241" s="1" t="n"/>
      <c r="X241" s="44">
        <f>M241*0.043</f>
        <v/>
      </c>
      <c r="Y241" s="44">
        <f>R241+S241+T241+W241+X241+AG241+AC241+AD241</f>
        <v/>
      </c>
      <c r="Z241" s="44">
        <f>M241-Y241</f>
        <v/>
      </c>
      <c r="AA241" s="44">
        <f>Z241*0.7</f>
        <v/>
      </c>
      <c r="AB241" s="1" t="n"/>
      <c r="AC241" s="44">
        <f>M241*0.005</f>
        <v/>
      </c>
      <c r="AD241" s="44">
        <f>AC241</f>
        <v/>
      </c>
      <c r="AE241" s="1" t="n"/>
      <c r="AF241" s="1" t="n"/>
      <c r="AG241" s="1" t="n"/>
      <c r="AH241" s="44">
        <f>Z241*0.15</f>
        <v/>
      </c>
      <c r="AI241" s="44">
        <f>Z241*0.15</f>
        <v/>
      </c>
      <c r="AJ241" s="1" t="n"/>
      <c r="AK241" s="1" t="n"/>
      <c r="AL241" s="1" t="n"/>
      <c r="AM241" s="1" t="n"/>
      <c r="AN241" s="1" t="n"/>
      <c r="AO241" s="21">
        <f>(M241-Y241)/M241</f>
        <v/>
      </c>
      <c r="AP241" s="21">
        <f>AA241/Y241</f>
        <v/>
      </c>
      <c r="AR241" t="inlineStr">
        <is>
          <t>2020.07月迈粟礼对账单.xlsx 运单编号：4307126547630,金额9.1</t>
        </is>
      </c>
    </row>
    <row r="242">
      <c r="A242" s="1" t="n"/>
      <c r="B242" s="15" t="inlineStr">
        <is>
          <t>7-GZ20172005</t>
        </is>
      </c>
      <c r="C242" s="15" t="inlineStr">
        <is>
          <t>2020-07-23 11:28:32</t>
        </is>
      </c>
      <c r="D242" s="16">
        <f>LEFT(B242,9)</f>
        <v/>
      </c>
      <c r="E242" s="1" t="inlineStr">
        <is>
          <t>jack</t>
        </is>
      </c>
      <c r="F242" s="1" t="n"/>
      <c r="G242" s="1" t="n"/>
      <c r="H242" s="1" t="n"/>
      <c r="I242" s="1" t="n"/>
      <c r="J242" s="1" t="n"/>
      <c r="K242" s="1" t="n"/>
      <c r="L242" s="1" t="n"/>
      <c r="M242" s="17" t="n">
        <v>157.8</v>
      </c>
      <c r="N242" s="1" t="n"/>
      <c r="O242" s="1" t="n"/>
      <c r="P242" s="1" t="n"/>
      <c r="Q242" s="1" t="n"/>
      <c r="R242" s="17" t="n">
        <v>99.58</v>
      </c>
      <c r="S242" s="44">
        <f>M242*0.01095</f>
        <v/>
      </c>
      <c r="T242" s="44">
        <f>M242*0.02348</f>
        <v/>
      </c>
      <c r="U242" s="44" t="n"/>
      <c r="V242" s="44">
        <f>U242-T242</f>
        <v/>
      </c>
      <c r="W242" s="1" t="n"/>
      <c r="X242" s="44">
        <f>M242*0.043</f>
        <v/>
      </c>
      <c r="Y242" s="44">
        <f>R242+S242+T242+W242+X242+AG242+AC242+AD242</f>
        <v/>
      </c>
      <c r="Z242" s="44">
        <f>M242-Y242</f>
        <v/>
      </c>
      <c r="AA242" s="44">
        <f>Z242*0.7</f>
        <v/>
      </c>
      <c r="AB242" s="1" t="n"/>
      <c r="AC242" s="44">
        <f>M242*0.005</f>
        <v/>
      </c>
      <c r="AD242" s="44">
        <f>AC242</f>
        <v/>
      </c>
      <c r="AE242" s="1" t="n"/>
      <c r="AF242" s="1" t="n"/>
      <c r="AG242" s="1" t="n"/>
      <c r="AH242" s="44">
        <f>Z242*0.15</f>
        <v/>
      </c>
      <c r="AI242" s="44">
        <f>Z242*0.15</f>
        <v/>
      </c>
      <c r="AJ242" s="1" t="n"/>
      <c r="AK242" s="1" t="n"/>
      <c r="AL242" s="1" t="n"/>
      <c r="AM242" s="1" t="n"/>
      <c r="AN242" s="1" t="n"/>
      <c r="AO242" s="21">
        <f>(M242-Y242)/M242</f>
        <v/>
      </c>
      <c r="AP242" s="21">
        <f>AA242/Y242</f>
        <v/>
      </c>
    </row>
    <row r="243">
      <c r="A243" s="1" t="n"/>
      <c r="B243" s="15" t="inlineStr">
        <is>
          <t>7-GZ20141006</t>
        </is>
      </c>
      <c r="C243" s="15" t="inlineStr">
        <is>
          <t>2020-07-21 14:13:21</t>
        </is>
      </c>
      <c r="D243" s="16">
        <f>LEFT(B243,9)</f>
        <v/>
      </c>
      <c r="E243" s="1" t="inlineStr">
        <is>
          <t>jack</t>
        </is>
      </c>
      <c r="F243" s="1" t="n"/>
      <c r="G243" s="1" t="n"/>
      <c r="H243" s="1" t="n"/>
      <c r="I243" s="1" t="n"/>
      <c r="J243" s="1" t="n"/>
      <c r="K243" s="1" t="n"/>
      <c r="L243" s="1" t="n"/>
      <c r="M243" s="17" t="n">
        <v>252.3</v>
      </c>
      <c r="N243" s="1" t="n"/>
      <c r="O243" s="1" t="n"/>
      <c r="P243" s="1" t="n"/>
      <c r="Q243" s="1" t="n"/>
      <c r="R243" s="17" t="n">
        <v>192.1</v>
      </c>
      <c r="S243" s="44">
        <f>M243*0.01095</f>
        <v/>
      </c>
      <c r="T243" s="44">
        <f>M243*0.02348</f>
        <v/>
      </c>
      <c r="U243" s="44" t="n"/>
      <c r="V243" s="44">
        <f>U243-T243</f>
        <v/>
      </c>
      <c r="W243" s="1" t="n"/>
      <c r="X243" s="44">
        <f>M243*0.043</f>
        <v/>
      </c>
      <c r="Y243" s="44">
        <f>R243+S243+T243+W243+X243+AG243+AC243+AD243</f>
        <v/>
      </c>
      <c r="Z243" s="44">
        <f>M243-Y243</f>
        <v/>
      </c>
      <c r="AA243" s="44">
        <f>Z243*0.7</f>
        <v/>
      </c>
      <c r="AB243" s="1" t="n"/>
      <c r="AC243" s="44">
        <f>M243*0.005</f>
        <v/>
      </c>
      <c r="AD243" s="44">
        <f>AC243</f>
        <v/>
      </c>
      <c r="AE243" s="1" t="n"/>
      <c r="AF243" s="1" t="n"/>
      <c r="AG243" s="1" t="n"/>
      <c r="AH243" s="44">
        <f>Z243*0.15</f>
        <v/>
      </c>
      <c r="AI243" s="44">
        <f>Z243*0.15</f>
        <v/>
      </c>
      <c r="AJ243" s="1" t="n"/>
      <c r="AK243" s="1" t="n"/>
      <c r="AL243" s="1" t="n"/>
      <c r="AM243" s="1" t="n"/>
      <c r="AN243" s="1" t="n"/>
      <c r="AO243" s="21">
        <f>(M243-Y243)/M243</f>
        <v/>
      </c>
      <c r="AP243" s="21">
        <f>AA243/Y243</f>
        <v/>
      </c>
    </row>
    <row r="244">
      <c r="A244" s="1" t="n"/>
      <c r="B244" s="15" t="inlineStr">
        <is>
          <t>7-GZ20189015</t>
        </is>
      </c>
      <c r="C244" s="15" t="inlineStr">
        <is>
          <t>2020-07-21 14:13:20</t>
        </is>
      </c>
      <c r="D244" s="16">
        <f>LEFT(B244,9)</f>
        <v/>
      </c>
      <c r="E244" s="1" t="inlineStr">
        <is>
          <t>jack</t>
        </is>
      </c>
      <c r="F244" s="1" t="n"/>
      <c r="G244" s="1" t="n"/>
      <c r="H244" s="1" t="n"/>
      <c r="I244" s="1" t="n"/>
      <c r="J244" s="1" t="n"/>
      <c r="K244" s="1" t="n"/>
      <c r="L244" s="1" t="n"/>
      <c r="M244" s="17" t="n">
        <v>27</v>
      </c>
      <c r="N244" s="1" t="n"/>
      <c r="O244" s="1" t="n"/>
      <c r="P244" s="1" t="n"/>
      <c r="Q244" s="1" t="n"/>
      <c r="R244" s="17" t="n">
        <v>12.71</v>
      </c>
      <c r="S244" s="44">
        <f>M244*0.01095</f>
        <v/>
      </c>
      <c r="T244" s="44">
        <f>M244*0.02348</f>
        <v/>
      </c>
      <c r="U244" s="44" t="n"/>
      <c r="V244" s="44">
        <f>U244-T244</f>
        <v/>
      </c>
      <c r="W244" s="1" t="n"/>
      <c r="X244" s="44">
        <f>M244*0.043</f>
        <v/>
      </c>
      <c r="Y244" s="44">
        <f>R244+S244+T244+W244+X244+AG244+AC244+AD244</f>
        <v/>
      </c>
      <c r="Z244" s="44">
        <f>M244-Y244</f>
        <v/>
      </c>
      <c r="AA244" s="44">
        <f>Z244*0.7</f>
        <v/>
      </c>
      <c r="AB244" s="1" t="n"/>
      <c r="AC244" s="44">
        <f>M244*0.005</f>
        <v/>
      </c>
      <c r="AD244" s="44">
        <f>AC244</f>
        <v/>
      </c>
      <c r="AE244" s="1" t="n"/>
      <c r="AF244" s="1" t="n"/>
      <c r="AG244" s="1" t="n"/>
      <c r="AH244" s="44">
        <f>Z244*0.15</f>
        <v/>
      </c>
      <c r="AI244" s="44">
        <f>Z244*0.15</f>
        <v/>
      </c>
      <c r="AJ244" s="1" t="n"/>
      <c r="AK244" s="1" t="n"/>
      <c r="AL244" s="1" t="n"/>
      <c r="AM244" s="1" t="n"/>
      <c r="AN244" s="1" t="n"/>
      <c r="AO244" s="21">
        <f>(M244-Y244)/M244</f>
        <v/>
      </c>
      <c r="AP244" s="21">
        <f>AA244/Y244</f>
        <v/>
      </c>
    </row>
    <row r="245">
      <c r="A245" s="1" t="n"/>
      <c r="B245" s="15" t="inlineStr">
        <is>
          <t>7-GZ20293001</t>
        </is>
      </c>
      <c r="C245" s="15" t="inlineStr">
        <is>
          <t>2020-07-21 14:13:20</t>
        </is>
      </c>
      <c r="D245" s="16">
        <f>LEFT(B245,9)</f>
        <v/>
      </c>
      <c r="E245" s="1" t="inlineStr">
        <is>
          <t>jack</t>
        </is>
      </c>
      <c r="F245" s="1" t="n"/>
      <c r="G245" s="1" t="n"/>
      <c r="H245" s="1" t="n"/>
      <c r="I245" s="1" t="n"/>
      <c r="J245" s="1" t="n"/>
      <c r="K245" s="1" t="n"/>
      <c r="L245" s="1" t="n"/>
      <c r="M245" s="17" t="n">
        <v>65.2</v>
      </c>
      <c r="N245" s="1" t="n"/>
      <c r="O245" s="1" t="n"/>
      <c r="P245" s="1" t="n"/>
      <c r="Q245" s="1" t="n"/>
      <c r="R245" s="17" t="n">
        <v>37</v>
      </c>
      <c r="S245" s="44">
        <f>M245*0.01095</f>
        <v/>
      </c>
      <c r="T245" s="44">
        <f>M245*0.02348</f>
        <v/>
      </c>
      <c r="U245" s="44" t="n"/>
      <c r="V245" s="44">
        <f>U245-T245</f>
        <v/>
      </c>
      <c r="W245" s="1" t="n"/>
      <c r="X245" s="44">
        <f>M245*0.043</f>
        <v/>
      </c>
      <c r="Y245" s="44">
        <f>R245+S245+T245+W245+X245+AG245+AC245+AD245</f>
        <v/>
      </c>
      <c r="Z245" s="44">
        <f>M245-Y245</f>
        <v/>
      </c>
      <c r="AA245" s="44">
        <f>Z245*0.7</f>
        <v/>
      </c>
      <c r="AB245" s="1" t="n"/>
      <c r="AC245" s="44">
        <f>M245*0.005</f>
        <v/>
      </c>
      <c r="AD245" s="44">
        <f>AC245</f>
        <v/>
      </c>
      <c r="AE245" s="1" t="n"/>
      <c r="AF245" s="1" t="n"/>
      <c r="AG245" s="1" t="n"/>
      <c r="AH245" s="44">
        <f>Z245*0.15</f>
        <v/>
      </c>
      <c r="AI245" s="44">
        <f>Z245*0.15</f>
        <v/>
      </c>
      <c r="AJ245" s="1" t="n"/>
      <c r="AK245" s="1" t="n"/>
      <c r="AL245" s="1" t="n"/>
      <c r="AM245" s="1" t="n"/>
      <c r="AN245" s="1" t="n"/>
      <c r="AO245" s="21">
        <f>(M245-Y245)/M245</f>
        <v/>
      </c>
      <c r="AP245" s="21">
        <f>AA245/Y245</f>
        <v/>
      </c>
    </row>
    <row r="246">
      <c r="A246" s="1" t="n"/>
      <c r="B246" s="15" t="inlineStr">
        <is>
          <t>7-GZ20166002</t>
        </is>
      </c>
      <c r="C246" s="15" t="inlineStr">
        <is>
          <t>2020-07-21 14:13:20</t>
        </is>
      </c>
      <c r="D246" s="16">
        <f>LEFT(B246,9)</f>
        <v/>
      </c>
      <c r="E246" s="1" t="inlineStr">
        <is>
          <t>jack</t>
        </is>
      </c>
      <c r="F246" s="1" t="n"/>
      <c r="G246" s="1" t="n"/>
      <c r="H246" s="1" t="n"/>
      <c r="I246" s="1" t="n"/>
      <c r="J246" s="1" t="n"/>
      <c r="K246" s="1" t="n"/>
      <c r="L246" s="1" t="n"/>
      <c r="M246" s="17" t="n">
        <v>262.2</v>
      </c>
      <c r="N246" s="1" t="n"/>
      <c r="O246" s="1" t="n"/>
      <c r="P246" s="1" t="n"/>
      <c r="Q246" s="1" t="n"/>
      <c r="R246" s="17" t="n">
        <v>150.5</v>
      </c>
      <c r="S246" s="44">
        <f>M246*0.01095</f>
        <v/>
      </c>
      <c r="T246" s="44">
        <f>M246*0.02348</f>
        <v/>
      </c>
      <c r="U246" s="44" t="n"/>
      <c r="V246" s="44">
        <f>U246-T246</f>
        <v/>
      </c>
      <c r="W246" s="1" t="n"/>
      <c r="X246" s="44">
        <f>M246*0.043</f>
        <v/>
      </c>
      <c r="Y246" s="44">
        <f>R246+S246+T246+W246+X246+AG246+AC246+AD246</f>
        <v/>
      </c>
      <c r="Z246" s="44">
        <f>M246-Y246</f>
        <v/>
      </c>
      <c r="AA246" s="44">
        <f>Z246*0.7</f>
        <v/>
      </c>
      <c r="AB246" s="1" t="n"/>
      <c r="AC246" s="44">
        <f>M246*0.005</f>
        <v/>
      </c>
      <c r="AD246" s="44">
        <f>AC246</f>
        <v/>
      </c>
      <c r="AE246" s="1" t="n"/>
      <c r="AF246" s="1" t="n"/>
      <c r="AG246" s="1" t="n"/>
      <c r="AH246" s="44">
        <f>Z246*0.15</f>
        <v/>
      </c>
      <c r="AI246" s="44">
        <f>Z246*0.15</f>
        <v/>
      </c>
      <c r="AJ246" s="1" t="n"/>
      <c r="AK246" s="1" t="n"/>
      <c r="AL246" s="1" t="n"/>
      <c r="AM246" s="1" t="n"/>
      <c r="AN246" s="1" t="n"/>
      <c r="AO246" s="21">
        <f>(M246-Y246)/M246</f>
        <v/>
      </c>
      <c r="AP246" s="21">
        <f>AA246/Y246</f>
        <v/>
      </c>
    </row>
    <row r="247">
      <c r="A247" s="1" t="n"/>
      <c r="B247" s="15" t="inlineStr">
        <is>
          <t>7-GZ20092031</t>
        </is>
      </c>
      <c r="C247" s="15" t="inlineStr">
        <is>
          <t>2020-07-22 14:44:34</t>
        </is>
      </c>
      <c r="D247" s="16">
        <f>LEFT(B247,9)</f>
        <v/>
      </c>
      <c r="E247" s="1" t="inlineStr">
        <is>
          <t>jack</t>
        </is>
      </c>
      <c r="F247" s="1" t="n"/>
      <c r="G247" s="1" t="n"/>
      <c r="H247" s="1" t="n"/>
      <c r="I247" s="1" t="n"/>
      <c r="J247" s="1" t="n"/>
      <c r="K247" s="1" t="n"/>
      <c r="L247" s="1" t="n"/>
      <c r="M247" s="17" t="n">
        <v>84</v>
      </c>
      <c r="N247" s="1" t="n"/>
      <c r="O247" s="1" t="n"/>
      <c r="P247" s="1" t="n"/>
      <c r="Q247" s="1" t="n"/>
      <c r="R247" s="17" t="n">
        <v>45.08</v>
      </c>
      <c r="S247" s="44">
        <f>M247*0.01095</f>
        <v/>
      </c>
      <c r="T247" s="44">
        <f>M247*0.02348</f>
        <v/>
      </c>
      <c r="U247" s="44" t="n"/>
      <c r="V247" s="44">
        <f>U247-T247</f>
        <v/>
      </c>
      <c r="W247" s="1" t="n"/>
      <c r="X247" s="44">
        <f>M247*0.043</f>
        <v/>
      </c>
      <c r="Y247" s="44">
        <f>R247+S247+T247+W247+X247+AG247+AC247+AD247</f>
        <v/>
      </c>
      <c r="Z247" s="44">
        <f>M247-Y247</f>
        <v/>
      </c>
      <c r="AA247" s="44">
        <f>Z247*0.7</f>
        <v/>
      </c>
      <c r="AB247" s="1" t="n"/>
      <c r="AC247" s="44">
        <f>M247*0.005</f>
        <v/>
      </c>
      <c r="AD247" s="44">
        <f>AC247</f>
        <v/>
      </c>
      <c r="AE247" s="1" t="n"/>
      <c r="AF247" s="1" t="n"/>
      <c r="AG247" s="1" t="n"/>
      <c r="AH247" s="44">
        <f>Z247*0.15</f>
        <v/>
      </c>
      <c r="AI247" s="44">
        <f>Z247*0.15</f>
        <v/>
      </c>
      <c r="AJ247" s="1" t="n"/>
      <c r="AK247" s="1" t="n"/>
      <c r="AL247" s="1" t="n"/>
      <c r="AM247" s="1" t="n"/>
      <c r="AN247" s="1" t="n"/>
      <c r="AO247" s="21">
        <f>(M247-Y247)/M247</f>
        <v/>
      </c>
      <c r="AP247" s="21">
        <f>AA247/Y247</f>
        <v/>
      </c>
    </row>
    <row r="248">
      <c r="A248" s="1" t="n"/>
      <c r="B248" s="15" t="inlineStr">
        <is>
          <t>7-GZ20271002</t>
        </is>
      </c>
      <c r="C248" s="15" t="inlineStr">
        <is>
          <t>2020-07-21 14:23:08</t>
        </is>
      </c>
      <c r="D248" s="16">
        <f>LEFT(B248,9)</f>
        <v/>
      </c>
      <c r="E248" s="1" t="inlineStr">
        <is>
          <t>jack</t>
        </is>
      </c>
      <c r="F248" s="1" t="n"/>
      <c r="G248" s="1" t="n"/>
      <c r="H248" s="1" t="n"/>
      <c r="I248" s="1" t="n"/>
      <c r="J248" s="1" t="n"/>
      <c r="K248" s="1" t="n"/>
      <c r="L248" s="1" t="n"/>
      <c r="M248" s="17" t="n">
        <v>59</v>
      </c>
      <c r="N248" s="1" t="n"/>
      <c r="O248" s="1" t="n"/>
      <c r="P248" s="1" t="n"/>
      <c r="Q248" s="1" t="n"/>
      <c r="R248" s="17" t="n">
        <v>49.79</v>
      </c>
      <c r="S248" s="44">
        <f>M248*0.01095</f>
        <v/>
      </c>
      <c r="T248" s="44">
        <f>M248*0.02348</f>
        <v/>
      </c>
      <c r="U248" s="44" t="n"/>
      <c r="V248" s="44">
        <f>U248-T248</f>
        <v/>
      </c>
      <c r="W248" s="1" t="n"/>
      <c r="X248" s="44">
        <f>M248*0.043</f>
        <v/>
      </c>
      <c r="Y248" s="44">
        <f>R248+S248+T248+W248+X248+AG248+AC248+AD248</f>
        <v/>
      </c>
      <c r="Z248" s="44">
        <f>M248-Y248</f>
        <v/>
      </c>
      <c r="AA248" s="44">
        <f>Z248*0.7</f>
        <v/>
      </c>
      <c r="AB248" s="1" t="n"/>
      <c r="AC248" s="44">
        <f>M248*0.005</f>
        <v/>
      </c>
      <c r="AD248" s="44">
        <f>AC248</f>
        <v/>
      </c>
      <c r="AE248" s="1" t="n"/>
      <c r="AF248" s="1" t="n"/>
      <c r="AG248" s="1" t="n"/>
      <c r="AH248" s="44">
        <f>Z248*0.15</f>
        <v/>
      </c>
      <c r="AI248" s="44">
        <f>Z248*0.15</f>
        <v/>
      </c>
      <c r="AJ248" s="1" t="n"/>
      <c r="AK248" s="1" t="n"/>
      <c r="AL248" s="1" t="n"/>
      <c r="AM248" s="1" t="n"/>
      <c r="AN248" s="1" t="n"/>
      <c r="AO248" s="21">
        <f>(M248-Y248)/M248</f>
        <v/>
      </c>
      <c r="AP248" s="21">
        <f>AA248/Y248</f>
        <v/>
      </c>
    </row>
    <row r="249">
      <c r="A249" s="1" t="n"/>
      <c r="B249" s="15" t="inlineStr">
        <is>
          <t>7-GZ20285002</t>
        </is>
      </c>
      <c r="C249" s="15" t="inlineStr">
        <is>
          <t>2020-07-21 13:45:31</t>
        </is>
      </c>
      <c r="D249" s="16">
        <f>LEFT(B249,9)</f>
        <v/>
      </c>
      <c r="E249" s="1" t="inlineStr">
        <is>
          <t>jack</t>
        </is>
      </c>
      <c r="F249" s="1" t="n"/>
      <c r="G249" s="1" t="n"/>
      <c r="H249" s="1" t="n"/>
      <c r="I249" s="1" t="n"/>
      <c r="J249" s="1" t="n"/>
      <c r="K249" s="1" t="n"/>
      <c r="L249" s="1" t="n"/>
      <c r="M249" s="17" t="n">
        <v>30</v>
      </c>
      <c r="N249" s="1" t="n"/>
      <c r="O249" s="1" t="n"/>
      <c r="P249" s="1" t="n"/>
      <c r="Q249" s="1" t="n"/>
      <c r="R249" s="17" t="n">
        <v>24.7</v>
      </c>
      <c r="S249" s="44">
        <f>M249*0.01095</f>
        <v/>
      </c>
      <c r="T249" s="44">
        <f>M249*0.02348</f>
        <v/>
      </c>
      <c r="U249" s="44" t="n"/>
      <c r="V249" s="44">
        <f>U249-T249</f>
        <v/>
      </c>
      <c r="W249" s="1" t="n"/>
      <c r="X249" s="44">
        <f>M249*0.043</f>
        <v/>
      </c>
      <c r="Y249" s="44">
        <f>R249+S249+T249+W249+X249+AG249+AC249+AD249</f>
        <v/>
      </c>
      <c r="Z249" s="44">
        <f>M249-Y249</f>
        <v/>
      </c>
      <c r="AA249" s="44">
        <f>Z249*0.7</f>
        <v/>
      </c>
      <c r="AB249" s="1" t="n"/>
      <c r="AC249" s="44">
        <f>M249*0.005</f>
        <v/>
      </c>
      <c r="AD249" s="44">
        <f>AC249</f>
        <v/>
      </c>
      <c r="AE249" s="1" t="n"/>
      <c r="AF249" s="1" t="n"/>
      <c r="AG249" s="1" t="n"/>
      <c r="AH249" s="44">
        <f>Z249*0.15</f>
        <v/>
      </c>
      <c r="AI249" s="44">
        <f>Z249*0.15</f>
        <v/>
      </c>
      <c r="AJ249" s="1" t="n"/>
      <c r="AK249" s="1" t="n"/>
      <c r="AL249" s="1" t="n"/>
      <c r="AM249" s="1" t="n"/>
      <c r="AN249" s="1" t="n"/>
      <c r="AO249" s="21">
        <f>(M249-Y249)/M249</f>
        <v/>
      </c>
      <c r="AP249" s="21">
        <f>AA249/Y249</f>
        <v/>
      </c>
    </row>
    <row r="250">
      <c r="A250" s="1" t="n"/>
      <c r="B250" s="15" t="inlineStr">
        <is>
          <t>7-AL19161046</t>
        </is>
      </c>
      <c r="C250" s="15" t="inlineStr">
        <is>
          <t>2020-07-21 13:25:17</t>
        </is>
      </c>
      <c r="D250" s="16">
        <f>LEFT(B250,9)</f>
        <v/>
      </c>
      <c r="E250" s="1" t="inlineStr">
        <is>
          <t>jack</t>
        </is>
      </c>
      <c r="F250" s="1" t="n"/>
      <c r="G250" s="1" t="n"/>
      <c r="H250" s="1" t="n"/>
      <c r="I250" s="1" t="n"/>
      <c r="J250" s="1" t="n"/>
      <c r="K250" s="1" t="n"/>
      <c r="L250" s="1" t="n"/>
      <c r="M250" s="17" t="n">
        <v>176</v>
      </c>
      <c r="N250" s="1" t="n"/>
      <c r="O250" s="1" t="n"/>
      <c r="P250" s="1" t="n"/>
      <c r="Q250" s="1" t="n"/>
      <c r="R250" s="17" t="n">
        <v>113.48</v>
      </c>
      <c r="S250" s="44">
        <f>M250*0.01095</f>
        <v/>
      </c>
      <c r="T250" s="44">
        <f>M250*0.02348</f>
        <v/>
      </c>
      <c r="U250" s="44" t="n">
        <v>4</v>
      </c>
      <c r="V250" s="44">
        <f>U250-T250</f>
        <v/>
      </c>
      <c r="W250" s="1" t="n"/>
      <c r="X250" s="44">
        <f>M250*0.043</f>
        <v/>
      </c>
      <c r="Y250" s="44">
        <f>R250+S250+T250+W250+X250+AG250+AC250+AD250</f>
        <v/>
      </c>
      <c r="Z250" s="44">
        <f>M250-Y250</f>
        <v/>
      </c>
      <c r="AA250" s="1" t="n">
        <v>0</v>
      </c>
      <c r="AB250" s="44">
        <f>Z250*0.9</f>
        <v/>
      </c>
      <c r="AC250" s="44">
        <f>M250*0.005</f>
        <v/>
      </c>
      <c r="AD250" s="44">
        <f>AC250</f>
        <v/>
      </c>
      <c r="AE250" s="1" t="n"/>
      <c r="AF250" s="1" t="n"/>
      <c r="AG250" s="1" t="n"/>
      <c r="AH250" s="44">
        <f>Z250*0.05</f>
        <v/>
      </c>
      <c r="AI250" s="44">
        <f>AH250</f>
        <v/>
      </c>
      <c r="AJ250" s="1" t="n"/>
      <c r="AK250" s="1" t="n"/>
      <c r="AL250" s="1" t="n"/>
      <c r="AM250" s="1" t="n"/>
      <c r="AN250" s="1" t="n"/>
      <c r="AO250" s="21">
        <f>(M250-Y250)/M250</f>
        <v/>
      </c>
      <c r="AP250" s="21">
        <f>AA250/Y250</f>
        <v/>
      </c>
      <c r="AR250" t="inlineStr">
        <is>
          <t>2020.07月迈粟礼对账单.xlsx 运单编号：4307123029258,金额4.0</t>
        </is>
      </c>
    </row>
    <row r="251">
      <c r="A251" s="1" t="n"/>
      <c r="B251" s="15" t="inlineStr">
        <is>
          <t>7-GZ20267001</t>
        </is>
      </c>
      <c r="C251" s="15" t="inlineStr">
        <is>
          <t>2020-07-21 13:22:29</t>
        </is>
      </c>
      <c r="D251" s="16">
        <f>LEFT(B251,9)</f>
        <v/>
      </c>
      <c r="E251" s="1" t="inlineStr">
        <is>
          <t>jack</t>
        </is>
      </c>
      <c r="F251" s="1" t="n"/>
      <c r="G251" s="1" t="n"/>
      <c r="H251" s="1" t="n"/>
      <c r="I251" s="1" t="n"/>
      <c r="J251" s="1" t="n"/>
      <c r="K251" s="1" t="n"/>
      <c r="L251" s="1" t="n"/>
      <c r="M251" s="17" t="n">
        <v>3639</v>
      </c>
      <c r="N251" s="1" t="n"/>
      <c r="O251" s="1" t="n"/>
      <c r="P251" s="1" t="n"/>
      <c r="Q251" s="1" t="n"/>
      <c r="R251" s="17" t="n">
        <v>2380.32</v>
      </c>
      <c r="S251" s="44">
        <f>M251*0.01095</f>
        <v/>
      </c>
      <c r="T251" s="44">
        <f>M251*0.02348</f>
        <v/>
      </c>
      <c r="U251" s="44" t="n"/>
      <c r="V251" s="44">
        <f>U251-T251</f>
        <v/>
      </c>
      <c r="W251" s="1" t="n"/>
      <c r="X251" s="44">
        <f>M251*0.043</f>
        <v/>
      </c>
      <c r="Y251" s="44">
        <f>R251+S251+T251+W251+X251+AG251+AC251+AD251</f>
        <v/>
      </c>
      <c r="Z251" s="44">
        <f>M251-Y251</f>
        <v/>
      </c>
      <c r="AA251" s="44">
        <f>Z251*0.7</f>
        <v/>
      </c>
      <c r="AB251" s="1" t="n"/>
      <c r="AC251" s="44">
        <f>M251*0.005</f>
        <v/>
      </c>
      <c r="AD251" s="44">
        <f>AC251</f>
        <v/>
      </c>
      <c r="AE251" s="1" t="n"/>
      <c r="AF251" s="1" t="n"/>
      <c r="AG251" s="1" t="n"/>
      <c r="AH251" s="44">
        <f>Z251*0.15</f>
        <v/>
      </c>
      <c r="AI251" s="44">
        <f>Z251*0.15</f>
        <v/>
      </c>
      <c r="AJ251" s="1" t="n"/>
      <c r="AK251" s="1" t="n"/>
      <c r="AL251" s="1" t="n"/>
      <c r="AM251" s="1" t="n"/>
      <c r="AN251" s="1" t="n"/>
      <c r="AO251" s="21">
        <f>(M251-Y251)/M251</f>
        <v/>
      </c>
      <c r="AP251" s="21">
        <f>AA251/Y251</f>
        <v/>
      </c>
    </row>
    <row r="252">
      <c r="A252" s="1" t="n"/>
      <c r="B252" s="15" t="inlineStr">
        <is>
          <t>7-AL20108001</t>
        </is>
      </c>
      <c r="C252" s="15" t="inlineStr">
        <is>
          <t>2020-07-21 10:50:10</t>
        </is>
      </c>
      <c r="D252" s="16">
        <f>LEFT(B252,9)</f>
        <v/>
      </c>
      <c r="E252" s="1" t="inlineStr">
        <is>
          <t>jack</t>
        </is>
      </c>
      <c r="F252" s="1" t="n"/>
      <c r="G252" s="1" t="n"/>
      <c r="H252" s="1" t="n"/>
      <c r="I252" s="1" t="n"/>
      <c r="J252" s="1" t="n"/>
      <c r="K252" s="1" t="n"/>
      <c r="L252" s="1" t="n"/>
      <c r="M252" s="17" t="n">
        <v>163</v>
      </c>
      <c r="N252" s="1" t="n"/>
      <c r="O252" s="1" t="n"/>
      <c r="P252" s="1" t="n"/>
      <c r="Q252" s="1" t="n"/>
      <c r="R252" s="17" t="n">
        <v>117.39</v>
      </c>
      <c r="S252" s="44">
        <f>M252*0.01095</f>
        <v/>
      </c>
      <c r="T252" s="44">
        <f>M252*0.02348</f>
        <v/>
      </c>
      <c r="U252" s="44" t="n">
        <v>7.2</v>
      </c>
      <c r="V252" s="44">
        <f>U252-T252</f>
        <v/>
      </c>
      <c r="W252" s="1" t="n"/>
      <c r="X252" s="44">
        <f>M252*0.043</f>
        <v/>
      </c>
      <c r="Y252" s="44">
        <f>R252+S252+T252+W252+X252+AG252+AC252+AD252</f>
        <v/>
      </c>
      <c r="Z252" s="44">
        <f>M252-Y252</f>
        <v/>
      </c>
      <c r="AA252" s="1" t="n">
        <v>0</v>
      </c>
      <c r="AB252" s="44">
        <f>Z252*0.9</f>
        <v/>
      </c>
      <c r="AC252" s="44">
        <f>M252*0.005</f>
        <v/>
      </c>
      <c r="AD252" s="44">
        <f>AC252</f>
        <v/>
      </c>
      <c r="AE252" s="1" t="n"/>
      <c r="AF252" s="1" t="n"/>
      <c r="AG252" s="1" t="n"/>
      <c r="AH252" s="44">
        <f>Z252*0.05</f>
        <v/>
      </c>
      <c r="AI252" s="44">
        <f>AH252</f>
        <v/>
      </c>
      <c r="AJ252" s="1" t="n"/>
      <c r="AK252" s="1" t="n"/>
      <c r="AL252" s="1" t="n"/>
      <c r="AM252" s="1" t="n"/>
      <c r="AN252" s="1" t="n"/>
      <c r="AO252" s="21">
        <f>(M252-Y252)/M252</f>
        <v/>
      </c>
      <c r="AP252" s="21">
        <f>AA252/Y252</f>
        <v/>
      </c>
      <c r="AR252" t="inlineStr">
        <is>
          <t>2020.07月迈粟礼对账单.xlsx 运单编号：4307119882161,金额7.2</t>
        </is>
      </c>
    </row>
    <row r="253">
      <c r="A253" s="1" t="n"/>
      <c r="B253" s="15" t="inlineStr">
        <is>
          <t>7-AL1983147</t>
        </is>
      </c>
      <c r="C253" s="15" t="inlineStr">
        <is>
          <t>2020-07-21 10:50:10</t>
        </is>
      </c>
      <c r="D253" s="16">
        <f>LEFT(B253,9)</f>
        <v/>
      </c>
      <c r="E253" s="1" t="inlineStr">
        <is>
          <t>jack</t>
        </is>
      </c>
      <c r="F253" s="1" t="n"/>
      <c r="G253" s="1" t="n"/>
      <c r="H253" s="1" t="n"/>
      <c r="I253" s="1" t="n"/>
      <c r="J253" s="1" t="n"/>
      <c r="K253" s="1" t="n"/>
      <c r="L253" s="1" t="n"/>
      <c r="M253" s="17" t="n">
        <v>47</v>
      </c>
      <c r="N253" s="1" t="n"/>
      <c r="O253" s="1" t="n"/>
      <c r="P253" s="1" t="n"/>
      <c r="Q253" s="1" t="n"/>
      <c r="R253" s="17" t="n">
        <v>25.66</v>
      </c>
      <c r="S253" s="44">
        <f>M253*0.01095</f>
        <v/>
      </c>
      <c r="T253" s="44">
        <f>M253*0.02348</f>
        <v/>
      </c>
      <c r="U253" s="44" t="n">
        <v>1.6</v>
      </c>
      <c r="V253" s="44">
        <f>U253-T253</f>
        <v/>
      </c>
      <c r="W253" s="1" t="n"/>
      <c r="X253" s="44">
        <f>M253*0.043</f>
        <v/>
      </c>
      <c r="Y253" s="44">
        <f>R253+S253+T253+W253+X253+AG253+AC253+AD253</f>
        <v/>
      </c>
      <c r="Z253" s="44">
        <f>M253-Y253</f>
        <v/>
      </c>
      <c r="AA253" s="1" t="n">
        <v>0</v>
      </c>
      <c r="AB253" s="44">
        <f>Z253*0.9</f>
        <v/>
      </c>
      <c r="AC253" s="44">
        <f>M253*0.005</f>
        <v/>
      </c>
      <c r="AD253" s="44">
        <f>AC253</f>
        <v/>
      </c>
      <c r="AE253" s="1" t="n"/>
      <c r="AF253" s="1" t="n"/>
      <c r="AG253" s="1" t="n"/>
      <c r="AH253" s="44">
        <f>Z253*0.05</f>
        <v/>
      </c>
      <c r="AI253" s="44">
        <f>AH253</f>
        <v/>
      </c>
      <c r="AJ253" s="1" t="n"/>
      <c r="AK253" s="1" t="n"/>
      <c r="AL253" s="1" t="n"/>
      <c r="AM253" s="1" t="n"/>
      <c r="AN253" s="1" t="n"/>
      <c r="AO253" s="21">
        <f>(M253-Y253)/M253</f>
        <v/>
      </c>
      <c r="AP253" s="21">
        <f>AA253/Y253</f>
        <v/>
      </c>
      <c r="AR253" t="inlineStr">
        <is>
          <t>2020.07月迈粟礼对账单.xlsx 运单编号：4307116012459,金额1.6</t>
        </is>
      </c>
    </row>
    <row r="254">
      <c r="A254" s="1" t="n"/>
      <c r="B254" s="15" t="inlineStr">
        <is>
          <t>7-MA20273002</t>
        </is>
      </c>
      <c r="C254" s="15" t="inlineStr">
        <is>
          <t>2020-07-21 10:50:10</t>
        </is>
      </c>
      <c r="D254" s="16">
        <f>LEFT(B254,9)</f>
        <v/>
      </c>
      <c r="E254" s="1" t="inlineStr">
        <is>
          <t>jack</t>
        </is>
      </c>
      <c r="F254" s="1" t="n"/>
      <c r="G254" s="1" t="n"/>
      <c r="H254" s="1" t="n"/>
      <c r="I254" s="1" t="n"/>
      <c r="J254" s="1" t="n"/>
      <c r="K254" s="1" t="n"/>
      <c r="L254" s="1" t="n"/>
      <c r="M254" s="17" t="n">
        <v>81</v>
      </c>
      <c r="N254" s="1" t="n"/>
      <c r="O254" s="1" t="n"/>
      <c r="P254" s="1" t="n"/>
      <c r="Q254" s="1" t="n"/>
      <c r="R254" s="17" t="n">
        <v>49.79</v>
      </c>
      <c r="S254" s="44">
        <f>M254*0.01095</f>
        <v/>
      </c>
      <c r="T254" s="44">
        <f>M254*0.02348</f>
        <v/>
      </c>
      <c r="U254" s="44" t="n">
        <v>4.8</v>
      </c>
      <c r="V254" s="44">
        <f>U254-T254</f>
        <v/>
      </c>
      <c r="W254" s="1" t="n"/>
      <c r="X254" s="44">
        <f>M254*0.043</f>
        <v/>
      </c>
      <c r="Y254" s="44">
        <f>R254+S254+T254+W254+X254+AG254+AC254+AD254</f>
        <v/>
      </c>
      <c r="Z254" s="44">
        <f>M254-Y254</f>
        <v/>
      </c>
      <c r="AA254" s="44">
        <f>Z254*0.7</f>
        <v/>
      </c>
      <c r="AB254" s="1" t="n"/>
      <c r="AC254" s="44">
        <f>M254*0.005</f>
        <v/>
      </c>
      <c r="AD254" s="44">
        <f>AC254</f>
        <v/>
      </c>
      <c r="AE254" s="1" t="n"/>
      <c r="AF254" s="1" t="n"/>
      <c r="AG254" s="1" t="n"/>
      <c r="AH254" s="44">
        <f>Z254*0.15</f>
        <v/>
      </c>
      <c r="AI254" s="44">
        <f>Z254*0.15</f>
        <v/>
      </c>
      <c r="AJ254" s="1" t="n"/>
      <c r="AK254" s="1" t="n"/>
      <c r="AL254" s="1" t="n"/>
      <c r="AM254" s="1" t="n"/>
      <c r="AN254" s="1" t="n"/>
      <c r="AO254" s="21">
        <f>(M254-Y254)/M254</f>
        <v/>
      </c>
      <c r="AP254" s="21">
        <f>AA254/Y254</f>
        <v/>
      </c>
      <c r="AR254" t="inlineStr">
        <is>
          <t>2020.07月迈粟礼对账单.xlsx 运单编号：4307116141927,金额4.8</t>
        </is>
      </c>
    </row>
    <row r="255">
      <c r="A255" s="1" t="n"/>
      <c r="B255" s="15" t="inlineStr">
        <is>
          <t>7-MA20285001</t>
        </is>
      </c>
      <c r="C255" s="15" t="inlineStr">
        <is>
          <t>2020-07-21 13:58:33</t>
        </is>
      </c>
      <c r="D255" s="16">
        <f>LEFT(B255,9)</f>
        <v/>
      </c>
      <c r="E255" s="1" t="inlineStr">
        <is>
          <t>jack</t>
        </is>
      </c>
      <c r="F255" s="1" t="n"/>
      <c r="G255" s="1" t="n"/>
      <c r="H255" s="1" t="n"/>
      <c r="I255" s="1" t="n"/>
      <c r="J255" s="1" t="n"/>
      <c r="K255" s="1" t="n"/>
      <c r="L255" s="1" t="n"/>
      <c r="M255" s="17" t="n">
        <v>428.4</v>
      </c>
      <c r="N255" s="1" t="n"/>
      <c r="O255" s="1" t="n"/>
      <c r="P255" s="1" t="n"/>
      <c r="Q255" s="1" t="n"/>
      <c r="R255" s="17" t="n">
        <v>292.11</v>
      </c>
      <c r="S255" s="44">
        <f>M255*0.01095</f>
        <v/>
      </c>
      <c r="T255" s="44">
        <f>M255*0.02348</f>
        <v/>
      </c>
      <c r="U255" s="44" t="n">
        <v>18.7</v>
      </c>
      <c r="V255" s="44">
        <f>U255-T255</f>
        <v/>
      </c>
      <c r="W255" s="1" t="n"/>
      <c r="X255" s="44">
        <f>M255*0.043</f>
        <v/>
      </c>
      <c r="Y255" s="44">
        <f>R255+S255+T255+W255+X255+AG255+AC255+AD255</f>
        <v/>
      </c>
      <c r="Z255" s="44">
        <f>M255-Y255</f>
        <v/>
      </c>
      <c r="AA255" s="44">
        <f>Z255*0.7</f>
        <v/>
      </c>
      <c r="AB255" s="1" t="n"/>
      <c r="AC255" s="44">
        <f>M255*0.005</f>
        <v/>
      </c>
      <c r="AD255" s="44">
        <f>AC255</f>
        <v/>
      </c>
      <c r="AE255" s="1" t="n"/>
      <c r="AF255" s="1" t="n"/>
      <c r="AG255" s="1" t="n"/>
      <c r="AH255" s="44">
        <f>Z255*0.15</f>
        <v/>
      </c>
      <c r="AI255" s="44">
        <f>Z255*0.15</f>
        <v/>
      </c>
      <c r="AJ255" s="1" t="n"/>
      <c r="AK255" s="1" t="n"/>
      <c r="AL255" s="1" t="n"/>
      <c r="AM255" s="1" t="n"/>
      <c r="AN255" s="1" t="n"/>
      <c r="AO255" s="21">
        <f>(M255-Y255)/M255</f>
        <v/>
      </c>
      <c r="AP255" s="21">
        <f>AA255/Y255</f>
        <v/>
      </c>
      <c r="AR255" t="inlineStr">
        <is>
          <t>2020.07月迈粟礼对账单.xlsx 运单编号：4307120154122,金额18.7</t>
        </is>
      </c>
    </row>
    <row r="256">
      <c r="A256" s="1" t="n"/>
      <c r="B256" s="15" t="inlineStr">
        <is>
          <t>7-AL20107001</t>
        </is>
      </c>
      <c r="C256" s="15" t="inlineStr">
        <is>
          <t>2020-07-22 14:03:19</t>
        </is>
      </c>
      <c r="D256" s="16">
        <f>LEFT(B256,9)</f>
        <v/>
      </c>
      <c r="E256" s="1" t="inlineStr">
        <is>
          <t>jack</t>
        </is>
      </c>
      <c r="F256" s="1" t="n"/>
      <c r="G256" s="1" t="n"/>
      <c r="H256" s="1" t="n"/>
      <c r="I256" s="1" t="n"/>
      <c r="J256" s="1" t="n"/>
      <c r="K256" s="1" t="n"/>
      <c r="L256" s="1" t="n"/>
      <c r="M256" s="17" t="n">
        <v>118</v>
      </c>
      <c r="N256" s="1" t="n"/>
      <c r="O256" s="1" t="n"/>
      <c r="P256" s="1" t="n"/>
      <c r="Q256" s="1" t="n"/>
      <c r="R256" s="17" t="n">
        <v>77.45999999999999</v>
      </c>
      <c r="S256" s="44">
        <f>M256*0.01095</f>
        <v/>
      </c>
      <c r="T256" s="44">
        <f>M256*0.02348</f>
        <v/>
      </c>
      <c r="U256" s="44" t="n">
        <v>6.4</v>
      </c>
      <c r="V256" s="44">
        <f>U256-T256</f>
        <v/>
      </c>
      <c r="W256" s="1" t="n"/>
      <c r="X256" s="44">
        <f>M256*0.043</f>
        <v/>
      </c>
      <c r="Y256" s="44">
        <f>R256+S256+T256+W256+X256+AG256+AC256+AD256</f>
        <v/>
      </c>
      <c r="Z256" s="44">
        <f>M256-Y256</f>
        <v/>
      </c>
      <c r="AA256" s="1" t="n">
        <v>0</v>
      </c>
      <c r="AB256" s="44">
        <f>Z256*0.9</f>
        <v/>
      </c>
      <c r="AC256" s="44">
        <f>M256*0.005</f>
        <v/>
      </c>
      <c r="AD256" s="44">
        <f>AC256</f>
        <v/>
      </c>
      <c r="AE256" s="1" t="n"/>
      <c r="AF256" s="1" t="n"/>
      <c r="AG256" s="1" t="n"/>
      <c r="AH256" s="44">
        <f>Z256*0.05</f>
        <v/>
      </c>
      <c r="AI256" s="44">
        <f>AH256</f>
        <v/>
      </c>
      <c r="AJ256" s="1" t="n"/>
      <c r="AK256" s="1" t="n"/>
      <c r="AL256" s="1" t="n"/>
      <c r="AM256" s="1" t="n"/>
      <c r="AN256" s="1" t="n"/>
      <c r="AO256" s="21">
        <f>(M256-Y256)/M256</f>
        <v/>
      </c>
      <c r="AP256" s="21">
        <f>AA256/Y256</f>
        <v/>
      </c>
      <c r="AR256" t="inlineStr">
        <is>
          <t>2020.07月迈粟礼对账单.xlsx 运单编号：4307155926428,金额6.4</t>
        </is>
      </c>
    </row>
    <row r="257">
      <c r="A257" s="1" t="n"/>
      <c r="B257" s="15" t="inlineStr">
        <is>
          <t>7-MA20284002</t>
        </is>
      </c>
      <c r="C257" s="15" t="inlineStr">
        <is>
          <t>2020-07-20 18:03:36</t>
        </is>
      </c>
      <c r="D257" s="16">
        <f>LEFT(B257,9)</f>
        <v/>
      </c>
      <c r="E257" s="1" t="inlineStr">
        <is>
          <t>jack</t>
        </is>
      </c>
      <c r="F257" s="1" t="n"/>
      <c r="G257" s="1" t="n"/>
      <c r="H257" s="1" t="n"/>
      <c r="I257" s="1" t="n"/>
      <c r="J257" s="1" t="n"/>
      <c r="K257" s="1" t="n"/>
      <c r="L257" s="1" t="n"/>
      <c r="M257" s="17" t="n">
        <v>61.5</v>
      </c>
      <c r="N257" s="1" t="n"/>
      <c r="O257" s="1" t="n"/>
      <c r="P257" s="1" t="n"/>
      <c r="Q257" s="1" t="n"/>
      <c r="R257" s="17" t="n">
        <v>25.24</v>
      </c>
      <c r="S257" s="44">
        <f>M257*0.01095</f>
        <v/>
      </c>
      <c r="T257" s="44">
        <f>M257*0.02348</f>
        <v/>
      </c>
      <c r="U257" s="44" t="n">
        <v>4.8</v>
      </c>
      <c r="V257" s="44">
        <f>U257-T257</f>
        <v/>
      </c>
      <c r="W257" s="1" t="n"/>
      <c r="X257" s="44">
        <f>M257*0.043</f>
        <v/>
      </c>
      <c r="Y257" s="44">
        <f>R257+S257+T257+W257+X257+AG257+AC257+AD257</f>
        <v/>
      </c>
      <c r="Z257" s="44">
        <f>M257-Y257</f>
        <v/>
      </c>
      <c r="AA257" s="44">
        <f>Z257*0.7</f>
        <v/>
      </c>
      <c r="AB257" s="1" t="n"/>
      <c r="AC257" s="44">
        <f>M257*0.005</f>
        <v/>
      </c>
      <c r="AD257" s="44">
        <f>AC257</f>
        <v/>
      </c>
      <c r="AE257" s="1" t="n"/>
      <c r="AF257" s="1" t="n"/>
      <c r="AG257" s="1" t="n"/>
      <c r="AH257" s="44">
        <f>Z257*0.15</f>
        <v/>
      </c>
      <c r="AI257" s="44">
        <f>Z257*0.15</f>
        <v/>
      </c>
      <c r="AJ257" s="1" t="n"/>
      <c r="AK257" s="1" t="n"/>
      <c r="AL257" s="1" t="n"/>
      <c r="AM257" s="1" t="n"/>
      <c r="AN257" s="1" t="n"/>
      <c r="AO257" s="21">
        <f>(M257-Y257)/M257</f>
        <v/>
      </c>
      <c r="AP257" s="21">
        <f>AA257/Y257</f>
        <v/>
      </c>
      <c r="AR257" t="inlineStr">
        <is>
          <t>2020.07月迈粟礼对账单.xlsx 运单编号：4307112020519,金额4.8</t>
        </is>
      </c>
    </row>
    <row r="258">
      <c r="A258" s="1" t="n"/>
      <c r="B258" s="15" t="inlineStr">
        <is>
          <t>7-AL199888</t>
        </is>
      </c>
      <c r="C258" s="15" t="inlineStr">
        <is>
          <t>2020-07-20 17:45:40</t>
        </is>
      </c>
      <c r="D258" s="16">
        <f>LEFT(B258,9)</f>
        <v/>
      </c>
      <c r="E258" s="1" t="inlineStr">
        <is>
          <t>jack</t>
        </is>
      </c>
      <c r="F258" s="1" t="n"/>
      <c r="G258" s="1" t="n"/>
      <c r="H258" s="1" t="n"/>
      <c r="I258" s="1" t="n"/>
      <c r="J258" s="1" t="n"/>
      <c r="K258" s="1" t="n"/>
      <c r="L258" s="1" t="n"/>
      <c r="M258" s="17" t="n">
        <v>98.59999999999999</v>
      </c>
      <c r="N258" s="1" t="n"/>
      <c r="O258" s="1" t="n"/>
      <c r="P258" s="1" t="n"/>
      <c r="Q258" s="1" t="n"/>
      <c r="R258" s="17" t="n">
        <v>72</v>
      </c>
      <c r="S258" s="44">
        <f>M258*0.01095</f>
        <v/>
      </c>
      <c r="T258" s="44">
        <f>M258*0.02348</f>
        <v/>
      </c>
      <c r="U258" s="44" t="n"/>
      <c r="V258" s="44">
        <f>U258-T258</f>
        <v/>
      </c>
      <c r="W258" s="1" t="n"/>
      <c r="X258" s="44">
        <f>M258*0.043</f>
        <v/>
      </c>
      <c r="Y258" s="44">
        <f>R258+S258+T258+W258+X258+AG258+AC258+AD258</f>
        <v/>
      </c>
      <c r="Z258" s="44">
        <f>M258-Y258</f>
        <v/>
      </c>
      <c r="AA258" s="1" t="n">
        <v>0</v>
      </c>
      <c r="AB258" s="44">
        <f>Z258*0.9</f>
        <v/>
      </c>
      <c r="AC258" s="44">
        <f>M258*0.005</f>
        <v/>
      </c>
      <c r="AD258" s="44">
        <f>AC258</f>
        <v/>
      </c>
      <c r="AE258" s="1" t="n"/>
      <c r="AF258" s="1" t="n"/>
      <c r="AG258" s="1" t="n"/>
      <c r="AH258" s="44">
        <f>Z258*0.05</f>
        <v/>
      </c>
      <c r="AI258" s="44">
        <f>AH258</f>
        <v/>
      </c>
      <c r="AJ258" s="1" t="n"/>
      <c r="AK258" s="1" t="n"/>
      <c r="AL258" s="1" t="n"/>
      <c r="AM258" s="1" t="n"/>
      <c r="AN258" s="1" t="n"/>
      <c r="AO258" s="21">
        <f>(M258-Y258)/M258</f>
        <v/>
      </c>
      <c r="AP258" s="21">
        <f>AA258/Y258</f>
        <v/>
      </c>
    </row>
    <row r="259">
      <c r="A259" s="1" t="n"/>
      <c r="B259" s="15" t="inlineStr">
        <is>
          <t>7-GZ20292001</t>
        </is>
      </c>
      <c r="C259" s="15" t="inlineStr">
        <is>
          <t>2020-07-21 11:43:16</t>
        </is>
      </c>
      <c r="D259" s="16">
        <f>LEFT(B259,9)</f>
        <v/>
      </c>
      <c r="E259" s="1" t="inlineStr">
        <is>
          <t>jack</t>
        </is>
      </c>
      <c r="F259" s="1" t="n"/>
      <c r="G259" s="1" t="n"/>
      <c r="H259" s="1" t="n"/>
      <c r="I259" s="1" t="n"/>
      <c r="J259" s="1" t="n"/>
      <c r="K259" s="1" t="n"/>
      <c r="L259" s="1" t="n"/>
      <c r="M259" s="17" t="n">
        <v>190.3</v>
      </c>
      <c r="N259" s="1" t="n"/>
      <c r="O259" s="1" t="n"/>
      <c r="P259" s="1" t="n"/>
      <c r="Q259" s="1" t="n"/>
      <c r="R259" s="17" t="n">
        <v>118.55</v>
      </c>
      <c r="S259" s="44">
        <f>M259*0.01095</f>
        <v/>
      </c>
      <c r="T259" s="44">
        <f>M259*0.02348</f>
        <v/>
      </c>
      <c r="U259" s="44" t="n"/>
      <c r="V259" s="44">
        <f>U259-T259</f>
        <v/>
      </c>
      <c r="W259" s="1" t="n"/>
      <c r="X259" s="44">
        <f>M259*0.043</f>
        <v/>
      </c>
      <c r="Y259" s="44">
        <f>R259+S259+T259+W259+X259+AG259+AC259+AD259</f>
        <v/>
      </c>
      <c r="Z259" s="44">
        <f>M259-Y259</f>
        <v/>
      </c>
      <c r="AA259" s="44">
        <f>Z259*0.7</f>
        <v/>
      </c>
      <c r="AB259" s="1" t="n"/>
      <c r="AC259" s="44">
        <f>M259*0.005</f>
        <v/>
      </c>
      <c r="AD259" s="44">
        <f>AC259</f>
        <v/>
      </c>
      <c r="AE259" s="1" t="n"/>
      <c r="AF259" s="1" t="n"/>
      <c r="AG259" s="1" t="n"/>
      <c r="AH259" s="44">
        <f>Z259*0.15</f>
        <v/>
      </c>
      <c r="AI259" s="44">
        <f>Z259*0.15</f>
        <v/>
      </c>
      <c r="AJ259" s="1" t="n"/>
      <c r="AK259" s="1" t="n"/>
      <c r="AL259" s="1" t="n"/>
      <c r="AM259" s="1" t="n"/>
      <c r="AN259" s="1" t="n"/>
      <c r="AO259" s="21">
        <f>(M259-Y259)/M259</f>
        <v/>
      </c>
      <c r="AP259" s="21">
        <f>AA259/Y259</f>
        <v/>
      </c>
    </row>
    <row r="260">
      <c r="A260" s="1" t="n"/>
      <c r="B260" s="15" t="inlineStr">
        <is>
          <t>7-GZ19034012</t>
        </is>
      </c>
      <c r="C260" s="15" t="inlineStr">
        <is>
          <t>2020-07-21 10:52:32</t>
        </is>
      </c>
      <c r="D260" s="16">
        <f>LEFT(B260,9)</f>
        <v/>
      </c>
      <c r="E260" s="1" t="inlineStr">
        <is>
          <t>jack</t>
        </is>
      </c>
      <c r="F260" s="1" t="n"/>
      <c r="G260" s="1" t="n"/>
      <c r="H260" s="1" t="n"/>
      <c r="I260" s="1" t="n"/>
      <c r="J260" s="1" t="n"/>
      <c r="K260" s="1" t="n"/>
      <c r="L260" s="1" t="n"/>
      <c r="M260" s="17" t="n">
        <v>479.9</v>
      </c>
      <c r="N260" s="1" t="n"/>
      <c r="O260" s="1" t="n"/>
      <c r="P260" s="1" t="n"/>
      <c r="Q260" s="1" t="n"/>
      <c r="R260" s="17" t="n">
        <v>321.09</v>
      </c>
      <c r="S260" s="44">
        <f>M260*0.01095</f>
        <v/>
      </c>
      <c r="T260" s="44">
        <f>M260*0.02348</f>
        <v/>
      </c>
      <c r="U260" s="44" t="n"/>
      <c r="V260" s="44">
        <f>U260-T260</f>
        <v/>
      </c>
      <c r="W260" s="1" t="n"/>
      <c r="X260" s="44">
        <f>M260*0.043</f>
        <v/>
      </c>
      <c r="Y260" s="44">
        <f>R260+S260+T260+W260+X260+AG260+AC260+AD260</f>
        <v/>
      </c>
      <c r="Z260" s="44">
        <f>M260-Y260</f>
        <v/>
      </c>
      <c r="AA260" s="44">
        <f>Z260*0.7</f>
        <v/>
      </c>
      <c r="AB260" s="1" t="n"/>
      <c r="AC260" s="44">
        <f>M260*0.005</f>
        <v/>
      </c>
      <c r="AD260" s="44">
        <f>AC260</f>
        <v/>
      </c>
      <c r="AE260" s="1" t="n"/>
      <c r="AF260" s="1" t="n"/>
      <c r="AG260" s="1" t="n"/>
      <c r="AH260" s="44">
        <f>Z260*0.15</f>
        <v/>
      </c>
      <c r="AI260" s="44">
        <f>Z260*0.15</f>
        <v/>
      </c>
      <c r="AJ260" s="1" t="n"/>
      <c r="AK260" s="1" t="n"/>
      <c r="AL260" s="1" t="n"/>
      <c r="AM260" s="1" t="n"/>
      <c r="AN260" s="1" t="n"/>
      <c r="AO260" s="21">
        <f>(M260-Y260)/M260</f>
        <v/>
      </c>
      <c r="AP260" s="21">
        <f>AA260/Y260</f>
        <v/>
      </c>
    </row>
    <row r="261">
      <c r="A261" s="1" t="n"/>
      <c r="B261" s="15" t="inlineStr">
        <is>
          <t>7-GZ20291001</t>
        </is>
      </c>
      <c r="C261" s="15" t="inlineStr">
        <is>
          <t>2020-07-21 10:52:42</t>
        </is>
      </c>
      <c r="D261" s="16">
        <f>LEFT(B261,9)</f>
        <v/>
      </c>
      <c r="E261" s="1" t="inlineStr">
        <is>
          <t>jack</t>
        </is>
      </c>
      <c r="F261" s="1" t="n"/>
      <c r="G261" s="1" t="n"/>
      <c r="H261" s="1" t="n"/>
      <c r="I261" s="1" t="n"/>
      <c r="J261" s="1" t="n"/>
      <c r="K261" s="1" t="n"/>
      <c r="L261" s="1" t="n"/>
      <c r="M261" s="17" t="n">
        <v>2960.8</v>
      </c>
      <c r="N261" s="1" t="n"/>
      <c r="O261" s="1" t="n"/>
      <c r="P261" s="1" t="n"/>
      <c r="Q261" s="1" t="n"/>
      <c r="R261" s="17" t="n">
        <v>1806</v>
      </c>
      <c r="S261" s="44">
        <f>M261*0.01095</f>
        <v/>
      </c>
      <c r="T261" s="44">
        <f>M261*0.02348</f>
        <v/>
      </c>
      <c r="U261" s="44" t="n"/>
      <c r="V261" s="44">
        <f>U261-T261</f>
        <v/>
      </c>
      <c r="W261" s="1" t="n"/>
      <c r="X261" s="44">
        <f>M261*0.043</f>
        <v/>
      </c>
      <c r="Y261" s="44">
        <f>R261+S261+T261+W261+X261+AG261+AC261+AD261</f>
        <v/>
      </c>
      <c r="Z261" s="44">
        <f>M261-Y261</f>
        <v/>
      </c>
      <c r="AA261" s="44">
        <f>Z261*0.7</f>
        <v/>
      </c>
      <c r="AB261" s="1" t="n"/>
      <c r="AC261" s="44">
        <f>M261*0.005</f>
        <v/>
      </c>
      <c r="AD261" s="44">
        <f>AC261</f>
        <v/>
      </c>
      <c r="AE261" s="1" t="n"/>
      <c r="AF261" s="1" t="n"/>
      <c r="AG261" s="1" t="n"/>
      <c r="AH261" s="44">
        <f>Z261*0.15</f>
        <v/>
      </c>
      <c r="AI261" s="44">
        <f>Z261*0.15</f>
        <v/>
      </c>
      <c r="AJ261" s="1" t="n"/>
      <c r="AK261" s="1" t="n"/>
      <c r="AL261" s="1" t="n"/>
      <c r="AM261" s="1" t="n"/>
      <c r="AN261" s="1" t="n"/>
      <c r="AO261" s="21">
        <f>(M261-Y261)/M261</f>
        <v/>
      </c>
      <c r="AP261" s="21">
        <f>AA261/Y261</f>
        <v/>
      </c>
    </row>
    <row r="262">
      <c r="A262" s="1" t="n"/>
      <c r="B262" s="15" t="inlineStr">
        <is>
          <t>7-GZ20030004</t>
        </is>
      </c>
      <c r="C262" s="15" t="inlineStr">
        <is>
          <t>2020-07-22 13:15:10</t>
        </is>
      </c>
      <c r="D262" s="16">
        <f>LEFT(B262,9)</f>
        <v/>
      </c>
      <c r="E262" s="1" t="inlineStr">
        <is>
          <t>jack</t>
        </is>
      </c>
      <c r="F262" s="1" t="n"/>
      <c r="G262" s="1" t="n"/>
      <c r="H262" s="1" t="n"/>
      <c r="I262" s="1" t="n"/>
      <c r="J262" s="1" t="n"/>
      <c r="K262" s="1" t="n"/>
      <c r="L262" s="1" t="n"/>
      <c r="M262" s="17" t="n">
        <v>4578</v>
      </c>
      <c r="N262" s="1" t="n"/>
      <c r="O262" s="1" t="n"/>
      <c r="P262" s="1" t="n"/>
      <c r="Q262" s="1" t="n"/>
      <c r="R262" s="17" t="n">
        <v>3238.5</v>
      </c>
      <c r="S262" s="44">
        <f>M262*0.01095</f>
        <v/>
      </c>
      <c r="T262" s="44">
        <f>M262*0.02348</f>
        <v/>
      </c>
      <c r="U262" s="44" t="n"/>
      <c r="V262" s="44">
        <f>U262-T262</f>
        <v/>
      </c>
      <c r="W262" s="1" t="n"/>
      <c r="X262" s="44">
        <f>M262*0.043</f>
        <v/>
      </c>
      <c r="Y262" s="44">
        <f>R262+S262+T262+W262+X262+AG262+AC262+AD262</f>
        <v/>
      </c>
      <c r="Z262" s="44">
        <f>M262-Y262</f>
        <v/>
      </c>
      <c r="AA262" s="44">
        <f>Z262*0.7</f>
        <v/>
      </c>
      <c r="AB262" s="1" t="n"/>
      <c r="AC262" s="44">
        <f>M262*0.005</f>
        <v/>
      </c>
      <c r="AD262" s="44">
        <f>AC262</f>
        <v/>
      </c>
      <c r="AE262" s="1" t="n"/>
      <c r="AF262" s="1" t="n"/>
      <c r="AG262" s="1" t="n"/>
      <c r="AH262" s="44">
        <f>Z262*0.15</f>
        <v/>
      </c>
      <c r="AI262" s="44">
        <f>Z262*0.15</f>
        <v/>
      </c>
      <c r="AJ262" s="1" t="n"/>
      <c r="AK262" s="1" t="n"/>
      <c r="AL262" s="1" t="n"/>
      <c r="AM262" s="1" t="n"/>
      <c r="AN262" s="1" t="n"/>
      <c r="AO262" s="21">
        <f>(M262-Y262)/M262</f>
        <v/>
      </c>
      <c r="AP262" s="21">
        <f>AA262/Y262</f>
        <v/>
      </c>
    </row>
    <row r="263">
      <c r="A263" s="1" t="n"/>
      <c r="B263" s="15" t="inlineStr">
        <is>
          <t>7-MA20284001</t>
        </is>
      </c>
      <c r="C263" s="15" t="inlineStr">
        <is>
          <t>2020-07-20 17:36:04</t>
        </is>
      </c>
      <c r="D263" s="16">
        <f>LEFT(B263,9)</f>
        <v/>
      </c>
      <c r="E263" s="1" t="inlineStr">
        <is>
          <t>jack</t>
        </is>
      </c>
      <c r="F263" s="1" t="n"/>
      <c r="G263" s="1" t="n"/>
      <c r="H263" s="1" t="n"/>
      <c r="I263" s="1" t="n"/>
      <c r="J263" s="1" t="n"/>
      <c r="K263" s="1" t="n"/>
      <c r="L263" s="1" t="n"/>
      <c r="M263" s="17" t="n">
        <v>14</v>
      </c>
      <c r="N263" s="1" t="n"/>
      <c r="O263" s="1" t="n"/>
      <c r="P263" s="1" t="n"/>
      <c r="Q263" s="1" t="n"/>
      <c r="R263" s="17" t="n">
        <v>4.2</v>
      </c>
      <c r="S263" s="44">
        <f>M263*0.01095</f>
        <v/>
      </c>
      <c r="T263" s="44">
        <f>M263*0.02348</f>
        <v/>
      </c>
      <c r="U263" s="44" t="n">
        <v>4</v>
      </c>
      <c r="V263" s="44">
        <f>U263-T263</f>
        <v/>
      </c>
      <c r="W263" s="1" t="n"/>
      <c r="X263" s="44">
        <f>M263*0.043</f>
        <v/>
      </c>
      <c r="Y263" s="44">
        <f>R263+S263+T263+W263+X263+AG263+AC263+AD263</f>
        <v/>
      </c>
      <c r="Z263" s="44">
        <f>M263-Y263</f>
        <v/>
      </c>
      <c r="AA263" s="44">
        <f>Z263*0.7</f>
        <v/>
      </c>
      <c r="AB263" s="1" t="n"/>
      <c r="AC263" s="44">
        <f>M263*0.005</f>
        <v/>
      </c>
      <c r="AD263" s="44">
        <f>AC263</f>
        <v/>
      </c>
      <c r="AE263" s="1" t="n"/>
      <c r="AF263" s="1" t="n"/>
      <c r="AG263" s="1" t="n"/>
      <c r="AH263" s="44">
        <f>Z263*0.15</f>
        <v/>
      </c>
      <c r="AI263" s="44">
        <f>Z263*0.15</f>
        <v/>
      </c>
      <c r="AJ263" s="1" t="n"/>
      <c r="AK263" s="1" t="n"/>
      <c r="AL263" s="1" t="n"/>
      <c r="AM263" s="1" t="n"/>
      <c r="AN263" s="1" t="n"/>
      <c r="AO263" s="21">
        <f>(M263-Y263)/M263</f>
        <v/>
      </c>
      <c r="AP263" s="21">
        <f>AA263/Y263</f>
        <v/>
      </c>
      <c r="AR263" t="inlineStr">
        <is>
          <t>2020.07月迈粟礼对账单.xlsx 运单编号：4307102898269,金额4.0</t>
        </is>
      </c>
    </row>
    <row r="264">
      <c r="A264" s="1" t="n"/>
      <c r="B264" s="15" t="inlineStr">
        <is>
          <t>7-GZ19031046</t>
        </is>
      </c>
      <c r="C264" s="15" t="inlineStr">
        <is>
          <t>2020-07-20 17:37:01</t>
        </is>
      </c>
      <c r="D264" s="16">
        <f>LEFT(B264,9)</f>
        <v/>
      </c>
      <c r="E264" s="1" t="inlineStr">
        <is>
          <t>jack</t>
        </is>
      </c>
      <c r="F264" s="1" t="n"/>
      <c r="G264" s="1" t="n"/>
      <c r="H264" s="1" t="n"/>
      <c r="I264" s="1" t="n"/>
      <c r="J264" s="1" t="n"/>
      <c r="K264" s="1" t="n"/>
      <c r="L264" s="1" t="n"/>
      <c r="M264" s="17" t="n">
        <v>92.06</v>
      </c>
      <c r="N264" s="1" t="n"/>
      <c r="O264" s="1" t="n"/>
      <c r="P264" s="1" t="n"/>
      <c r="Q264" s="1" t="n"/>
      <c r="R264" s="17" t="n">
        <v>52.79</v>
      </c>
      <c r="S264" s="44">
        <f>M264*0.01095</f>
        <v/>
      </c>
      <c r="T264" s="44">
        <f>M264*0.02348</f>
        <v/>
      </c>
      <c r="U264" s="44" t="n"/>
      <c r="V264" s="44">
        <f>U264-T264</f>
        <v/>
      </c>
      <c r="W264" s="1" t="n"/>
      <c r="X264" s="44">
        <f>M264*0.043</f>
        <v/>
      </c>
      <c r="Y264" s="44">
        <f>R264+S264+T264+W264+X264+AG264+AC264+AD264</f>
        <v/>
      </c>
      <c r="Z264" s="44">
        <f>M264-Y264</f>
        <v/>
      </c>
      <c r="AA264" s="44">
        <f>Z264*0.7</f>
        <v/>
      </c>
      <c r="AB264" s="1" t="n"/>
      <c r="AC264" s="44">
        <f>M264*0.005</f>
        <v/>
      </c>
      <c r="AD264" s="44">
        <f>AC264</f>
        <v/>
      </c>
      <c r="AE264" s="1" t="n"/>
      <c r="AF264" s="1" t="n"/>
      <c r="AG264" s="1" t="n"/>
      <c r="AH264" s="44">
        <f>Z264*0.15</f>
        <v/>
      </c>
      <c r="AI264" s="44">
        <f>Z264*0.15</f>
        <v/>
      </c>
      <c r="AJ264" s="1" t="n"/>
      <c r="AK264" s="1" t="n"/>
      <c r="AL264" s="1" t="n"/>
      <c r="AM264" s="1" t="n"/>
      <c r="AN264" s="1" t="n"/>
      <c r="AO264" s="21">
        <f>(M264-Y264)/M264</f>
        <v/>
      </c>
      <c r="AP264" s="21">
        <f>AA264/Y264</f>
        <v/>
      </c>
    </row>
    <row r="265">
      <c r="A265" s="1" t="n"/>
      <c r="B265" s="15" t="inlineStr">
        <is>
          <t>7-GZ20229011</t>
        </is>
      </c>
      <c r="C265" s="15" t="inlineStr">
        <is>
          <t>2020-07-20 17:37:01</t>
        </is>
      </c>
      <c r="D265" s="16">
        <f>LEFT(B265,9)</f>
        <v/>
      </c>
      <c r="E265" s="1" t="inlineStr">
        <is>
          <t>jack</t>
        </is>
      </c>
      <c r="F265" s="1" t="n"/>
      <c r="G265" s="1" t="n"/>
      <c r="H265" s="1" t="n"/>
      <c r="I265" s="1" t="n"/>
      <c r="J265" s="1" t="n"/>
      <c r="K265" s="1" t="n"/>
      <c r="L265" s="1" t="n"/>
      <c r="M265" s="17" t="n">
        <v>30.4</v>
      </c>
      <c r="N265" s="1" t="n"/>
      <c r="O265" s="1" t="n"/>
      <c r="P265" s="1" t="n"/>
      <c r="Q265" s="1" t="n"/>
      <c r="R265" s="17" t="n">
        <v>17</v>
      </c>
      <c r="S265" s="44">
        <f>M265*0.01095</f>
        <v/>
      </c>
      <c r="T265" s="44">
        <f>M265*0.02348</f>
        <v/>
      </c>
      <c r="U265" s="44" t="n"/>
      <c r="V265" s="44">
        <f>U265-T265</f>
        <v/>
      </c>
      <c r="W265" s="1" t="n"/>
      <c r="X265" s="44">
        <f>M265*0.043</f>
        <v/>
      </c>
      <c r="Y265" s="44">
        <f>R265+S265+T265+W265+X265+AG265+AC265+AD265</f>
        <v/>
      </c>
      <c r="Z265" s="44">
        <f>M265-Y265</f>
        <v/>
      </c>
      <c r="AA265" s="44">
        <f>Z265*0.7</f>
        <v/>
      </c>
      <c r="AB265" s="1" t="n"/>
      <c r="AC265" s="44">
        <f>M265*0.005</f>
        <v/>
      </c>
      <c r="AD265" s="44">
        <f>AC265</f>
        <v/>
      </c>
      <c r="AE265" s="1" t="n"/>
      <c r="AF265" s="1" t="n"/>
      <c r="AG265" s="1" t="n"/>
      <c r="AH265" s="44">
        <f>Z265*0.15</f>
        <v/>
      </c>
      <c r="AI265" s="44">
        <f>Z265*0.15</f>
        <v/>
      </c>
      <c r="AJ265" s="1" t="n"/>
      <c r="AK265" s="1" t="n"/>
      <c r="AL265" s="1" t="n"/>
      <c r="AM265" s="1" t="n"/>
      <c r="AN265" s="1" t="n"/>
      <c r="AO265" s="21">
        <f>(M265-Y265)/M265</f>
        <v/>
      </c>
      <c r="AP265" s="21">
        <f>AA265/Y265</f>
        <v/>
      </c>
    </row>
    <row r="266">
      <c r="A266" s="1" t="n"/>
      <c r="B266" s="15" t="inlineStr">
        <is>
          <t>7-GZ20055019</t>
        </is>
      </c>
      <c r="C266" s="15" t="inlineStr">
        <is>
          <t>2020-07-21 10:53:20</t>
        </is>
      </c>
      <c r="D266" s="16">
        <f>LEFT(B266,9)</f>
        <v/>
      </c>
      <c r="E266" s="1" t="inlineStr">
        <is>
          <t>jack</t>
        </is>
      </c>
      <c r="F266" s="1" t="n"/>
      <c r="G266" s="1" t="n"/>
      <c r="H266" s="1" t="n"/>
      <c r="I266" s="1" t="n"/>
      <c r="J266" s="1" t="n"/>
      <c r="K266" s="1" t="n"/>
      <c r="L266" s="1" t="n"/>
      <c r="M266" s="17" t="n">
        <v>106</v>
      </c>
      <c r="N266" s="1" t="n"/>
      <c r="O266" s="1" t="n"/>
      <c r="P266" s="1" t="n"/>
      <c r="Q266" s="1" t="n"/>
      <c r="R266" s="17" t="n">
        <v>62.75</v>
      </c>
      <c r="S266" s="44">
        <f>M266*0.01095</f>
        <v/>
      </c>
      <c r="T266" s="44">
        <f>M266*0.02348</f>
        <v/>
      </c>
      <c r="U266" s="44" t="n"/>
      <c r="V266" s="44">
        <f>U266-T266</f>
        <v/>
      </c>
      <c r="W266" s="1" t="n"/>
      <c r="X266" s="44">
        <f>M266*0.043</f>
        <v/>
      </c>
      <c r="Y266" s="44">
        <f>R266+S266+T266+W266+X266+AG266+AC266+AD266</f>
        <v/>
      </c>
      <c r="Z266" s="44">
        <f>M266-Y266</f>
        <v/>
      </c>
      <c r="AA266" s="44">
        <f>Z266*0.7</f>
        <v/>
      </c>
      <c r="AB266" s="1" t="n"/>
      <c r="AC266" s="44">
        <f>M266*0.005</f>
        <v/>
      </c>
      <c r="AD266" s="44">
        <f>AC266</f>
        <v/>
      </c>
      <c r="AE266" s="1" t="n"/>
      <c r="AF266" s="1" t="n"/>
      <c r="AG266" s="1" t="n"/>
      <c r="AH266" s="44">
        <f>Z266*0.15</f>
        <v/>
      </c>
      <c r="AI266" s="44">
        <f>Z266*0.15</f>
        <v/>
      </c>
      <c r="AJ266" s="1" t="n"/>
      <c r="AK266" s="1" t="n"/>
      <c r="AL266" s="1" t="n"/>
      <c r="AM266" s="1" t="n"/>
      <c r="AN266" s="1" t="n"/>
      <c r="AO266" s="21">
        <f>(M266-Y266)/M266</f>
        <v/>
      </c>
      <c r="AP266" s="21">
        <f>AA266/Y266</f>
        <v/>
      </c>
    </row>
    <row r="267">
      <c r="A267" s="1" t="n"/>
      <c r="B267" s="15" t="inlineStr">
        <is>
          <t>7-GZ20290001</t>
        </is>
      </c>
      <c r="C267" s="15" t="inlineStr">
        <is>
          <t>2020-07-24 13:38:10</t>
        </is>
      </c>
      <c r="D267" s="16">
        <f>LEFT(B267,9)</f>
        <v/>
      </c>
      <c r="E267" s="1" t="inlineStr">
        <is>
          <t>jack</t>
        </is>
      </c>
      <c r="F267" s="1" t="n"/>
      <c r="G267" s="1" t="n"/>
      <c r="H267" s="1" t="n"/>
      <c r="I267" s="1" t="n"/>
      <c r="J267" s="1" t="n"/>
      <c r="K267" s="1" t="n"/>
      <c r="L267" s="1" t="n"/>
      <c r="M267" s="17" t="n">
        <v>43.8</v>
      </c>
      <c r="N267" s="1" t="n"/>
      <c r="O267" s="1" t="n"/>
      <c r="P267" s="1" t="n"/>
      <c r="Q267" s="1" t="n"/>
      <c r="R267" s="17" t="n">
        <v>21.86</v>
      </c>
      <c r="S267" s="44">
        <f>M267*0.01095</f>
        <v/>
      </c>
      <c r="T267" s="44">
        <f>M267*0.02348</f>
        <v/>
      </c>
      <c r="U267" s="44" t="n"/>
      <c r="V267" s="44">
        <f>U267-T267</f>
        <v/>
      </c>
      <c r="W267" s="1" t="n"/>
      <c r="X267" s="44">
        <f>M267*0.043</f>
        <v/>
      </c>
      <c r="Y267" s="44">
        <f>R267+S267+T267+W267+X267+AG267+AC267+AD267</f>
        <v/>
      </c>
      <c r="Z267" s="44">
        <f>M267-Y267</f>
        <v/>
      </c>
      <c r="AA267" s="44">
        <f>Z267*0.7</f>
        <v/>
      </c>
      <c r="AB267" s="1" t="n"/>
      <c r="AC267" s="44">
        <f>M267*0.005</f>
        <v/>
      </c>
      <c r="AD267" s="44">
        <f>AC267</f>
        <v/>
      </c>
      <c r="AE267" s="1" t="n"/>
      <c r="AF267" s="1" t="n"/>
      <c r="AG267" s="1" t="n"/>
      <c r="AH267" s="44">
        <f>Z267*0.15</f>
        <v/>
      </c>
      <c r="AI267" s="44">
        <f>Z267*0.15</f>
        <v/>
      </c>
      <c r="AJ267" s="1" t="n"/>
      <c r="AK267" s="1" t="n"/>
      <c r="AL267" s="1" t="n"/>
      <c r="AM267" s="1" t="n"/>
      <c r="AN267" s="1" t="n"/>
      <c r="AO267" s="21">
        <f>(M267-Y267)/M267</f>
        <v/>
      </c>
      <c r="AP267" s="21">
        <f>AA267/Y267</f>
        <v/>
      </c>
    </row>
    <row r="268">
      <c r="A268" s="1" t="n"/>
      <c r="B268" s="15" t="inlineStr">
        <is>
          <t>7-GZ20189014</t>
        </is>
      </c>
      <c r="C268" s="15" t="inlineStr">
        <is>
          <t>2020-07-21 11:38:13</t>
        </is>
      </c>
      <c r="D268" s="16">
        <f>LEFT(B268,9)</f>
        <v/>
      </c>
      <c r="E268" s="1" t="inlineStr">
        <is>
          <t>jack</t>
        </is>
      </c>
      <c r="F268" s="1" t="n"/>
      <c r="G268" s="1" t="n"/>
      <c r="H268" s="1" t="n"/>
      <c r="I268" s="1" t="n"/>
      <c r="J268" s="1" t="n"/>
      <c r="K268" s="1" t="n"/>
      <c r="L268" s="1" t="n"/>
      <c r="M268" s="17" t="n">
        <v>46</v>
      </c>
      <c r="N268" s="1" t="n"/>
      <c r="O268" s="1" t="n"/>
      <c r="P268" s="1" t="n"/>
      <c r="Q268" s="1" t="n"/>
      <c r="R268" s="17" t="n">
        <v>25.42</v>
      </c>
      <c r="S268" s="44">
        <f>M268*0.01095</f>
        <v/>
      </c>
      <c r="T268" s="44">
        <f>M268*0.02348</f>
        <v/>
      </c>
      <c r="U268" s="44" t="n"/>
      <c r="V268" s="44">
        <f>U268-T268</f>
        <v/>
      </c>
      <c r="W268" s="1" t="n"/>
      <c r="X268" s="44">
        <f>M268*0.043</f>
        <v/>
      </c>
      <c r="Y268" s="44">
        <f>R268+S268+T268+W268+X268+AG268+AC268+AD268</f>
        <v/>
      </c>
      <c r="Z268" s="44">
        <f>M268-Y268</f>
        <v/>
      </c>
      <c r="AA268" s="44">
        <f>Z268*0.7</f>
        <v/>
      </c>
      <c r="AB268" s="1" t="n"/>
      <c r="AC268" s="44">
        <f>M268*0.005</f>
        <v/>
      </c>
      <c r="AD268" s="44">
        <f>AC268</f>
        <v/>
      </c>
      <c r="AE268" s="1" t="n"/>
      <c r="AF268" s="1" t="n"/>
      <c r="AG268" s="1" t="n"/>
      <c r="AH268" s="44">
        <f>Z268*0.15</f>
        <v/>
      </c>
      <c r="AI268" s="44">
        <f>Z268*0.15</f>
        <v/>
      </c>
      <c r="AJ268" s="1" t="n"/>
      <c r="AK268" s="1" t="n"/>
      <c r="AL268" s="1" t="n"/>
      <c r="AM268" s="1" t="n"/>
      <c r="AN268" s="1" t="n"/>
      <c r="AO268" s="21">
        <f>(M268-Y268)/M268</f>
        <v/>
      </c>
      <c r="AP268" s="21">
        <f>AA268/Y268</f>
        <v/>
      </c>
    </row>
    <row r="269">
      <c r="A269" s="1" t="n"/>
      <c r="B269" s="15" t="inlineStr">
        <is>
          <t>7-GZ19024010</t>
        </is>
      </c>
      <c r="C269" s="15" t="inlineStr">
        <is>
          <t>2020-07-20 17:37:01</t>
        </is>
      </c>
      <c r="D269" s="16">
        <f>LEFT(B269,9)</f>
        <v/>
      </c>
      <c r="E269" s="1" t="inlineStr">
        <is>
          <t>jack</t>
        </is>
      </c>
      <c r="F269" s="1" t="n"/>
      <c r="G269" s="1" t="n"/>
      <c r="H269" s="1" t="n"/>
      <c r="I269" s="1" t="n"/>
      <c r="J269" s="1" t="n"/>
      <c r="K269" s="1" t="n"/>
      <c r="L269" s="1" t="n"/>
      <c r="M269" s="17" t="n">
        <v>702.2</v>
      </c>
      <c r="N269" s="1" t="n"/>
      <c r="O269" s="1" t="n"/>
      <c r="P269" s="1" t="n"/>
      <c r="Q269" s="1" t="n"/>
      <c r="R269" s="17" t="n">
        <v>514.95</v>
      </c>
      <c r="S269" s="44">
        <f>M269*0.01095</f>
        <v/>
      </c>
      <c r="T269" s="44">
        <f>M269*0.02348</f>
        <v/>
      </c>
      <c r="U269" s="44" t="n"/>
      <c r="V269" s="44">
        <f>U269-T269</f>
        <v/>
      </c>
      <c r="W269" s="1" t="n"/>
      <c r="X269" s="44">
        <f>M269*0.043</f>
        <v/>
      </c>
      <c r="Y269" s="44">
        <f>R269+S269+T269+W269+X269+AG269+AC269+AD269</f>
        <v/>
      </c>
      <c r="Z269" s="44">
        <f>M269-Y269</f>
        <v/>
      </c>
      <c r="AA269" s="44">
        <f>Z269*0.7</f>
        <v/>
      </c>
      <c r="AB269" s="1" t="n"/>
      <c r="AC269" s="44">
        <f>M269*0.005</f>
        <v/>
      </c>
      <c r="AD269" s="44">
        <f>AC269</f>
        <v/>
      </c>
      <c r="AE269" s="1" t="n"/>
      <c r="AF269" s="1" t="n"/>
      <c r="AG269" s="1" t="n"/>
      <c r="AH269" s="44">
        <f>Z269*0.15</f>
        <v/>
      </c>
      <c r="AI269" s="44">
        <f>Z269*0.15</f>
        <v/>
      </c>
      <c r="AJ269" s="1" t="n"/>
      <c r="AK269" s="1" t="n"/>
      <c r="AL269" s="1" t="n"/>
      <c r="AM269" s="1" t="n"/>
      <c r="AN269" s="1" t="n"/>
      <c r="AO269" s="21">
        <f>(M269-Y269)/M269</f>
        <v/>
      </c>
      <c r="AP269" s="21">
        <f>AA269/Y269</f>
        <v/>
      </c>
    </row>
    <row r="270">
      <c r="A270" s="1" t="n"/>
      <c r="B270" s="15" t="inlineStr">
        <is>
          <t>7-GZ20284003</t>
        </is>
      </c>
      <c r="C270" s="15" t="inlineStr">
        <is>
          <t>2020-07-20 17:37:01</t>
        </is>
      </c>
      <c r="D270" s="16">
        <f>LEFT(B270,9)</f>
        <v/>
      </c>
      <c r="E270" s="1" t="inlineStr">
        <is>
          <t>jack</t>
        </is>
      </c>
      <c r="F270" s="1" t="n"/>
      <c r="G270" s="1" t="n"/>
      <c r="H270" s="1" t="n"/>
      <c r="I270" s="1" t="n"/>
      <c r="J270" s="1" t="n"/>
      <c r="K270" s="1" t="n"/>
      <c r="L270" s="1" t="n"/>
      <c r="M270" s="17" t="n">
        <v>76</v>
      </c>
      <c r="N270" s="1" t="n"/>
      <c r="O270" s="1" t="n"/>
      <c r="P270" s="1" t="n"/>
      <c r="Q270" s="1" t="n"/>
      <c r="R270" s="17" t="n">
        <v>44.24</v>
      </c>
      <c r="S270" s="44">
        <f>M270*0.01095</f>
        <v/>
      </c>
      <c r="T270" s="44">
        <f>M270*0.02348</f>
        <v/>
      </c>
      <c r="U270" s="44" t="n"/>
      <c r="V270" s="44">
        <f>U270-T270</f>
        <v/>
      </c>
      <c r="W270" s="1" t="n"/>
      <c r="X270" s="44">
        <f>M270*0.043</f>
        <v/>
      </c>
      <c r="Y270" s="44">
        <f>R270+S270+T270+W270+X270+AG270+AC270+AD270</f>
        <v/>
      </c>
      <c r="Z270" s="44">
        <f>M270-Y270</f>
        <v/>
      </c>
      <c r="AA270" s="44">
        <f>Z270*0.7</f>
        <v/>
      </c>
      <c r="AB270" s="1" t="n"/>
      <c r="AC270" s="44">
        <f>M270*0.005</f>
        <v/>
      </c>
      <c r="AD270" s="44">
        <f>AC270</f>
        <v/>
      </c>
      <c r="AE270" s="1" t="n"/>
      <c r="AF270" s="1" t="n"/>
      <c r="AG270" s="1" t="n"/>
      <c r="AH270" s="44">
        <f>Z270*0.15</f>
        <v/>
      </c>
      <c r="AI270" s="44">
        <f>Z270*0.15</f>
        <v/>
      </c>
      <c r="AJ270" s="1" t="n"/>
      <c r="AK270" s="1" t="n"/>
      <c r="AL270" s="1" t="n"/>
      <c r="AM270" s="1" t="n"/>
      <c r="AN270" s="1" t="n"/>
      <c r="AO270" s="21">
        <f>(M270-Y270)/M270</f>
        <v/>
      </c>
      <c r="AP270" s="21">
        <f>AA270/Y270</f>
        <v/>
      </c>
    </row>
    <row r="271">
      <c r="A271" s="1" t="n"/>
      <c r="B271" s="15" t="inlineStr">
        <is>
          <t>7-GZ19014038</t>
        </is>
      </c>
      <c r="C271" s="15" t="inlineStr">
        <is>
          <t>2020-07-20 17:37:01</t>
        </is>
      </c>
      <c r="D271" s="16">
        <f>LEFT(B271,9)</f>
        <v/>
      </c>
      <c r="E271" s="1" t="inlineStr">
        <is>
          <t>jack</t>
        </is>
      </c>
      <c r="F271" s="1" t="n"/>
      <c r="G271" s="1" t="n"/>
      <c r="H271" s="1" t="n"/>
      <c r="I271" s="1" t="n"/>
      <c r="J271" s="1" t="n"/>
      <c r="K271" s="1" t="n"/>
      <c r="L271" s="1" t="n"/>
      <c r="M271" s="17" t="n">
        <v>42.16</v>
      </c>
      <c r="N271" s="1" t="n"/>
      <c r="O271" s="1" t="n"/>
      <c r="P271" s="1" t="n"/>
      <c r="Q271" s="1" t="n"/>
      <c r="R271" s="17" t="n">
        <v>33.3</v>
      </c>
      <c r="S271" s="44">
        <f>M271*0.01095</f>
        <v/>
      </c>
      <c r="T271" s="44">
        <f>M271*0.02348</f>
        <v/>
      </c>
      <c r="U271" s="44" t="n"/>
      <c r="V271" s="44">
        <f>U271-T271</f>
        <v/>
      </c>
      <c r="W271" s="1" t="n"/>
      <c r="X271" s="44">
        <f>M271*0.043</f>
        <v/>
      </c>
      <c r="Y271" s="44">
        <f>R271+S271+T271+W271+X271+AG271+AC271+AD271</f>
        <v/>
      </c>
      <c r="Z271" s="44">
        <f>M271-Y271</f>
        <v/>
      </c>
      <c r="AA271" s="44">
        <f>Z271*0.7</f>
        <v/>
      </c>
      <c r="AB271" s="1" t="n"/>
      <c r="AC271" s="44">
        <f>M271*0.005</f>
        <v/>
      </c>
      <c r="AD271" s="44">
        <f>AC271</f>
        <v/>
      </c>
      <c r="AE271" s="1" t="n"/>
      <c r="AF271" s="1" t="n"/>
      <c r="AG271" s="1" t="n"/>
      <c r="AH271" s="44">
        <f>Z271*0.15</f>
        <v/>
      </c>
      <c r="AI271" s="44">
        <f>Z271*0.15</f>
        <v/>
      </c>
      <c r="AJ271" s="1" t="n"/>
      <c r="AK271" s="1" t="n"/>
      <c r="AL271" s="1" t="n"/>
      <c r="AM271" s="1" t="n"/>
      <c r="AN271" s="1" t="n"/>
      <c r="AO271" s="21">
        <f>(M271-Y271)/M271</f>
        <v/>
      </c>
      <c r="AP271" s="21">
        <f>AA271/Y271</f>
        <v/>
      </c>
    </row>
    <row r="272">
      <c r="A272" s="1" t="n"/>
      <c r="B272" s="15" t="inlineStr">
        <is>
          <t>7-MA20272002</t>
        </is>
      </c>
      <c r="C272" s="15" t="inlineStr">
        <is>
          <t>2020-07-22 13:14:34</t>
        </is>
      </c>
      <c r="D272" s="16">
        <f>LEFT(B272,9)</f>
        <v/>
      </c>
      <c r="E272" s="1" t="inlineStr">
        <is>
          <t>jack</t>
        </is>
      </c>
      <c r="F272" s="1" t="n"/>
      <c r="G272" s="1" t="n"/>
      <c r="H272" s="1" t="n"/>
      <c r="I272" s="1" t="n"/>
      <c r="J272" s="1" t="n"/>
      <c r="K272" s="1" t="n"/>
      <c r="L272" s="1" t="n"/>
      <c r="M272" s="17" t="n">
        <v>207.6</v>
      </c>
      <c r="N272" s="1" t="n"/>
      <c r="O272" s="1" t="n"/>
      <c r="P272" s="1" t="n"/>
      <c r="Q272" s="1" t="n"/>
      <c r="R272" s="17" t="n">
        <v>136.6</v>
      </c>
      <c r="S272" s="44">
        <f>M272*0.01095</f>
        <v/>
      </c>
      <c r="T272" s="44">
        <f>M272*0.02348</f>
        <v/>
      </c>
      <c r="U272" s="44" t="n">
        <v>12.5</v>
      </c>
      <c r="V272" s="44">
        <f>U272-T272</f>
        <v/>
      </c>
      <c r="W272" s="1" t="n"/>
      <c r="X272" s="44">
        <f>M272*0.043</f>
        <v/>
      </c>
      <c r="Y272" s="44">
        <f>R272+S272+T272+W272+X272+AG272+AC272+AD272</f>
        <v/>
      </c>
      <c r="Z272" s="44">
        <f>M272-Y272</f>
        <v/>
      </c>
      <c r="AA272" s="44">
        <f>Z272*0.7</f>
        <v/>
      </c>
      <c r="AB272" s="1" t="n"/>
      <c r="AC272" s="44">
        <f>M272*0.005</f>
        <v/>
      </c>
      <c r="AD272" s="44">
        <f>AC272</f>
        <v/>
      </c>
      <c r="AE272" s="1" t="n"/>
      <c r="AF272" s="1" t="n"/>
      <c r="AG272" s="1" t="n"/>
      <c r="AH272" s="44">
        <f>Z272*0.15</f>
        <v/>
      </c>
      <c r="AI272" s="44">
        <f>Z272*0.15</f>
        <v/>
      </c>
      <c r="AJ272" s="1" t="n"/>
      <c r="AK272" s="1" t="n"/>
      <c r="AL272" s="1" t="n"/>
      <c r="AM272" s="1" t="n"/>
      <c r="AN272" s="1" t="n"/>
      <c r="AO272" s="21">
        <f>(M272-Y272)/M272</f>
        <v/>
      </c>
      <c r="AP272" s="21">
        <f>AA272/Y272</f>
        <v/>
      </c>
      <c r="AR272" t="inlineStr">
        <is>
          <t>2020.07月迈粟礼对账单.xlsx 运单编号：4307140753546,金额12.5</t>
        </is>
      </c>
    </row>
    <row r="273">
      <c r="A273" s="1" t="n"/>
      <c r="B273" s="15" t="inlineStr">
        <is>
          <t>7-AL20106001</t>
        </is>
      </c>
      <c r="C273" s="15" t="inlineStr">
        <is>
          <t>2020-07-21 10:54:02</t>
        </is>
      </c>
      <c r="D273" s="16">
        <f>LEFT(B273,9)</f>
        <v/>
      </c>
      <c r="E273" s="1" t="inlineStr">
        <is>
          <t>jack</t>
        </is>
      </c>
      <c r="F273" s="1" t="n"/>
      <c r="G273" s="1" t="n"/>
      <c r="H273" s="1" t="n"/>
      <c r="I273" s="1" t="n"/>
      <c r="J273" s="1" t="n"/>
      <c r="K273" s="1" t="n"/>
      <c r="L273" s="1" t="n"/>
      <c r="M273" s="17" t="n">
        <v>54</v>
      </c>
      <c r="N273" s="1" t="n"/>
      <c r="O273" s="1" t="n"/>
      <c r="P273" s="1" t="n"/>
      <c r="Q273" s="1" t="n"/>
      <c r="R273" s="17" t="n">
        <v>32.46</v>
      </c>
      <c r="S273" s="44">
        <f>M273*0.01095</f>
        <v/>
      </c>
      <c r="T273" s="44">
        <f>M273*0.02348</f>
        <v/>
      </c>
      <c r="U273" s="44" t="n">
        <v>4.8</v>
      </c>
      <c r="V273" s="44">
        <f>U273-T273</f>
        <v/>
      </c>
      <c r="W273" s="1" t="n"/>
      <c r="X273" s="44">
        <f>M273*0.043</f>
        <v/>
      </c>
      <c r="Y273" s="44">
        <f>R273+S273+T273+W273+X273+AG273+AC273+AD273</f>
        <v/>
      </c>
      <c r="Z273" s="44">
        <f>M273-Y273</f>
        <v/>
      </c>
      <c r="AA273" s="1" t="n">
        <v>0</v>
      </c>
      <c r="AB273" s="44">
        <f>Z273*0.9</f>
        <v/>
      </c>
      <c r="AC273" s="44">
        <f>M273*0.005</f>
        <v/>
      </c>
      <c r="AD273" s="44">
        <f>AC273</f>
        <v/>
      </c>
      <c r="AE273" s="1" t="n"/>
      <c r="AF273" s="1" t="n"/>
      <c r="AG273" s="1" t="n"/>
      <c r="AH273" s="44">
        <f>Z273*0.05</f>
        <v/>
      </c>
      <c r="AI273" s="44">
        <f>AH273</f>
        <v/>
      </c>
      <c r="AJ273" s="1" t="n"/>
      <c r="AK273" s="1" t="n"/>
      <c r="AL273" s="1" t="n"/>
      <c r="AM273" s="1" t="n"/>
      <c r="AN273" s="1" t="n"/>
      <c r="AO273" s="21">
        <f>(M273-Y273)/M273</f>
        <v/>
      </c>
      <c r="AP273" s="21">
        <f>AA273/Y273</f>
        <v/>
      </c>
      <c r="AR273" t="inlineStr">
        <is>
          <t>2020.07月迈粟礼对账单.xlsx 运单编号：4307116137135,金额4.8</t>
        </is>
      </c>
    </row>
    <row r="274">
      <c r="A274" s="1" t="n"/>
      <c r="B274" s="15" t="inlineStr">
        <is>
          <t>7-GZ20097010</t>
        </is>
      </c>
      <c r="C274" s="15" t="inlineStr">
        <is>
          <t>2020-07-23 09:33:58</t>
        </is>
      </c>
      <c r="D274" s="16">
        <f>LEFT(B274,9)</f>
        <v/>
      </c>
      <c r="E274" s="1" t="inlineStr">
        <is>
          <t>jack</t>
        </is>
      </c>
      <c r="F274" s="1" t="n"/>
      <c r="G274" s="1" t="n"/>
      <c r="H274" s="1" t="n"/>
      <c r="I274" s="1" t="n"/>
      <c r="J274" s="1" t="n"/>
      <c r="K274" s="1" t="n"/>
      <c r="L274" s="1" t="n"/>
      <c r="M274" s="17" t="n">
        <v>803.6</v>
      </c>
      <c r="N274" s="1" t="n"/>
      <c r="O274" s="1" t="n"/>
      <c r="P274" s="1" t="n"/>
      <c r="Q274" s="1" t="n"/>
      <c r="R274" s="17" t="n">
        <v>500</v>
      </c>
      <c r="S274" s="44">
        <f>M274*0.01095</f>
        <v/>
      </c>
      <c r="T274" s="44">
        <f>M274*0.02348</f>
        <v/>
      </c>
      <c r="U274" s="44" t="n"/>
      <c r="V274" s="44">
        <f>U274-T274</f>
        <v/>
      </c>
      <c r="W274" s="1" t="n"/>
      <c r="X274" s="44">
        <f>M274*0.043</f>
        <v/>
      </c>
      <c r="Y274" s="44">
        <f>R274+S274+T274+W274+X274+AG274+AC274+AD274</f>
        <v/>
      </c>
      <c r="Z274" s="44">
        <f>M274-Y274</f>
        <v/>
      </c>
      <c r="AA274" s="44">
        <f>Z274*0.7</f>
        <v/>
      </c>
      <c r="AB274" s="1" t="n"/>
      <c r="AC274" s="44">
        <f>M274*0.005</f>
        <v/>
      </c>
      <c r="AD274" s="44">
        <f>AC274</f>
        <v/>
      </c>
      <c r="AE274" s="1" t="n"/>
      <c r="AF274" s="1" t="n"/>
      <c r="AG274" s="1" t="n"/>
      <c r="AH274" s="44">
        <f>Z274*0.15</f>
        <v/>
      </c>
      <c r="AI274" s="44">
        <f>Z274*0.15</f>
        <v/>
      </c>
      <c r="AJ274" s="1" t="n"/>
      <c r="AK274" s="1" t="n"/>
      <c r="AL274" s="1" t="n"/>
      <c r="AM274" s="1" t="n"/>
      <c r="AN274" s="1" t="n"/>
      <c r="AO274" s="21">
        <f>(M274-Y274)/M274</f>
        <v/>
      </c>
      <c r="AP274" s="21">
        <f>AA274/Y274</f>
        <v/>
      </c>
    </row>
    <row r="275">
      <c r="A275" s="1" t="n"/>
      <c r="B275" s="15" t="inlineStr">
        <is>
          <t>7-AL20105001</t>
        </is>
      </c>
      <c r="C275" s="15" t="inlineStr">
        <is>
          <t>2020-07-20 17:30:22</t>
        </is>
      </c>
      <c r="D275" s="16">
        <f>LEFT(B275,9)</f>
        <v/>
      </c>
      <c r="E275" s="1" t="inlineStr">
        <is>
          <t>jack</t>
        </is>
      </c>
      <c r="F275" s="1" t="n"/>
      <c r="G275" s="1" t="n"/>
      <c r="H275" s="1" t="n"/>
      <c r="I275" s="1" t="n"/>
      <c r="J275" s="1" t="n"/>
      <c r="K275" s="1" t="n"/>
      <c r="L275" s="1" t="n"/>
      <c r="M275" s="17" t="n">
        <v>54</v>
      </c>
      <c r="N275" s="1" t="n"/>
      <c r="O275" s="1" t="n"/>
      <c r="P275" s="1" t="n"/>
      <c r="Q275" s="1" t="n"/>
      <c r="R275" s="17" t="n">
        <v>34.33</v>
      </c>
      <c r="S275" s="44">
        <f>M275*0.01095</f>
        <v/>
      </c>
      <c r="T275" s="44">
        <f>M275*0.02348</f>
        <v/>
      </c>
      <c r="U275" s="44" t="n">
        <v>4.8</v>
      </c>
      <c r="V275" s="44">
        <f>U275-T275</f>
        <v/>
      </c>
      <c r="W275" s="1" t="n"/>
      <c r="X275" s="44">
        <f>M275*0.043</f>
        <v/>
      </c>
      <c r="Y275" s="44">
        <f>R275+S275+T275+W275+X275+AG275+AC275+AD275</f>
        <v/>
      </c>
      <c r="Z275" s="44">
        <f>M275-Y275</f>
        <v/>
      </c>
      <c r="AA275" s="1" t="n">
        <v>0</v>
      </c>
      <c r="AB275" s="44">
        <f>Z275*0.9</f>
        <v/>
      </c>
      <c r="AC275" s="44">
        <f>M275*0.005</f>
        <v/>
      </c>
      <c r="AD275" s="44">
        <f>AC275</f>
        <v/>
      </c>
      <c r="AE275" s="1" t="n"/>
      <c r="AF275" s="1" t="n"/>
      <c r="AG275" s="1" t="n"/>
      <c r="AH275" s="44">
        <f>Z275*0.05</f>
        <v/>
      </c>
      <c r="AI275" s="44">
        <f>AH275</f>
        <v/>
      </c>
      <c r="AJ275" s="1" t="n"/>
      <c r="AK275" s="1" t="n"/>
      <c r="AL275" s="1" t="n"/>
      <c r="AM275" s="1" t="n"/>
      <c r="AN275" s="1" t="n"/>
      <c r="AO275" s="21">
        <f>(M275-Y275)/M275</f>
        <v/>
      </c>
      <c r="AP275" s="21">
        <f>AA275/Y275</f>
        <v/>
      </c>
      <c r="AR275" t="inlineStr">
        <is>
          <t>2020.07月迈粟礼对账单.xlsx 运单编号：4307102858817,金额4.8</t>
        </is>
      </c>
    </row>
    <row r="276">
      <c r="A276" s="1" t="n"/>
      <c r="B276" s="15" t="inlineStr">
        <is>
          <t>7-GZ20286002</t>
        </is>
      </c>
      <c r="C276" s="15" t="inlineStr">
        <is>
          <t>2020-07-21 10:55:11</t>
        </is>
      </c>
      <c r="D276" s="16">
        <f>LEFT(B276,9)</f>
        <v/>
      </c>
      <c r="E276" s="1" t="inlineStr">
        <is>
          <t>jack</t>
        </is>
      </c>
      <c r="F276" s="1" t="n"/>
      <c r="G276" s="1" t="n"/>
      <c r="H276" s="1" t="n"/>
      <c r="I276" s="1" t="n"/>
      <c r="J276" s="1" t="n"/>
      <c r="K276" s="1" t="n"/>
      <c r="L276" s="1" t="n"/>
      <c r="M276" s="17" t="n">
        <v>106.5</v>
      </c>
      <c r="N276" s="1" t="n"/>
      <c r="O276" s="1" t="n"/>
      <c r="P276" s="1" t="n"/>
      <c r="Q276" s="1" t="n"/>
      <c r="R276" s="17" t="n">
        <v>62.75</v>
      </c>
      <c r="S276" s="44">
        <f>M276*0.01095</f>
        <v/>
      </c>
      <c r="T276" s="44">
        <f>M276*0.02348</f>
        <v/>
      </c>
      <c r="U276" s="44" t="n"/>
      <c r="V276" s="44">
        <f>U276-T276</f>
        <v/>
      </c>
      <c r="W276" s="1" t="n"/>
      <c r="X276" s="44">
        <f>M276*0.043</f>
        <v/>
      </c>
      <c r="Y276" s="44">
        <f>R276+S276+T276+W276+X276+AG276+AC276+AD276</f>
        <v/>
      </c>
      <c r="Z276" s="44">
        <f>M276-Y276</f>
        <v/>
      </c>
      <c r="AA276" s="44">
        <f>Z276*0.7</f>
        <v/>
      </c>
      <c r="AB276" s="1" t="n"/>
      <c r="AC276" s="44">
        <f>M276*0.005</f>
        <v/>
      </c>
      <c r="AD276" s="44">
        <f>AC276</f>
        <v/>
      </c>
      <c r="AE276" s="1" t="n"/>
      <c r="AF276" s="1" t="n"/>
      <c r="AG276" s="1" t="n"/>
      <c r="AH276" s="44">
        <f>Z276*0.15</f>
        <v/>
      </c>
      <c r="AI276" s="44">
        <f>Z276*0.15</f>
        <v/>
      </c>
      <c r="AJ276" s="1" t="n"/>
      <c r="AK276" s="1" t="n"/>
      <c r="AL276" s="1" t="n"/>
      <c r="AM276" s="1" t="n"/>
      <c r="AN276" s="1" t="n"/>
      <c r="AO276" s="21">
        <f>(M276-Y276)/M276</f>
        <v/>
      </c>
      <c r="AP276" s="21">
        <f>AA276/Y276</f>
        <v/>
      </c>
    </row>
    <row r="277">
      <c r="A277" s="1" t="n"/>
      <c r="B277" s="15" t="inlineStr">
        <is>
          <t>7-GZ20155012</t>
        </is>
      </c>
      <c r="C277" s="15" t="inlineStr">
        <is>
          <t>2020-07-21 14:01:34</t>
        </is>
      </c>
      <c r="D277" s="16">
        <f>LEFT(B277,9)</f>
        <v/>
      </c>
      <c r="E277" s="1" t="inlineStr">
        <is>
          <t>jack</t>
        </is>
      </c>
      <c r="F277" s="1" t="n"/>
      <c r="G277" s="1" t="n"/>
      <c r="H277" s="1" t="n"/>
      <c r="I277" s="1" t="n"/>
      <c r="J277" s="1" t="n"/>
      <c r="K277" s="1" t="n"/>
      <c r="L277" s="1" t="n"/>
      <c r="M277" s="17" t="n">
        <v>417.6</v>
      </c>
      <c r="N277" s="1" t="n"/>
      <c r="O277" s="1" t="n"/>
      <c r="P277" s="1" t="n"/>
      <c r="Q277" s="1" t="n"/>
      <c r="R277" s="17" t="n">
        <v>292.11</v>
      </c>
      <c r="S277" s="44">
        <f>M277*0.01095</f>
        <v/>
      </c>
      <c r="T277" s="44">
        <f>M277*0.02348</f>
        <v/>
      </c>
      <c r="U277" s="44" t="n"/>
      <c r="V277" s="44">
        <f>U277-T277</f>
        <v/>
      </c>
      <c r="W277" s="1" t="n"/>
      <c r="X277" s="44">
        <f>M277*0.043</f>
        <v/>
      </c>
      <c r="Y277" s="44">
        <f>R277+S277+T277+W277+X277+AG277+AC277+AD277</f>
        <v/>
      </c>
      <c r="Z277" s="44">
        <f>M277-Y277</f>
        <v/>
      </c>
      <c r="AA277" s="44">
        <f>Z277*0.7</f>
        <v/>
      </c>
      <c r="AB277" s="1" t="n"/>
      <c r="AC277" s="44">
        <f>M277*0.005</f>
        <v/>
      </c>
      <c r="AD277" s="44">
        <f>AC277</f>
        <v/>
      </c>
      <c r="AE277" s="1" t="n"/>
      <c r="AF277" s="1" t="n"/>
      <c r="AG277" s="1" t="n"/>
      <c r="AH277" s="44">
        <f>Z277*0.15</f>
        <v/>
      </c>
      <c r="AI277" s="44">
        <f>Z277*0.15</f>
        <v/>
      </c>
      <c r="AJ277" s="1" t="n"/>
      <c r="AK277" s="1" t="n"/>
      <c r="AL277" s="1" t="n"/>
      <c r="AM277" s="1" t="n"/>
      <c r="AN277" s="1" t="n"/>
      <c r="AO277" s="21">
        <f>(M277-Y277)/M277</f>
        <v/>
      </c>
      <c r="AP277" s="21">
        <f>AA277/Y277</f>
        <v/>
      </c>
    </row>
    <row r="278">
      <c r="A278" s="1" t="n"/>
      <c r="B278" s="15" t="inlineStr">
        <is>
          <t>7-AL19161045</t>
        </is>
      </c>
      <c r="C278" s="15" t="inlineStr">
        <is>
          <t>2020-07-22 14:02:42</t>
        </is>
      </c>
      <c r="D278" s="16">
        <f>LEFT(B278,9)</f>
        <v/>
      </c>
      <c r="E278" s="1" t="inlineStr">
        <is>
          <t>jack</t>
        </is>
      </c>
      <c r="F278" s="1" t="n"/>
      <c r="G278" s="1" t="n"/>
      <c r="H278" s="1" t="n"/>
      <c r="I278" s="1" t="n"/>
      <c r="J278" s="1" t="n"/>
      <c r="K278" s="1" t="n"/>
      <c r="L278" s="1" t="n"/>
      <c r="M278" s="17" t="n">
        <v>2338.5</v>
      </c>
      <c r="N278" s="1" t="n"/>
      <c r="O278" s="1" t="n"/>
      <c r="P278" s="1" t="n"/>
      <c r="Q278" s="1" t="n"/>
      <c r="R278" s="17" t="n">
        <v>1583.93</v>
      </c>
      <c r="S278" s="44">
        <f>M278*0.01095</f>
        <v/>
      </c>
      <c r="T278" s="44">
        <f>M278*0.02348</f>
        <v/>
      </c>
      <c r="U278" s="44" t="n">
        <v>56</v>
      </c>
      <c r="V278" s="44">
        <f>U278-T278</f>
        <v/>
      </c>
      <c r="W278" s="1" t="n"/>
      <c r="X278" s="44">
        <f>M278*0.043</f>
        <v/>
      </c>
      <c r="Y278" s="44">
        <f>R278+S278+T278+W278+X278+AG278+AC278+AD278</f>
        <v/>
      </c>
      <c r="Z278" s="44">
        <f>M278-Y278</f>
        <v/>
      </c>
      <c r="AA278" s="1" t="n">
        <v>0</v>
      </c>
      <c r="AB278" s="44">
        <f>Z278*0.9</f>
        <v/>
      </c>
      <c r="AC278" s="44">
        <f>M278*0.005</f>
        <v/>
      </c>
      <c r="AD278" s="44">
        <f>AC278</f>
        <v/>
      </c>
      <c r="AE278" s="1" t="n"/>
      <c r="AF278" s="1" t="n"/>
      <c r="AG278" s="1" t="n"/>
      <c r="AH278" s="44">
        <f>Z278*0.05</f>
        <v/>
      </c>
      <c r="AI278" s="44">
        <f>AH278</f>
        <v/>
      </c>
      <c r="AJ278" s="1" t="n"/>
      <c r="AK278" s="1" t="n"/>
      <c r="AL278" s="1" t="n"/>
      <c r="AM278" s="1" t="n"/>
      <c r="AN278" s="1" t="n"/>
      <c r="AO278" s="21">
        <f>(M278-Y278)/M278</f>
        <v/>
      </c>
      <c r="AP278" s="21">
        <f>AA278/Y278</f>
        <v/>
      </c>
      <c r="AR278" t="inlineStr">
        <is>
          <t>2020.07月迈粟礼对账单.xlsx 运单编号：4307172082257,金额8.8
2020.07月迈粟礼对账单.xlsx 运单编号：4307172134422,金额13.6
2020.07月迈粟礼对账单.xlsx 运单编号：4307172126005,金额4.8
2020.07月迈粟礼对账单.xlsx 运单编号：4307172134406,金额9.6
2020.07月迈粟礼对账单.xlsx 运单编号：4307172097697,金额9.6
2020.07月迈粟礼对账单.xlsx 运单编号：4307172126009,金额9.6</t>
        </is>
      </c>
    </row>
    <row r="279">
      <c r="A279" s="1" t="n"/>
      <c r="B279" s="15" t="inlineStr">
        <is>
          <t>7-GZ19089004</t>
        </is>
      </c>
      <c r="C279" s="15" t="inlineStr">
        <is>
          <t>2020-07-21 10:50:10</t>
        </is>
      </c>
      <c r="D279" s="16">
        <f>LEFT(B279,9)</f>
        <v/>
      </c>
      <c r="E279" s="1" t="inlineStr">
        <is>
          <t>jack</t>
        </is>
      </c>
      <c r="F279" s="1" t="n"/>
      <c r="G279" s="1" t="n"/>
      <c r="H279" s="1" t="n"/>
      <c r="I279" s="1" t="n"/>
      <c r="J279" s="1" t="n"/>
      <c r="K279" s="1" t="n"/>
      <c r="L279" s="1" t="n"/>
      <c r="M279" s="17" t="n">
        <v>411.8</v>
      </c>
      <c r="N279" s="1" t="n"/>
      <c r="O279" s="1" t="n"/>
      <c r="P279" s="1" t="n"/>
      <c r="Q279" s="1" t="n"/>
      <c r="R279" s="17" t="n">
        <v>235.1</v>
      </c>
      <c r="S279" s="44">
        <f>M279*0.01095</f>
        <v/>
      </c>
      <c r="T279" s="44">
        <f>M279*0.02348</f>
        <v/>
      </c>
      <c r="U279" s="44" t="n"/>
      <c r="V279" s="44">
        <f>U279-T279</f>
        <v/>
      </c>
      <c r="W279" s="1" t="n"/>
      <c r="X279" s="44">
        <f>M279*0.043</f>
        <v/>
      </c>
      <c r="Y279" s="44">
        <f>R279+S279+T279+W279+X279+AG279+AC279+AD279</f>
        <v/>
      </c>
      <c r="Z279" s="44">
        <f>M279-Y279</f>
        <v/>
      </c>
      <c r="AA279" s="44">
        <f>Z279*0.7</f>
        <v/>
      </c>
      <c r="AB279" s="1" t="n"/>
      <c r="AC279" s="44">
        <f>M279*0.005</f>
        <v/>
      </c>
      <c r="AD279" s="44">
        <f>AC279</f>
        <v/>
      </c>
      <c r="AE279" s="1" t="n"/>
      <c r="AF279" s="1" t="n"/>
      <c r="AG279" s="1" t="n"/>
      <c r="AH279" s="44">
        <f>Z279*0.15</f>
        <v/>
      </c>
      <c r="AI279" s="44">
        <f>Z279*0.15</f>
        <v/>
      </c>
      <c r="AJ279" s="1" t="n"/>
      <c r="AK279" s="1" t="n"/>
      <c r="AL279" s="1" t="n"/>
      <c r="AM279" s="1" t="n"/>
      <c r="AN279" s="1" t="n"/>
      <c r="AO279" s="21">
        <f>(M279-Y279)/M279</f>
        <v/>
      </c>
      <c r="AP279" s="21">
        <f>AA279/Y279</f>
        <v/>
      </c>
    </row>
    <row r="280">
      <c r="A280" s="1" t="n"/>
      <c r="B280" s="15" t="inlineStr">
        <is>
          <t>7-AL20102003</t>
        </is>
      </c>
      <c r="C280" s="15" t="inlineStr">
        <is>
          <t>2020-07-20 17:30:30</t>
        </is>
      </c>
      <c r="D280" s="16">
        <f>LEFT(B280,9)</f>
        <v/>
      </c>
      <c r="E280" s="1" t="inlineStr">
        <is>
          <t>jack</t>
        </is>
      </c>
      <c r="F280" s="1" t="n"/>
      <c r="G280" s="1" t="n"/>
      <c r="H280" s="1" t="n"/>
      <c r="I280" s="1" t="n"/>
      <c r="J280" s="1" t="n"/>
      <c r="K280" s="1" t="n"/>
      <c r="L280" s="1" t="n"/>
      <c r="M280" s="17" t="n">
        <v>181.82</v>
      </c>
      <c r="N280" s="1" t="n"/>
      <c r="O280" s="1" t="n"/>
      <c r="P280" s="1" t="n"/>
      <c r="Q280" s="1" t="n"/>
      <c r="R280" s="17" t="n">
        <v>74.98</v>
      </c>
      <c r="S280" s="44">
        <f>M280*0.01095</f>
        <v/>
      </c>
      <c r="T280" s="44">
        <f>M280*0.02348</f>
        <v/>
      </c>
      <c r="U280" s="44" t="n">
        <v>7.2</v>
      </c>
      <c r="V280" s="44">
        <f>U280-T280</f>
        <v/>
      </c>
      <c r="W280" s="1" t="n"/>
      <c r="X280" s="44">
        <f>M280*0.043</f>
        <v/>
      </c>
      <c r="Y280" s="44">
        <f>R280+S280+T280+W280+X280+AG280+AC280+AD280</f>
        <v/>
      </c>
      <c r="Z280" s="44">
        <f>M280-Y280</f>
        <v/>
      </c>
      <c r="AA280" s="1" t="n">
        <v>0</v>
      </c>
      <c r="AB280" s="44">
        <f>Z280*0.9</f>
        <v/>
      </c>
      <c r="AC280" s="44">
        <f>M280*0.005</f>
        <v/>
      </c>
      <c r="AD280" s="44">
        <f>AC280</f>
        <v/>
      </c>
      <c r="AE280" s="1" t="n"/>
      <c r="AF280" s="1" t="n"/>
      <c r="AG280" s="1" t="n"/>
      <c r="AH280" s="44">
        <f>Z280*0.05</f>
        <v/>
      </c>
      <c r="AI280" s="44">
        <f>AH280</f>
        <v/>
      </c>
      <c r="AJ280" s="1" t="n"/>
      <c r="AK280" s="1" t="n"/>
      <c r="AL280" s="1" t="n"/>
      <c r="AM280" s="1" t="n"/>
      <c r="AN280" s="1" t="n"/>
      <c r="AO280" s="21">
        <f>(M280-Y280)/M280</f>
        <v/>
      </c>
      <c r="AP280" s="21">
        <f>AA280/Y280</f>
        <v/>
      </c>
      <c r="AR280" t="inlineStr">
        <is>
          <t>2020.07月迈粟礼对账单.xlsx 运单编号：4307120795086,金额7.2</t>
        </is>
      </c>
    </row>
    <row r="281">
      <c r="A281" s="1" t="n"/>
      <c r="B281" s="15" t="inlineStr">
        <is>
          <t>7-GZ20141005</t>
        </is>
      </c>
      <c r="C281" s="15" t="inlineStr">
        <is>
          <t>2020-07-20 17:00:51</t>
        </is>
      </c>
      <c r="D281" s="16">
        <f>LEFT(B281,9)</f>
        <v/>
      </c>
      <c r="E281" s="1" t="inlineStr">
        <is>
          <t>jack</t>
        </is>
      </c>
      <c r="F281" s="1" t="n"/>
      <c r="G281" s="1" t="n"/>
      <c r="H281" s="1" t="n"/>
      <c r="I281" s="1" t="n"/>
      <c r="J281" s="1" t="n"/>
      <c r="K281" s="1" t="n"/>
      <c r="L281" s="1" t="n"/>
      <c r="M281" s="17" t="n">
        <v>327.65</v>
      </c>
      <c r="N281" s="1" t="n"/>
      <c r="O281" s="1" t="n"/>
      <c r="P281" s="1" t="n"/>
      <c r="Q281" s="1" t="n"/>
      <c r="R281" s="17" t="n">
        <v>249.05</v>
      </c>
      <c r="S281" s="44">
        <f>M281*0.01095</f>
        <v/>
      </c>
      <c r="T281" s="44">
        <f>M281*0.02348</f>
        <v/>
      </c>
      <c r="U281" s="44" t="n"/>
      <c r="V281" s="44">
        <f>U281-T281</f>
        <v/>
      </c>
      <c r="W281" s="1" t="n"/>
      <c r="X281" s="44">
        <f>M281*0.043</f>
        <v/>
      </c>
      <c r="Y281" s="44">
        <f>R281+S281+T281+W281+X281+AG281+AC281+AD281</f>
        <v/>
      </c>
      <c r="Z281" s="44">
        <f>M281-Y281</f>
        <v/>
      </c>
      <c r="AA281" s="44">
        <f>Z281*0.7</f>
        <v/>
      </c>
      <c r="AB281" s="1" t="n"/>
      <c r="AC281" s="44">
        <f>M281*0.005</f>
        <v/>
      </c>
      <c r="AD281" s="44">
        <f>AC281</f>
        <v/>
      </c>
      <c r="AE281" s="1" t="n"/>
      <c r="AF281" s="1" t="n"/>
      <c r="AG281" s="1" t="n"/>
      <c r="AH281" s="44">
        <f>Z281*0.15</f>
        <v/>
      </c>
      <c r="AI281" s="44">
        <f>Z281*0.15</f>
        <v/>
      </c>
      <c r="AJ281" s="1" t="n"/>
      <c r="AK281" s="1" t="n"/>
      <c r="AL281" s="1" t="n"/>
      <c r="AM281" s="1" t="n"/>
      <c r="AN281" s="1" t="n"/>
      <c r="AO281" s="21">
        <f>(M281-Y281)/M281</f>
        <v/>
      </c>
      <c r="AP281" s="21">
        <f>AA281/Y281</f>
        <v/>
      </c>
    </row>
    <row r="282">
      <c r="A282" s="1" t="n"/>
      <c r="B282" s="15" t="inlineStr">
        <is>
          <t>7-MA20179018</t>
        </is>
      </c>
      <c r="C282" s="15" t="inlineStr">
        <is>
          <t>2020-07-21 11:52:28</t>
        </is>
      </c>
      <c r="D282" s="16">
        <f>LEFT(B282,9)</f>
        <v/>
      </c>
      <c r="E282" s="1" t="inlineStr">
        <is>
          <t>jack</t>
        </is>
      </c>
      <c r="F282" s="1" t="n"/>
      <c r="G282" s="1" t="n"/>
      <c r="H282" s="1" t="n"/>
      <c r="I282" s="1" t="n"/>
      <c r="J282" s="1" t="n"/>
      <c r="K282" s="1" t="n"/>
      <c r="L282" s="1" t="n"/>
      <c r="M282" s="17" t="n">
        <v>94</v>
      </c>
      <c r="N282" s="1" t="n"/>
      <c r="O282" s="1" t="n"/>
      <c r="P282" s="1" t="n"/>
      <c r="Q282" s="1" t="n"/>
      <c r="R282" s="17" t="n">
        <v>60.25</v>
      </c>
      <c r="S282" s="44">
        <f>M282*0.01095</f>
        <v/>
      </c>
      <c r="T282" s="44">
        <f>M282*0.02348</f>
        <v/>
      </c>
      <c r="U282" s="44" t="n"/>
      <c r="V282" s="44">
        <f>U282-T282</f>
        <v/>
      </c>
      <c r="W282" s="1" t="n"/>
      <c r="X282" s="44">
        <f>M282*0.043</f>
        <v/>
      </c>
      <c r="Y282" s="44">
        <f>R282+S282+T282+W282+X282+AG282+AC282+AD282</f>
        <v/>
      </c>
      <c r="Z282" s="44">
        <f>M282-Y282</f>
        <v/>
      </c>
      <c r="AA282" s="44">
        <f>Z282*0.7</f>
        <v/>
      </c>
      <c r="AB282" s="1" t="n"/>
      <c r="AC282" s="44">
        <f>M282*0.005</f>
        <v/>
      </c>
      <c r="AD282" s="44">
        <f>AC282</f>
        <v/>
      </c>
      <c r="AE282" s="1" t="n"/>
      <c r="AF282" s="1" t="n"/>
      <c r="AG282" s="1" t="n"/>
      <c r="AH282" s="44">
        <f>Z282*0.15</f>
        <v/>
      </c>
      <c r="AI282" s="44">
        <f>Z282*0.15</f>
        <v/>
      </c>
      <c r="AJ282" s="1" t="n"/>
      <c r="AK282" s="1" t="n"/>
      <c r="AL282" s="1" t="n"/>
      <c r="AM282" s="1" t="n"/>
      <c r="AN282" s="1" t="n"/>
      <c r="AO282" s="21">
        <f>(M282-Y282)/M282</f>
        <v/>
      </c>
      <c r="AP282" s="21">
        <f>AA282/Y282</f>
        <v/>
      </c>
    </row>
    <row r="283">
      <c r="A283" s="1" t="n"/>
      <c r="B283" s="15" t="inlineStr">
        <is>
          <t>7-MA20179017</t>
        </is>
      </c>
      <c r="C283" s="15" t="inlineStr">
        <is>
          <t>2020-07-24 15:18:09</t>
        </is>
      </c>
      <c r="D283" s="16">
        <f>LEFT(B283,9)</f>
        <v/>
      </c>
      <c r="E283" s="1" t="inlineStr">
        <is>
          <t>jack</t>
        </is>
      </c>
      <c r="F283" s="1" t="n"/>
      <c r="G283" s="1" t="n"/>
      <c r="H283" s="1" t="n"/>
      <c r="I283" s="1" t="n"/>
      <c r="J283" s="1" t="n"/>
      <c r="K283" s="1" t="n"/>
      <c r="L283" s="1" t="n"/>
      <c r="M283" s="17" t="n">
        <v>119</v>
      </c>
      <c r="N283" s="1" t="n"/>
      <c r="O283" s="1" t="n"/>
      <c r="P283" s="1" t="n"/>
      <c r="Q283" s="1" t="n"/>
      <c r="R283" s="17" t="n">
        <v>68.55</v>
      </c>
      <c r="S283" s="44">
        <f>M283*0.01095</f>
        <v/>
      </c>
      <c r="T283" s="44">
        <f>M283*0.02348</f>
        <v/>
      </c>
      <c r="U283" s="44" t="n"/>
      <c r="V283" s="44">
        <f>U283-T283</f>
        <v/>
      </c>
      <c r="W283" s="1" t="n"/>
      <c r="X283" s="44">
        <f>M283*0.043</f>
        <v/>
      </c>
      <c r="Y283" s="44">
        <f>R283+S283+T283+W283+X283+AG283+AC283+AD283</f>
        <v/>
      </c>
      <c r="Z283" s="44">
        <f>M283-Y283</f>
        <v/>
      </c>
      <c r="AA283" s="44">
        <f>Z283*0.7</f>
        <v/>
      </c>
      <c r="AB283" s="1" t="n"/>
      <c r="AC283" s="44">
        <f>M283*0.005</f>
        <v/>
      </c>
      <c r="AD283" s="44">
        <f>AC283</f>
        <v/>
      </c>
      <c r="AE283" s="1" t="n"/>
      <c r="AF283" s="1" t="n"/>
      <c r="AG283" s="1" t="n"/>
      <c r="AH283" s="44">
        <f>Z283*0.15</f>
        <v/>
      </c>
      <c r="AI283" s="44">
        <f>Z283*0.15</f>
        <v/>
      </c>
      <c r="AJ283" s="1" t="n"/>
      <c r="AK283" s="1" t="n"/>
      <c r="AL283" s="1" t="n"/>
      <c r="AM283" s="1" t="n"/>
      <c r="AN283" s="1" t="n"/>
      <c r="AO283" s="21">
        <f>(M283-Y283)/M283</f>
        <v/>
      </c>
      <c r="AP283" s="21">
        <f>AA283/Y283</f>
        <v/>
      </c>
    </row>
    <row r="284">
      <c r="A284" s="1" t="n"/>
      <c r="B284" s="15" t="inlineStr">
        <is>
          <t>7-MA20179016</t>
        </is>
      </c>
      <c r="C284" s="15" t="inlineStr">
        <is>
          <t>2020-07-22 13:15:06</t>
        </is>
      </c>
      <c r="D284" s="16">
        <f>LEFT(B284,9)</f>
        <v/>
      </c>
      <c r="E284" s="1" t="inlineStr">
        <is>
          <t>jack</t>
        </is>
      </c>
      <c r="F284" s="1" t="n"/>
      <c r="G284" s="1" t="n"/>
      <c r="H284" s="1" t="n"/>
      <c r="I284" s="1" t="n"/>
      <c r="J284" s="1" t="n"/>
      <c r="K284" s="1" t="n"/>
      <c r="L284" s="1" t="n"/>
      <c r="M284" s="17" t="n">
        <v>486</v>
      </c>
      <c r="N284" s="1" t="n"/>
      <c r="O284" s="1" t="n"/>
      <c r="P284" s="1" t="n"/>
      <c r="Q284" s="1" t="n"/>
      <c r="R284" s="17" t="n">
        <v>387.3</v>
      </c>
      <c r="S284" s="44">
        <f>M284*0.01095</f>
        <v/>
      </c>
      <c r="T284" s="44">
        <f>M284*0.02348</f>
        <v/>
      </c>
      <c r="U284" s="44" t="n"/>
      <c r="V284" s="44">
        <f>U284-T284</f>
        <v/>
      </c>
      <c r="W284" s="1" t="n"/>
      <c r="X284" s="44">
        <f>M284*0.043</f>
        <v/>
      </c>
      <c r="Y284" s="44">
        <f>R284+S284+T284+W284+X284+AG284+AC284+AD284</f>
        <v/>
      </c>
      <c r="Z284" s="44">
        <f>M284-Y284</f>
        <v/>
      </c>
      <c r="AA284" s="44">
        <f>Z284*0.7</f>
        <v/>
      </c>
      <c r="AB284" s="1" t="n"/>
      <c r="AC284" s="44">
        <f>M284*0.005</f>
        <v/>
      </c>
      <c r="AD284" s="44">
        <f>AC284</f>
        <v/>
      </c>
      <c r="AE284" s="1" t="n"/>
      <c r="AF284" s="1" t="n"/>
      <c r="AG284" s="1" t="n"/>
      <c r="AH284" s="44">
        <f>Z284*0.15</f>
        <v/>
      </c>
      <c r="AI284" s="44">
        <f>Z284*0.15</f>
        <v/>
      </c>
      <c r="AJ284" s="1" t="n"/>
      <c r="AK284" s="1" t="n"/>
      <c r="AL284" s="1" t="n"/>
      <c r="AM284" s="1" t="n"/>
      <c r="AN284" s="1" t="n"/>
      <c r="AO284" s="21">
        <f>(M284-Y284)/M284</f>
        <v/>
      </c>
      <c r="AP284" s="21">
        <f>AA284/Y284</f>
        <v/>
      </c>
    </row>
    <row r="285">
      <c r="A285" s="1" t="n"/>
      <c r="B285" s="15" t="inlineStr">
        <is>
          <t>7-GZ20289001</t>
        </is>
      </c>
      <c r="C285" s="15" t="inlineStr">
        <is>
          <t>2020-07-24 15:22:50</t>
        </is>
      </c>
      <c r="D285" s="16">
        <f>LEFT(B285,9)</f>
        <v/>
      </c>
      <c r="E285" s="1" t="inlineStr">
        <is>
          <t>jack</t>
        </is>
      </c>
      <c r="F285" s="1" t="n"/>
      <c r="G285" s="1" t="n"/>
      <c r="H285" s="1" t="n"/>
      <c r="I285" s="1" t="n"/>
      <c r="J285" s="1" t="n"/>
      <c r="K285" s="1" t="n"/>
      <c r="L285" s="1" t="n"/>
      <c r="M285" s="17" t="n">
        <v>764</v>
      </c>
      <c r="N285" s="1" t="n"/>
      <c r="O285" s="1" t="n"/>
      <c r="P285" s="1" t="n"/>
      <c r="Q285" s="1" t="n"/>
      <c r="R285" s="17" t="n">
        <v>608.64</v>
      </c>
      <c r="S285" s="44">
        <f>M285*0.01095</f>
        <v/>
      </c>
      <c r="T285" s="44">
        <f>M285*0.02348</f>
        <v/>
      </c>
      <c r="U285" s="44" t="n"/>
      <c r="V285" s="44">
        <f>U285-T285</f>
        <v/>
      </c>
      <c r="W285" s="1" t="n"/>
      <c r="X285" s="44">
        <f>M285*0.043</f>
        <v/>
      </c>
      <c r="Y285" s="44">
        <f>R285+S285+T285+W285+X285+AG285+AC285+AD285</f>
        <v/>
      </c>
      <c r="Z285" s="44">
        <f>M285-Y285</f>
        <v/>
      </c>
      <c r="AA285" s="44">
        <f>Z285*0.7</f>
        <v/>
      </c>
      <c r="AB285" s="1" t="n"/>
      <c r="AC285" s="44">
        <f>M285*0.005</f>
        <v/>
      </c>
      <c r="AD285" s="44">
        <f>AC285</f>
        <v/>
      </c>
      <c r="AE285" s="1" t="n"/>
      <c r="AF285" s="1" t="n"/>
      <c r="AG285" s="1" t="n"/>
      <c r="AH285" s="44">
        <f>Z285*0.15</f>
        <v/>
      </c>
      <c r="AI285" s="44">
        <f>Z285*0.15</f>
        <v/>
      </c>
      <c r="AJ285" s="1" t="n"/>
      <c r="AK285" s="1" t="n"/>
      <c r="AL285" s="1" t="n"/>
      <c r="AM285" s="1" t="n"/>
      <c r="AN285" s="1" t="n"/>
      <c r="AO285" s="21">
        <f>(M285-Y285)/M285</f>
        <v/>
      </c>
      <c r="AP285" s="21">
        <f>AA285/Y285</f>
        <v/>
      </c>
    </row>
    <row r="286">
      <c r="A286" s="1" t="n"/>
      <c r="B286" s="15" t="inlineStr">
        <is>
          <t>7-MA20179015</t>
        </is>
      </c>
      <c r="C286" s="15" t="inlineStr">
        <is>
          <t>2020-07-22 13:14:25</t>
        </is>
      </c>
      <c r="D286" s="16">
        <f>LEFT(B286,9)</f>
        <v/>
      </c>
      <c r="E286" s="1" t="inlineStr">
        <is>
          <t>jack</t>
        </is>
      </c>
      <c r="F286" s="1" t="n"/>
      <c r="G286" s="1" t="n"/>
      <c r="H286" s="1" t="n"/>
      <c r="I286" s="1" t="n"/>
      <c r="J286" s="1" t="n"/>
      <c r="K286" s="1" t="n"/>
      <c r="L286" s="1" t="n"/>
      <c r="M286" s="17" t="n">
        <v>219</v>
      </c>
      <c r="N286" s="1" t="n"/>
      <c r="O286" s="1" t="n"/>
      <c r="P286" s="1" t="n"/>
      <c r="Q286" s="1" t="n"/>
      <c r="R286" s="17" t="n">
        <v>154.92</v>
      </c>
      <c r="S286" s="44">
        <f>M286*0.01095</f>
        <v/>
      </c>
      <c r="T286" s="44">
        <f>M286*0.02348</f>
        <v/>
      </c>
      <c r="U286" s="44" t="n"/>
      <c r="V286" s="44">
        <f>U286-T286</f>
        <v/>
      </c>
      <c r="W286" s="1" t="n"/>
      <c r="X286" s="44">
        <f>M286*0.043</f>
        <v/>
      </c>
      <c r="Y286" s="44">
        <f>R286+S286+T286+W286+X286+AG286+AC286+AD286</f>
        <v/>
      </c>
      <c r="Z286" s="44">
        <f>M286-Y286</f>
        <v/>
      </c>
      <c r="AA286" s="44">
        <f>Z286*0.7</f>
        <v/>
      </c>
      <c r="AB286" s="1" t="n"/>
      <c r="AC286" s="44">
        <f>M286*0.005</f>
        <v/>
      </c>
      <c r="AD286" s="44">
        <f>AC286</f>
        <v/>
      </c>
      <c r="AE286" s="1" t="n"/>
      <c r="AF286" s="1" t="n"/>
      <c r="AG286" s="1" t="n"/>
      <c r="AH286" s="44">
        <f>Z286*0.15</f>
        <v/>
      </c>
      <c r="AI286" s="44">
        <f>Z286*0.15</f>
        <v/>
      </c>
      <c r="AJ286" s="1" t="n"/>
      <c r="AK286" s="1" t="n"/>
      <c r="AL286" s="1" t="n"/>
      <c r="AM286" s="1" t="n"/>
      <c r="AN286" s="1" t="n"/>
      <c r="AO286" s="21">
        <f>(M286-Y286)/M286</f>
        <v/>
      </c>
      <c r="AP286" s="21">
        <f>AA286/Y286</f>
        <v/>
      </c>
    </row>
    <row r="287">
      <c r="A287" s="1" t="n"/>
      <c r="B287" s="15" t="inlineStr">
        <is>
          <t>7-GZ20076060</t>
        </is>
      </c>
      <c r="C287" s="15" t="inlineStr">
        <is>
          <t>2020-07-22 09:58:55</t>
        </is>
      </c>
      <c r="D287" s="16">
        <f>LEFT(B287,9)</f>
        <v/>
      </c>
      <c r="E287" s="1" t="inlineStr">
        <is>
          <t>jack</t>
        </is>
      </c>
      <c r="F287" s="1" t="n"/>
      <c r="G287" s="1" t="n"/>
      <c r="H287" s="1" t="n"/>
      <c r="I287" s="1" t="n"/>
      <c r="J287" s="1" t="n"/>
      <c r="K287" s="1" t="n"/>
      <c r="L287" s="1" t="n"/>
      <c r="M287" s="17" t="n">
        <v>171</v>
      </c>
      <c r="N287" s="1" t="n"/>
      <c r="O287" s="1" t="n"/>
      <c r="P287" s="1" t="n"/>
      <c r="Q287" s="1" t="n"/>
      <c r="R287" s="17" t="n">
        <v>106.58</v>
      </c>
      <c r="S287" s="44">
        <f>M287*0.01095</f>
        <v/>
      </c>
      <c r="T287" s="44">
        <f>M287*0.02348</f>
        <v/>
      </c>
      <c r="U287" s="44" t="n"/>
      <c r="V287" s="44">
        <f>U287-T287</f>
        <v/>
      </c>
      <c r="W287" s="1" t="n"/>
      <c r="X287" s="44">
        <f>M287*0.043</f>
        <v/>
      </c>
      <c r="Y287" s="44">
        <f>R287+S287+T287+W287+X287+AG287+AC287+AD287</f>
        <v/>
      </c>
      <c r="Z287" s="44">
        <f>M287-Y287</f>
        <v/>
      </c>
      <c r="AA287" s="44">
        <f>Z287*0.7</f>
        <v/>
      </c>
      <c r="AB287" s="1" t="n"/>
      <c r="AC287" s="44">
        <f>M287*0.005</f>
        <v/>
      </c>
      <c r="AD287" s="44">
        <f>AC287</f>
        <v/>
      </c>
      <c r="AE287" s="1" t="n"/>
      <c r="AF287" s="1" t="n"/>
      <c r="AG287" s="1" t="n"/>
      <c r="AH287" s="44">
        <f>Z287*0.15</f>
        <v/>
      </c>
      <c r="AI287" s="44">
        <f>Z287*0.15</f>
        <v/>
      </c>
      <c r="AJ287" s="1" t="n"/>
      <c r="AK287" s="1" t="n"/>
      <c r="AL287" s="1" t="n"/>
      <c r="AM287" s="1" t="n"/>
      <c r="AN287" s="1" t="n"/>
      <c r="AO287" s="21">
        <f>(M287-Y287)/M287</f>
        <v/>
      </c>
      <c r="AP287" s="21">
        <f>AA287/Y287</f>
        <v/>
      </c>
    </row>
    <row r="288">
      <c r="A288" s="1" t="n"/>
      <c r="B288" s="15" t="inlineStr">
        <is>
          <t>7-AL20103001</t>
        </is>
      </c>
      <c r="C288" s="15" t="inlineStr">
        <is>
          <t>2020-07-21 11:02:20</t>
        </is>
      </c>
      <c r="D288" s="16">
        <f>LEFT(B288,9)</f>
        <v/>
      </c>
      <c r="E288" s="1" t="inlineStr">
        <is>
          <t>jack</t>
        </is>
      </c>
      <c r="F288" s="1" t="n"/>
      <c r="G288" s="1" t="n"/>
      <c r="H288" s="1" t="n"/>
      <c r="I288" s="1" t="n"/>
      <c r="J288" s="1" t="n"/>
      <c r="K288" s="1" t="n"/>
      <c r="L288" s="1" t="n"/>
      <c r="M288" s="17" t="n">
        <v>182</v>
      </c>
      <c r="N288" s="1" t="n"/>
      <c r="O288" s="1" t="n"/>
      <c r="P288" s="1" t="n"/>
      <c r="Q288" s="1" t="n"/>
      <c r="R288" s="17" t="n">
        <v>108.36</v>
      </c>
      <c r="S288" s="44">
        <f>M288*0.01095</f>
        <v/>
      </c>
      <c r="T288" s="44">
        <f>M288*0.02348</f>
        <v/>
      </c>
      <c r="U288" s="44" t="n"/>
      <c r="V288" s="44">
        <f>U288-T288</f>
        <v/>
      </c>
      <c r="W288" s="1" t="n"/>
      <c r="X288" s="44">
        <f>M288*0.043</f>
        <v/>
      </c>
      <c r="Y288" s="44">
        <f>R288+S288+T288+W288+X288+AG288+AC288+AD288</f>
        <v/>
      </c>
      <c r="Z288" s="44">
        <f>M288-Y288</f>
        <v/>
      </c>
      <c r="AA288" s="1" t="n">
        <v>0</v>
      </c>
      <c r="AB288" s="44">
        <f>Z288*0.9</f>
        <v/>
      </c>
      <c r="AC288" s="44">
        <f>M288*0.005</f>
        <v/>
      </c>
      <c r="AD288" s="44">
        <f>AC288</f>
        <v/>
      </c>
      <c r="AE288" s="1" t="n"/>
      <c r="AF288" s="1" t="n"/>
      <c r="AG288" s="1" t="n"/>
      <c r="AH288" s="44">
        <f>Z288*0.05</f>
        <v/>
      </c>
      <c r="AI288" s="44">
        <f>AH288</f>
        <v/>
      </c>
      <c r="AJ288" s="1" t="n"/>
      <c r="AK288" s="1" t="n"/>
      <c r="AL288" s="1" t="n"/>
      <c r="AM288" s="1" t="n"/>
      <c r="AN288" s="1" t="n"/>
      <c r="AO288" s="21">
        <f>(M288-Y288)/M288</f>
        <v/>
      </c>
      <c r="AP288" s="21">
        <f>AA288/Y288</f>
        <v/>
      </c>
    </row>
    <row r="289">
      <c r="A289" s="1" t="n"/>
      <c r="B289" s="15" t="inlineStr">
        <is>
          <t>7-M48032006</t>
        </is>
      </c>
      <c r="C289" s="15" t="inlineStr">
        <is>
          <t>2020-07-21 11:43:07</t>
        </is>
      </c>
      <c r="D289" s="16">
        <f>LEFT(B289,9)</f>
        <v/>
      </c>
      <c r="E289" s="1" t="inlineStr">
        <is>
          <t>jack</t>
        </is>
      </c>
      <c r="F289" s="1" t="n"/>
      <c r="G289" s="1" t="n"/>
      <c r="H289" s="1" t="n"/>
      <c r="I289" s="1" t="n"/>
      <c r="J289" s="1" t="n"/>
      <c r="K289" s="1" t="n"/>
      <c r="L289" s="1" t="n"/>
      <c r="M289" s="17" t="n">
        <v>96</v>
      </c>
      <c r="N289" s="1" t="n"/>
      <c r="O289" s="1" t="n"/>
      <c r="P289" s="1" t="n"/>
      <c r="Q289" s="1" t="n"/>
      <c r="R289" s="17" t="n">
        <v>52.68</v>
      </c>
      <c r="S289" s="44">
        <f>M289*0.01095</f>
        <v/>
      </c>
      <c r="T289" s="44">
        <f>M289*0.02348</f>
        <v/>
      </c>
      <c r="U289" s="44" t="n">
        <v>5.6</v>
      </c>
      <c r="V289" s="44">
        <f>U289-T289</f>
        <v/>
      </c>
      <c r="W289" s="1" t="n"/>
      <c r="X289" s="44">
        <f>M289*0.043</f>
        <v/>
      </c>
      <c r="Y289" s="44">
        <f>R289+S289+T289+W289+X289+AG289+AC289+AD289</f>
        <v/>
      </c>
      <c r="Z289" s="44">
        <f>M289-Y289</f>
        <v/>
      </c>
      <c r="AA289" s="44">
        <f>Z289*0.9</f>
        <v/>
      </c>
      <c r="AB289" s="1" t="n"/>
      <c r="AC289" s="44">
        <f>M289*0.005</f>
        <v/>
      </c>
      <c r="AD289" s="44">
        <f>AC289</f>
        <v/>
      </c>
      <c r="AE289" s="1" t="n"/>
      <c r="AF289" s="1" t="n"/>
      <c r="AG289" s="1" t="n"/>
      <c r="AH289" s="44">
        <f>Z289*0.05</f>
        <v/>
      </c>
      <c r="AI289" s="44">
        <f>Z289*0.05</f>
        <v/>
      </c>
      <c r="AJ289" s="1" t="n"/>
      <c r="AK289" s="1" t="n"/>
      <c r="AL289" s="1" t="n"/>
      <c r="AM289" s="1" t="n"/>
      <c r="AN289" s="1" t="n"/>
      <c r="AO289" s="21">
        <f>(M289-Y289)/M289</f>
        <v/>
      </c>
      <c r="AP289" s="21">
        <f>AA289/Y289</f>
        <v/>
      </c>
      <c r="AR289" t="inlineStr">
        <is>
          <t>2020.07月迈粟礼对账单.xlsx 运单编号：4307119843851,金额5.6</t>
        </is>
      </c>
    </row>
    <row r="290">
      <c r="A290" s="1" t="n"/>
      <c r="B290" s="15" t="inlineStr">
        <is>
          <t>7-MA20223007</t>
        </is>
      </c>
      <c r="C290" s="15" t="inlineStr">
        <is>
          <t>2020-07-20 16:44:58</t>
        </is>
      </c>
      <c r="D290" s="16">
        <f>LEFT(B290,9)</f>
        <v/>
      </c>
      <c r="E290" s="1" t="inlineStr">
        <is>
          <t>jack</t>
        </is>
      </c>
      <c r="F290" s="1" t="n"/>
      <c r="G290" s="1" t="n"/>
      <c r="H290" s="1" t="n"/>
      <c r="I290" s="1" t="n"/>
      <c r="J290" s="1" t="n"/>
      <c r="K290" s="1" t="n"/>
      <c r="L290" s="1" t="n"/>
      <c r="M290" s="17" t="n">
        <v>45</v>
      </c>
      <c r="N290" s="1" t="n"/>
      <c r="O290" s="1" t="n"/>
      <c r="P290" s="1" t="n"/>
      <c r="Q290" s="1" t="n"/>
      <c r="R290" s="17" t="n">
        <v>22.8</v>
      </c>
      <c r="S290" s="44">
        <f>M290*0.01095</f>
        <v/>
      </c>
      <c r="T290" s="44">
        <f>M290*0.02348</f>
        <v/>
      </c>
      <c r="U290" s="44" t="n">
        <v>2.4</v>
      </c>
      <c r="V290" s="44">
        <f>U290-T290</f>
        <v/>
      </c>
      <c r="W290" s="1" t="n"/>
      <c r="X290" s="44">
        <f>M290*0.043</f>
        <v/>
      </c>
      <c r="Y290" s="44">
        <f>R290+S290+T290+W290+X290+AG290+AC290+AD290</f>
        <v/>
      </c>
      <c r="Z290" s="44">
        <f>M290-Y290</f>
        <v/>
      </c>
      <c r="AA290" s="44">
        <f>Z290*0.7</f>
        <v/>
      </c>
      <c r="AB290" s="1" t="n"/>
      <c r="AC290" s="44">
        <f>M290*0.005</f>
        <v/>
      </c>
      <c r="AD290" s="44">
        <f>AC290</f>
        <v/>
      </c>
      <c r="AE290" s="1" t="n"/>
      <c r="AF290" s="1" t="n"/>
      <c r="AG290" s="1" t="n"/>
      <c r="AH290" s="44">
        <f>Z290*0.15</f>
        <v/>
      </c>
      <c r="AI290" s="44">
        <f>Z290*0.15</f>
        <v/>
      </c>
      <c r="AJ290" s="1" t="n"/>
      <c r="AK290" s="1" t="n"/>
      <c r="AL290" s="1" t="n"/>
      <c r="AM290" s="1" t="n"/>
      <c r="AN290" s="1" t="n"/>
      <c r="AO290" s="21">
        <f>(M290-Y290)/M290</f>
        <v/>
      </c>
      <c r="AP290" s="21">
        <f>AA290/Y290</f>
        <v/>
      </c>
      <c r="AR290" t="inlineStr">
        <is>
          <t>2020.07月迈粟礼对账单.xlsx 运单编号：4307100929054,金额2.4</t>
        </is>
      </c>
    </row>
    <row r="291">
      <c r="A291" s="1" t="n"/>
      <c r="B291" s="15" t="inlineStr">
        <is>
          <t>7-M48036001</t>
        </is>
      </c>
      <c r="C291" s="15" t="inlineStr">
        <is>
          <t>2020-07-22 13:14:25</t>
        </is>
      </c>
      <c r="D291" s="16">
        <f>LEFT(B291,9)</f>
        <v/>
      </c>
      <c r="E291" s="1" t="inlineStr">
        <is>
          <t>jack</t>
        </is>
      </c>
      <c r="F291" s="1" t="n"/>
      <c r="G291" s="1" t="n"/>
      <c r="H291" s="1" t="n"/>
      <c r="I291" s="1" t="n"/>
      <c r="J291" s="1" t="n"/>
      <c r="K291" s="1" t="n"/>
      <c r="L291" s="1" t="n"/>
      <c r="M291" s="17" t="n">
        <v>53</v>
      </c>
      <c r="N291" s="1" t="n"/>
      <c r="O291" s="1" t="n"/>
      <c r="P291" s="1" t="n"/>
      <c r="Q291" s="1" t="n"/>
      <c r="R291" s="17" t="n">
        <v>31.45</v>
      </c>
      <c r="S291" s="44">
        <f>M291*0.01095</f>
        <v/>
      </c>
      <c r="T291" s="44">
        <f>M291*0.02348</f>
        <v/>
      </c>
      <c r="U291" s="44" t="n">
        <v>4.8</v>
      </c>
      <c r="V291" s="44">
        <f>U291-T291</f>
        <v/>
      </c>
      <c r="W291" s="1" t="n"/>
      <c r="X291" s="44">
        <f>M291*0.043</f>
        <v/>
      </c>
      <c r="Y291" s="44">
        <f>R291+S291+T291+W291+X291+AG291+AC291+AD291</f>
        <v/>
      </c>
      <c r="Z291" s="44">
        <f>M291-Y291</f>
        <v/>
      </c>
      <c r="AA291" s="44">
        <f>Z291*0.9</f>
        <v/>
      </c>
      <c r="AB291" s="1" t="n"/>
      <c r="AC291" s="44">
        <f>M291*0.005</f>
        <v/>
      </c>
      <c r="AD291" s="44">
        <f>AC291</f>
        <v/>
      </c>
      <c r="AE291" s="1" t="n"/>
      <c r="AF291" s="1" t="n"/>
      <c r="AG291" s="1" t="n"/>
      <c r="AH291" s="44">
        <f>Z291*0.05</f>
        <v/>
      </c>
      <c r="AI291" s="44">
        <f>Z291*0.05</f>
        <v/>
      </c>
      <c r="AJ291" s="1" t="n"/>
      <c r="AK291" s="1" t="n"/>
      <c r="AL291" s="1" t="n"/>
      <c r="AM291" s="1" t="n"/>
      <c r="AN291" s="1" t="n"/>
      <c r="AO291" s="21">
        <f>(M291-Y291)/M291</f>
        <v/>
      </c>
      <c r="AP291" s="21">
        <f>AA291/Y291</f>
        <v/>
      </c>
      <c r="AR291" t="inlineStr">
        <is>
          <t>2020.07月迈粟礼对账单.xlsx 运单编号：4307140828795,金额4.8</t>
        </is>
      </c>
    </row>
    <row r="292">
      <c r="A292" s="1" t="n"/>
      <c r="B292" s="15" t="inlineStr">
        <is>
          <t>7-MA20283001</t>
        </is>
      </c>
      <c r="C292" s="15" t="inlineStr">
        <is>
          <t>2020-07-21 10:05:41</t>
        </is>
      </c>
      <c r="D292" s="16">
        <f>LEFT(B292,9)</f>
        <v/>
      </c>
      <c r="E292" s="1" t="inlineStr">
        <is>
          <t>jack</t>
        </is>
      </c>
      <c r="F292" s="1" t="n"/>
      <c r="G292" s="1" t="n"/>
      <c r="H292" s="1" t="n"/>
      <c r="I292" s="1" t="n"/>
      <c r="J292" s="1" t="n"/>
      <c r="K292" s="1" t="n"/>
      <c r="L292" s="1" t="n"/>
      <c r="M292" s="17" t="n">
        <v>64.5</v>
      </c>
      <c r="N292" s="1" t="n"/>
      <c r="O292" s="1" t="n"/>
      <c r="P292" s="1" t="n"/>
      <c r="Q292" s="1" t="n"/>
      <c r="R292" s="17" t="n">
        <v>38.29</v>
      </c>
      <c r="S292" s="44">
        <f>M292*0.01095</f>
        <v/>
      </c>
      <c r="T292" s="44">
        <f>M292*0.02348</f>
        <v/>
      </c>
      <c r="U292" s="44" t="n">
        <v>4.8</v>
      </c>
      <c r="V292" s="44">
        <f>U292-T292</f>
        <v/>
      </c>
      <c r="W292" s="1" t="n"/>
      <c r="X292" s="44">
        <f>M292*0.043</f>
        <v/>
      </c>
      <c r="Y292" s="44">
        <f>R292+S292+T292+W292+X292+AG292+AC292+AD292</f>
        <v/>
      </c>
      <c r="Z292" s="44">
        <f>M292-Y292</f>
        <v/>
      </c>
      <c r="AA292" s="44">
        <f>Z292*0.7</f>
        <v/>
      </c>
      <c r="AB292" s="1" t="n"/>
      <c r="AC292" s="44">
        <f>M292*0.005</f>
        <v/>
      </c>
      <c r="AD292" s="44">
        <f>AC292</f>
        <v/>
      </c>
      <c r="AE292" s="1" t="n"/>
      <c r="AF292" s="1" t="n"/>
      <c r="AG292" s="1" t="n"/>
      <c r="AH292" s="44">
        <f>Z292*0.15</f>
        <v/>
      </c>
      <c r="AI292" s="44">
        <f>Z292*0.15</f>
        <v/>
      </c>
      <c r="AJ292" s="1" t="n"/>
      <c r="AK292" s="1" t="n"/>
      <c r="AL292" s="1" t="n"/>
      <c r="AM292" s="1" t="n"/>
      <c r="AN292" s="1" t="n"/>
      <c r="AO292" s="21">
        <f>(M292-Y292)/M292</f>
        <v/>
      </c>
      <c r="AP292" s="21">
        <f>AA292/Y292</f>
        <v/>
      </c>
      <c r="AR292" t="inlineStr">
        <is>
          <t>2020.07月迈粟礼对账单.xlsx 运单编号：4307112927274,金额4.8</t>
        </is>
      </c>
    </row>
    <row r="293">
      <c r="A293" s="1" t="n"/>
      <c r="B293" s="15" t="inlineStr">
        <is>
          <t>7-AL20016011</t>
        </is>
      </c>
      <c r="C293" s="15" t="inlineStr">
        <is>
          <t>2020-07-20 16:34:58</t>
        </is>
      </c>
      <c r="D293" s="16">
        <f>LEFT(B293,9)</f>
        <v/>
      </c>
      <c r="E293" s="1" t="inlineStr">
        <is>
          <t>jack</t>
        </is>
      </c>
      <c r="F293" s="1" t="n"/>
      <c r="G293" s="1" t="n"/>
      <c r="H293" s="1" t="n"/>
      <c r="I293" s="1" t="n"/>
      <c r="J293" s="1" t="n"/>
      <c r="K293" s="1" t="n"/>
      <c r="L293" s="1" t="n"/>
      <c r="M293" s="17" t="n">
        <v>48</v>
      </c>
      <c r="N293" s="1" t="n"/>
      <c r="O293" s="1" t="n"/>
      <c r="P293" s="1" t="n"/>
      <c r="Q293" s="1" t="n"/>
      <c r="R293" s="17" t="n">
        <v>24.26</v>
      </c>
      <c r="S293" s="44">
        <f>M293*0.01095</f>
        <v/>
      </c>
      <c r="T293" s="44">
        <f>M293*0.02348</f>
        <v/>
      </c>
      <c r="U293" s="44" t="n">
        <v>7.4</v>
      </c>
      <c r="V293" s="44">
        <f>U293-T293</f>
        <v/>
      </c>
      <c r="W293" s="1" t="n"/>
      <c r="X293" s="44">
        <f>M293*0.043</f>
        <v/>
      </c>
      <c r="Y293" s="44">
        <f>R293+S293+T293+W293+X293+AG293+AC293+AD293</f>
        <v/>
      </c>
      <c r="Z293" s="44">
        <f>M293-Y293</f>
        <v/>
      </c>
      <c r="AA293" s="1" t="n">
        <v>0</v>
      </c>
      <c r="AB293" s="44">
        <f>Z293*0.9</f>
        <v/>
      </c>
      <c r="AC293" s="44">
        <f>M293*0.005</f>
        <v/>
      </c>
      <c r="AD293" s="44">
        <f>AC293</f>
        <v/>
      </c>
      <c r="AE293" s="1" t="n"/>
      <c r="AF293" s="1" t="n"/>
      <c r="AG293" s="1" t="n"/>
      <c r="AH293" s="44">
        <f>Z293*0.05</f>
        <v/>
      </c>
      <c r="AI293" s="44">
        <f>AH293</f>
        <v/>
      </c>
      <c r="AJ293" s="1" t="n"/>
      <c r="AK293" s="1" t="n"/>
      <c r="AL293" s="1" t="n"/>
      <c r="AM293" s="1" t="n"/>
      <c r="AN293" s="1" t="n"/>
      <c r="AO293" s="21">
        <f>(M293-Y293)/M293</f>
        <v/>
      </c>
      <c r="AP293" s="21">
        <f>AA293/Y293</f>
        <v/>
      </c>
      <c r="AR293" t="inlineStr">
        <is>
          <t>2020.07月迈粟礼对账单.xlsx 运单编号：4307100959242,金额7.4</t>
        </is>
      </c>
    </row>
    <row r="294">
      <c r="A294" s="1" t="n"/>
      <c r="B294" s="15" t="inlineStr">
        <is>
          <t>7-M48027002</t>
        </is>
      </c>
      <c r="C294" s="15" t="inlineStr">
        <is>
          <t>2020-07-21 13:18:03</t>
        </is>
      </c>
      <c r="D294" s="16">
        <f>LEFT(B294,9)</f>
        <v/>
      </c>
      <c r="E294" s="1" t="inlineStr">
        <is>
          <t>jack</t>
        </is>
      </c>
      <c r="F294" s="1" t="n"/>
      <c r="G294" s="1" t="n"/>
      <c r="H294" s="1" t="n"/>
      <c r="I294" s="1" t="n"/>
      <c r="J294" s="1" t="n"/>
      <c r="K294" s="1" t="n"/>
      <c r="L294" s="1" t="n"/>
      <c r="M294" s="17" t="n">
        <v>104</v>
      </c>
      <c r="N294" s="1" t="n"/>
      <c r="O294" s="1" t="n"/>
      <c r="P294" s="1" t="n"/>
      <c r="Q294" s="1" t="n"/>
      <c r="R294" s="17" t="n">
        <v>60.25</v>
      </c>
      <c r="S294" s="44">
        <f>M294*0.01095</f>
        <v/>
      </c>
      <c r="T294" s="44">
        <f>M294*0.02348</f>
        <v/>
      </c>
      <c r="U294" s="44" t="n">
        <v>4.8</v>
      </c>
      <c r="V294" s="44">
        <f>U294-T294</f>
        <v/>
      </c>
      <c r="W294" s="1" t="n"/>
      <c r="X294" s="44">
        <f>M294*0.043</f>
        <v/>
      </c>
      <c r="Y294" s="44">
        <f>R294+S294+T294+W294+X294+AG294+AC294+AD294</f>
        <v/>
      </c>
      <c r="Z294" s="44">
        <f>M294-Y294</f>
        <v/>
      </c>
      <c r="AA294" s="44">
        <f>Z294*0.9</f>
        <v/>
      </c>
      <c r="AB294" s="1" t="n"/>
      <c r="AC294" s="44">
        <f>M294*0.005</f>
        <v/>
      </c>
      <c r="AD294" s="44">
        <f>AC294</f>
        <v/>
      </c>
      <c r="AE294" s="1" t="n"/>
      <c r="AF294" s="1" t="n"/>
      <c r="AG294" s="1" t="n"/>
      <c r="AH294" s="44">
        <f>Z294*0.05</f>
        <v/>
      </c>
      <c r="AI294" s="44">
        <f>Z294*0.05</f>
        <v/>
      </c>
      <c r="AJ294" s="1" t="n"/>
      <c r="AK294" s="1" t="n"/>
      <c r="AL294" s="1" t="n"/>
      <c r="AM294" s="1" t="n"/>
      <c r="AN294" s="1" t="n"/>
      <c r="AO294" s="21">
        <f>(M294-Y294)/M294</f>
        <v/>
      </c>
      <c r="AP294" s="21">
        <f>AA294/Y294</f>
        <v/>
      </c>
      <c r="AR294" t="inlineStr">
        <is>
          <t>2020.07月迈粟礼对账单.xlsx 运单编号：4307119796207,金额4.8</t>
        </is>
      </c>
    </row>
    <row r="295">
      <c r="A295" s="1" t="n"/>
      <c r="B295" s="15" t="inlineStr">
        <is>
          <t>7-MA20228005</t>
        </is>
      </c>
      <c r="C295" s="15" t="inlineStr">
        <is>
          <t>2020-07-20 16:12:50</t>
        </is>
      </c>
      <c r="D295" s="16">
        <f>LEFT(B295,9)</f>
        <v/>
      </c>
      <c r="E295" s="1" t="inlineStr">
        <is>
          <t>jack</t>
        </is>
      </c>
      <c r="F295" s="1" t="n"/>
      <c r="G295" s="1" t="n"/>
      <c r="H295" s="1" t="n"/>
      <c r="I295" s="1" t="n"/>
      <c r="J295" s="1" t="n"/>
      <c r="K295" s="1" t="n"/>
      <c r="L295" s="1" t="n"/>
      <c r="M295" s="17" t="n">
        <v>182</v>
      </c>
      <c r="N295" s="1" t="n"/>
      <c r="O295" s="1" t="n"/>
      <c r="P295" s="1" t="n"/>
      <c r="Q295" s="1" t="n"/>
      <c r="R295" s="17" t="n">
        <v>108.16</v>
      </c>
      <c r="S295" s="44">
        <f>M295*0.01095</f>
        <v/>
      </c>
      <c r="T295" s="44">
        <f>M295*0.02348</f>
        <v/>
      </c>
      <c r="U295" s="44" t="n">
        <v>5.6</v>
      </c>
      <c r="V295" s="44">
        <f>U295-T295</f>
        <v/>
      </c>
      <c r="W295" s="1" t="n"/>
      <c r="X295" s="44">
        <f>M295*0.043</f>
        <v/>
      </c>
      <c r="Y295" s="44">
        <f>R295+S295+T295+W295+X295+AG295+AC295+AD295</f>
        <v/>
      </c>
      <c r="Z295" s="44">
        <f>M295-Y295</f>
        <v/>
      </c>
      <c r="AA295" s="44">
        <f>Z295*0.7</f>
        <v/>
      </c>
      <c r="AB295" s="1" t="n"/>
      <c r="AC295" s="44">
        <f>M295*0.005</f>
        <v/>
      </c>
      <c r="AD295" s="44">
        <f>AC295</f>
        <v/>
      </c>
      <c r="AE295" s="1" t="n"/>
      <c r="AF295" s="1" t="n"/>
      <c r="AG295" s="1" t="n"/>
      <c r="AH295" s="44">
        <f>Z295*0.15</f>
        <v/>
      </c>
      <c r="AI295" s="44">
        <f>Z295*0.15</f>
        <v/>
      </c>
      <c r="AJ295" s="1" t="n"/>
      <c r="AK295" s="1" t="n"/>
      <c r="AL295" s="1" t="n"/>
      <c r="AM295" s="1" t="n"/>
      <c r="AN295" s="1" t="n"/>
      <c r="AO295" s="21">
        <f>(M295-Y295)/M295</f>
        <v/>
      </c>
      <c r="AP295" s="21">
        <f>AA295/Y295</f>
        <v/>
      </c>
      <c r="AR295" t="inlineStr">
        <is>
          <t>2020.07月迈粟礼对账单.xlsx 运单编号：4307100755005,金额5.6</t>
        </is>
      </c>
    </row>
    <row r="296">
      <c r="A296" s="1" t="n"/>
      <c r="B296" s="15" t="inlineStr">
        <is>
          <t>7-AL19104109</t>
        </is>
      </c>
      <c r="C296" s="15" t="inlineStr">
        <is>
          <t>2020-07-20 14:00:17</t>
        </is>
      </c>
      <c r="D296" s="16">
        <f>LEFT(B296,9)</f>
        <v/>
      </c>
      <c r="E296" s="1" t="inlineStr">
        <is>
          <t>jack</t>
        </is>
      </c>
      <c r="F296" s="1" t="n"/>
      <c r="G296" s="1" t="n"/>
      <c r="H296" s="1" t="n"/>
      <c r="I296" s="1" t="n"/>
      <c r="J296" s="1" t="n"/>
      <c r="K296" s="1" t="n"/>
      <c r="L296" s="1" t="n"/>
      <c r="M296" s="17" t="n">
        <v>96</v>
      </c>
      <c r="N296" s="1" t="n"/>
      <c r="O296" s="1" t="n"/>
      <c r="P296" s="1" t="n"/>
      <c r="Q296" s="1" t="n"/>
      <c r="R296" s="17" t="n">
        <v>61.66</v>
      </c>
      <c r="S296" s="44">
        <f>M296*0.01095</f>
        <v/>
      </c>
      <c r="T296" s="44">
        <f>M296*0.02348</f>
        <v/>
      </c>
      <c r="U296" s="44" t="n">
        <v>5.6</v>
      </c>
      <c r="V296" s="44">
        <f>U296-T296</f>
        <v/>
      </c>
      <c r="W296" s="1" t="n"/>
      <c r="X296" s="44">
        <f>M296*0.043</f>
        <v/>
      </c>
      <c r="Y296" s="44">
        <f>R296+S296+T296+W296+X296+AG296+AC296+AD296</f>
        <v/>
      </c>
      <c r="Z296" s="44">
        <f>M296-Y296</f>
        <v/>
      </c>
      <c r="AA296" s="1" t="n">
        <v>0</v>
      </c>
      <c r="AB296" s="44">
        <f>Z296*0.9</f>
        <v/>
      </c>
      <c r="AC296" s="44">
        <f>M296*0.005</f>
        <v/>
      </c>
      <c r="AD296" s="44">
        <f>AC296</f>
        <v/>
      </c>
      <c r="AE296" s="1" t="n"/>
      <c r="AF296" s="1" t="n"/>
      <c r="AG296" s="1" t="n"/>
      <c r="AH296" s="44">
        <f>Z296*0.05</f>
        <v/>
      </c>
      <c r="AI296" s="44">
        <f>AH296</f>
        <v/>
      </c>
      <c r="AJ296" s="1" t="n"/>
      <c r="AK296" s="1" t="n"/>
      <c r="AL296" s="1" t="n"/>
      <c r="AM296" s="1" t="n"/>
      <c r="AN296" s="1" t="n"/>
      <c r="AO296" s="21">
        <f>(M296-Y296)/M296</f>
        <v/>
      </c>
      <c r="AP296" s="21">
        <f>AA296/Y296</f>
        <v/>
      </c>
      <c r="AR296" t="inlineStr">
        <is>
          <t>2020.07月迈粟礼对账单.xlsx 运单编号：4307097973306,金额5.6</t>
        </is>
      </c>
    </row>
    <row r="297">
      <c r="A297" s="1" t="n"/>
      <c r="B297" s="15" t="inlineStr">
        <is>
          <t>7-MA20132005</t>
        </is>
      </c>
      <c r="C297" s="15" t="inlineStr">
        <is>
          <t>2020-07-21 17:21:02</t>
        </is>
      </c>
      <c r="D297" s="16">
        <f>LEFT(B297,9)</f>
        <v/>
      </c>
      <c r="E297" s="1" t="inlineStr">
        <is>
          <t>jack</t>
        </is>
      </c>
      <c r="F297" s="1" t="n"/>
      <c r="G297" s="1" t="n"/>
      <c r="H297" s="1" t="n"/>
      <c r="I297" s="1" t="n"/>
      <c r="J297" s="1" t="n"/>
      <c r="K297" s="1" t="n"/>
      <c r="L297" s="1" t="n"/>
      <c r="M297" s="17" t="n">
        <v>2430</v>
      </c>
      <c r="N297" s="1" t="n"/>
      <c r="O297" s="1" t="n"/>
      <c r="P297" s="1" t="n"/>
      <c r="Q297" s="1" t="n"/>
      <c r="R297" s="17" t="n">
        <v>1863.36</v>
      </c>
      <c r="S297" s="44">
        <f>M297*0.01095</f>
        <v/>
      </c>
      <c r="T297" s="44">
        <f>M297*0.02348</f>
        <v/>
      </c>
      <c r="U297" s="44" t="n"/>
      <c r="V297" s="44">
        <f>U297-T297</f>
        <v/>
      </c>
      <c r="W297" s="1" t="n"/>
      <c r="X297" s="44">
        <f>M297*0.043</f>
        <v/>
      </c>
      <c r="Y297" s="44">
        <f>R297+S297+T297+W297+X297+AG297+AC297+AD297</f>
        <v/>
      </c>
      <c r="Z297" s="44">
        <f>M297-Y297</f>
        <v/>
      </c>
      <c r="AA297" s="44">
        <f>Z297*0.7</f>
        <v/>
      </c>
      <c r="AB297" s="1" t="n"/>
      <c r="AC297" s="44">
        <f>M297*0.005</f>
        <v/>
      </c>
      <c r="AD297" s="44">
        <f>AC297</f>
        <v/>
      </c>
      <c r="AE297" s="1" t="n"/>
      <c r="AF297" s="1" t="n"/>
      <c r="AG297" s="1" t="n"/>
      <c r="AH297" s="44">
        <f>Z297*0.15</f>
        <v/>
      </c>
      <c r="AI297" s="44">
        <f>Z297*0.15</f>
        <v/>
      </c>
      <c r="AJ297" s="1" t="n"/>
      <c r="AK297" s="1" t="n"/>
      <c r="AL297" s="1" t="n"/>
      <c r="AM297" s="1" t="n"/>
      <c r="AN297" s="1" t="n"/>
      <c r="AO297" s="21">
        <f>(M297-Y297)/M297</f>
        <v/>
      </c>
      <c r="AP297" s="21">
        <f>AA297/Y297</f>
        <v/>
      </c>
    </row>
    <row r="298">
      <c r="A298" s="1" t="n"/>
      <c r="B298" s="15" t="inlineStr">
        <is>
          <t>7-AL194066</t>
        </is>
      </c>
      <c r="C298" s="15" t="inlineStr">
        <is>
          <t>2020-07-22 13:14:25</t>
        </is>
      </c>
      <c r="D298" s="16">
        <f>LEFT(B298,9)</f>
        <v/>
      </c>
      <c r="E298" s="1" t="inlineStr">
        <is>
          <t>jack</t>
        </is>
      </c>
      <c r="F298" s="1" t="n"/>
      <c r="G298" s="1" t="n"/>
      <c r="H298" s="1" t="n"/>
      <c r="I298" s="1" t="n"/>
      <c r="J298" s="1" t="n"/>
      <c r="K298" s="1" t="n"/>
      <c r="L298" s="1" t="n"/>
      <c r="M298" s="17" t="n">
        <v>1774</v>
      </c>
      <c r="N298" s="1" t="n"/>
      <c r="O298" s="1" t="n"/>
      <c r="P298" s="1" t="n"/>
      <c r="Q298" s="1" t="n"/>
      <c r="R298" s="17" t="n">
        <v>1217.28</v>
      </c>
      <c r="S298" s="44">
        <f>M298*0.01095</f>
        <v/>
      </c>
      <c r="T298" s="44">
        <f>M298*0.02348</f>
        <v/>
      </c>
      <c r="U298" s="44" t="n">
        <v>43.2</v>
      </c>
      <c r="V298" s="44">
        <f>U298-T298</f>
        <v/>
      </c>
      <c r="W298" s="1" t="n"/>
      <c r="X298" s="44">
        <f>M298*0.043</f>
        <v/>
      </c>
      <c r="Y298" s="44">
        <f>R298+S298+T298+W298+X298+AG298+AC298+AD298</f>
        <v/>
      </c>
      <c r="Z298" s="44">
        <f>M298-Y298</f>
        <v/>
      </c>
      <c r="AA298" s="1" t="n">
        <v>0</v>
      </c>
      <c r="AB298" s="44">
        <f>Z298*0.9</f>
        <v/>
      </c>
      <c r="AC298" s="44">
        <f>M298*0.005</f>
        <v/>
      </c>
      <c r="AD298" s="44">
        <f>AC298</f>
        <v/>
      </c>
      <c r="AE298" s="1" t="n"/>
      <c r="AF298" s="1" t="n"/>
      <c r="AG298" s="1" t="n"/>
      <c r="AH298" s="44">
        <f>Z298*0.05</f>
        <v/>
      </c>
      <c r="AI298" s="44">
        <f>AH298</f>
        <v/>
      </c>
      <c r="AJ298" s="1" t="n"/>
      <c r="AK298" s="1" t="n"/>
      <c r="AL298" s="1" t="n"/>
      <c r="AM298" s="1" t="n"/>
      <c r="AN298" s="1" t="n"/>
      <c r="AO298" s="21">
        <f>(M298-Y298)/M298</f>
        <v/>
      </c>
      <c r="AP298" s="21">
        <f>AA298/Y298</f>
        <v/>
      </c>
      <c r="AR298" t="inlineStr">
        <is>
          <t>2020.07月迈粟礼对账单.xlsx 运单编号：4307163592814,金额9.6
2020.07月迈粟礼对账单.xlsx 运单编号：4307163585225,金额12.8
2020.07月迈粟礼对账单.xlsx 运单编号：4307163585250,金额9.6
2020.07月迈粟礼对账单.xlsx 运单编号：4307163579511,金额11.2</t>
        </is>
      </c>
    </row>
    <row r="299">
      <c r="A299" s="1" t="n"/>
      <c r="B299" s="15" t="inlineStr">
        <is>
          <t>7-GZ20032022</t>
        </is>
      </c>
      <c r="C299" s="15" t="inlineStr">
        <is>
          <t>2020-07-22 13:16:04</t>
        </is>
      </c>
      <c r="D299" s="16">
        <f>LEFT(B299,9)</f>
        <v/>
      </c>
      <c r="E299" s="1" t="inlineStr">
        <is>
          <t>jack</t>
        </is>
      </c>
      <c r="F299" s="1" t="n"/>
      <c r="G299" s="1" t="n"/>
      <c r="H299" s="1" t="n"/>
      <c r="I299" s="1" t="n"/>
      <c r="J299" s="1" t="n"/>
      <c r="K299" s="1" t="n"/>
      <c r="L299" s="1" t="n"/>
      <c r="M299" s="17" t="n">
        <v>525.91</v>
      </c>
      <c r="N299" s="1" t="n"/>
      <c r="O299" s="1" t="n"/>
      <c r="P299" s="1" t="n"/>
      <c r="Q299" s="1" t="n"/>
      <c r="R299" s="17" t="n">
        <v>283.5</v>
      </c>
      <c r="S299" s="44">
        <f>M299*0.01095</f>
        <v/>
      </c>
      <c r="T299" s="44">
        <f>M299*0.02348</f>
        <v/>
      </c>
      <c r="U299" s="44" t="n"/>
      <c r="V299" s="44">
        <f>U299-T299</f>
        <v/>
      </c>
      <c r="W299" s="1" t="n"/>
      <c r="X299" s="44">
        <f>M299*0.043</f>
        <v/>
      </c>
      <c r="Y299" s="44">
        <f>R299+S299+T299+W299+X299+AG299+AC299+AD299</f>
        <v/>
      </c>
      <c r="Z299" s="44">
        <f>M299-Y299</f>
        <v/>
      </c>
      <c r="AA299" s="44">
        <f>Z299*0.7</f>
        <v/>
      </c>
      <c r="AB299" s="1" t="n"/>
      <c r="AC299" s="44">
        <f>M299*0.005</f>
        <v/>
      </c>
      <c r="AD299" s="44">
        <f>AC299</f>
        <v/>
      </c>
      <c r="AE299" s="1" t="n"/>
      <c r="AF299" s="1" t="n"/>
      <c r="AG299" s="1" t="n"/>
      <c r="AH299" s="44">
        <f>Z299*0.15</f>
        <v/>
      </c>
      <c r="AI299" s="44">
        <f>Z299*0.15</f>
        <v/>
      </c>
      <c r="AJ299" s="1" t="n"/>
      <c r="AK299" s="1" t="n"/>
      <c r="AL299" s="1" t="n"/>
      <c r="AM299" s="1" t="n"/>
      <c r="AN299" s="1" t="n"/>
      <c r="AO299" s="21">
        <f>(M299-Y299)/M299</f>
        <v/>
      </c>
      <c r="AP299" s="21">
        <f>AA299/Y299</f>
        <v/>
      </c>
    </row>
    <row r="300">
      <c r="A300" s="1" t="n"/>
      <c r="B300" s="15" t="inlineStr">
        <is>
          <t>7-GZ20288001</t>
        </is>
      </c>
      <c r="C300" s="15" t="inlineStr">
        <is>
          <t>2020-07-21 16:34:22</t>
        </is>
      </c>
      <c r="D300" s="16">
        <f>LEFT(B300,9)</f>
        <v/>
      </c>
      <c r="E300" s="1" t="inlineStr">
        <is>
          <t>jack</t>
        </is>
      </c>
      <c r="F300" s="1" t="n"/>
      <c r="G300" s="1" t="n"/>
      <c r="H300" s="1" t="n"/>
      <c r="I300" s="1" t="n"/>
      <c r="J300" s="1" t="n"/>
      <c r="K300" s="1" t="n"/>
      <c r="L300" s="1" t="n"/>
      <c r="M300" s="17" t="n">
        <v>24</v>
      </c>
      <c r="N300" s="1" t="n"/>
      <c r="O300" s="1" t="n"/>
      <c r="P300" s="1" t="n"/>
      <c r="Q300" s="1" t="n"/>
      <c r="R300" s="17" t="n">
        <v>9.75</v>
      </c>
      <c r="S300" s="44">
        <f>M300*0.01095</f>
        <v/>
      </c>
      <c r="T300" s="44">
        <f>M300*0.02348</f>
        <v/>
      </c>
      <c r="U300" s="44" t="n"/>
      <c r="V300" s="44">
        <f>U300-T300</f>
        <v/>
      </c>
      <c r="W300" s="1" t="n"/>
      <c r="X300" s="44">
        <f>M300*0.043</f>
        <v/>
      </c>
      <c r="Y300" s="44">
        <f>R300+S300+T300+W300+X300+AG300+AC300+AD300</f>
        <v/>
      </c>
      <c r="Z300" s="44">
        <f>M300-Y300</f>
        <v/>
      </c>
      <c r="AA300" s="44">
        <f>Z300*0.7</f>
        <v/>
      </c>
      <c r="AB300" s="1" t="n"/>
      <c r="AC300" s="44">
        <f>M300*0.005</f>
        <v/>
      </c>
      <c r="AD300" s="44">
        <f>AC300</f>
        <v/>
      </c>
      <c r="AE300" s="1" t="n"/>
      <c r="AF300" s="1" t="n"/>
      <c r="AG300" s="1" t="n"/>
      <c r="AH300" s="44">
        <f>Z300*0.15</f>
        <v/>
      </c>
      <c r="AI300" s="44">
        <f>Z300*0.15</f>
        <v/>
      </c>
      <c r="AJ300" s="1" t="n"/>
      <c r="AK300" s="1" t="n"/>
      <c r="AL300" s="1" t="n"/>
      <c r="AM300" s="1" t="n"/>
      <c r="AN300" s="1" t="n"/>
      <c r="AO300" s="21">
        <f>(M300-Y300)/M300</f>
        <v/>
      </c>
      <c r="AP300" s="21">
        <f>AA300/Y300</f>
        <v/>
      </c>
    </row>
    <row r="301">
      <c r="A301" s="1" t="n"/>
      <c r="B301" s="15" t="inlineStr">
        <is>
          <t>7-GZ20102002</t>
        </is>
      </c>
      <c r="C301" s="15" t="inlineStr">
        <is>
          <t>2020-07-19 22:01:59</t>
        </is>
      </c>
      <c r="D301" s="16">
        <f>LEFT(B301,9)</f>
        <v/>
      </c>
      <c r="E301" s="1" t="inlineStr">
        <is>
          <t>jack</t>
        </is>
      </c>
      <c r="F301" s="1" t="n"/>
      <c r="G301" s="1" t="n"/>
      <c r="H301" s="1" t="n"/>
      <c r="I301" s="1" t="n"/>
      <c r="J301" s="1" t="n"/>
      <c r="K301" s="1" t="n"/>
      <c r="L301" s="1" t="n"/>
      <c r="M301" s="17" t="n">
        <v>262.2</v>
      </c>
      <c r="N301" s="1" t="n"/>
      <c r="O301" s="1" t="n"/>
      <c r="P301" s="1" t="n"/>
      <c r="Q301" s="1" t="n"/>
      <c r="R301" s="17" t="n">
        <v>157.2</v>
      </c>
      <c r="S301" s="44">
        <f>M301*0.01095</f>
        <v/>
      </c>
      <c r="T301" s="44">
        <f>M301*0.02348</f>
        <v/>
      </c>
      <c r="U301" s="44" t="n"/>
      <c r="V301" s="44">
        <f>U301-T301</f>
        <v/>
      </c>
      <c r="W301" s="1" t="n"/>
      <c r="X301" s="44">
        <f>M301*0.043</f>
        <v/>
      </c>
      <c r="Y301" s="44">
        <f>R301+S301+T301+W301+X301+AG301+AC301+AD301</f>
        <v/>
      </c>
      <c r="Z301" s="44">
        <f>M301-Y301</f>
        <v/>
      </c>
      <c r="AA301" s="44">
        <f>Z301*0.7</f>
        <v/>
      </c>
      <c r="AB301" s="1" t="n"/>
      <c r="AC301" s="44">
        <f>M301*0.005</f>
        <v/>
      </c>
      <c r="AD301" s="44">
        <f>AC301</f>
        <v/>
      </c>
      <c r="AE301" s="1" t="n"/>
      <c r="AF301" s="1" t="n"/>
      <c r="AG301" s="1" t="n"/>
      <c r="AH301" s="44">
        <f>Z301*0.15</f>
        <v/>
      </c>
      <c r="AI301" s="44">
        <f>Z301*0.15</f>
        <v/>
      </c>
      <c r="AJ301" s="1" t="n"/>
      <c r="AK301" s="1" t="n"/>
      <c r="AL301" s="1" t="n"/>
      <c r="AM301" s="1" t="n"/>
      <c r="AN301" s="1" t="n"/>
      <c r="AO301" s="21">
        <f>(M301-Y301)/M301</f>
        <v/>
      </c>
      <c r="AP301" s="21">
        <f>AA301/Y301</f>
        <v/>
      </c>
    </row>
    <row r="302">
      <c r="A302" s="1" t="n"/>
      <c r="B302" s="15" t="inlineStr">
        <is>
          <t>7-GZ20055018</t>
        </is>
      </c>
      <c r="C302" s="15" t="inlineStr">
        <is>
          <t>2020-07-21 11:00:41</t>
        </is>
      </c>
      <c r="D302" s="16">
        <f>LEFT(B302,9)</f>
        <v/>
      </c>
      <c r="E302" s="1" t="inlineStr">
        <is>
          <t>jack</t>
        </is>
      </c>
      <c r="F302" s="1" t="n"/>
      <c r="G302" s="1" t="n"/>
      <c r="H302" s="1" t="n"/>
      <c r="I302" s="1" t="n"/>
      <c r="J302" s="1" t="n"/>
      <c r="K302" s="1" t="n"/>
      <c r="L302" s="1" t="n"/>
      <c r="M302" s="17" t="n">
        <v>919.64</v>
      </c>
      <c r="N302" s="1" t="n"/>
      <c r="O302" s="1" t="n"/>
      <c r="P302" s="1" t="n"/>
      <c r="Q302" s="1" t="n"/>
      <c r="R302" s="17" t="n">
        <v>597.48</v>
      </c>
      <c r="S302" s="44">
        <f>M302*0.01095</f>
        <v/>
      </c>
      <c r="T302" s="44">
        <f>M302*0.02348</f>
        <v/>
      </c>
      <c r="U302" s="44" t="n"/>
      <c r="V302" s="44">
        <f>U302-T302</f>
        <v/>
      </c>
      <c r="W302" s="1" t="n"/>
      <c r="X302" s="44">
        <f>M302*0.043</f>
        <v/>
      </c>
      <c r="Y302" s="44">
        <f>R302+S302+T302+W302+X302+AG302+AC302+AD302</f>
        <v/>
      </c>
      <c r="Z302" s="44">
        <f>M302-Y302</f>
        <v/>
      </c>
      <c r="AA302" s="44">
        <f>Z302*0.7</f>
        <v/>
      </c>
      <c r="AB302" s="1" t="n"/>
      <c r="AC302" s="44">
        <f>M302*0.005</f>
        <v/>
      </c>
      <c r="AD302" s="44">
        <f>AC302</f>
        <v/>
      </c>
      <c r="AE302" s="1" t="n"/>
      <c r="AF302" s="1" t="n"/>
      <c r="AG302" s="1" t="n"/>
      <c r="AH302" s="44">
        <f>Z302*0.15</f>
        <v/>
      </c>
      <c r="AI302" s="44">
        <f>Z302*0.15</f>
        <v/>
      </c>
      <c r="AJ302" s="1" t="n"/>
      <c r="AK302" s="1" t="n"/>
      <c r="AL302" s="1" t="n"/>
      <c r="AM302" s="1" t="n"/>
      <c r="AN302" s="1" t="n"/>
      <c r="AO302" s="21">
        <f>(M302-Y302)/M302</f>
        <v/>
      </c>
      <c r="AP302" s="21">
        <f>AA302/Y302</f>
        <v/>
      </c>
    </row>
    <row r="303">
      <c r="A303" s="1" t="n"/>
      <c r="B303" s="15" t="inlineStr">
        <is>
          <t>7-GZ20161003</t>
        </is>
      </c>
      <c r="C303" s="15" t="inlineStr">
        <is>
          <t>2020-07-22 13:16:02</t>
        </is>
      </c>
      <c r="D303" s="16">
        <f>LEFT(B303,9)</f>
        <v/>
      </c>
      <c r="E303" s="1" t="inlineStr">
        <is>
          <t>jack</t>
        </is>
      </c>
      <c r="F303" s="1" t="n"/>
      <c r="G303" s="1" t="n"/>
      <c r="H303" s="1" t="n"/>
      <c r="I303" s="1" t="n"/>
      <c r="J303" s="1" t="n"/>
      <c r="K303" s="1" t="n"/>
      <c r="L303" s="1" t="n"/>
      <c r="M303" s="17" t="n">
        <v>1439</v>
      </c>
      <c r="N303" s="1" t="n"/>
      <c r="O303" s="1" t="n"/>
      <c r="P303" s="1" t="n"/>
      <c r="Q303" s="1" t="n"/>
      <c r="R303" s="17" t="n">
        <v>995.8</v>
      </c>
      <c r="S303" s="44">
        <f>M303*0.01095</f>
        <v/>
      </c>
      <c r="T303" s="44">
        <f>M303*0.02348</f>
        <v/>
      </c>
      <c r="U303" s="44" t="n"/>
      <c r="V303" s="44">
        <f>U303-T303</f>
        <v/>
      </c>
      <c r="W303" s="1" t="n"/>
      <c r="X303" s="44">
        <f>M303*0.043</f>
        <v/>
      </c>
      <c r="Y303" s="44">
        <f>R303+S303+T303+W303+X303+AG303+AC303+AD303</f>
        <v/>
      </c>
      <c r="Z303" s="44">
        <f>M303-Y303</f>
        <v/>
      </c>
      <c r="AA303" s="44">
        <f>Z303*0.7</f>
        <v/>
      </c>
      <c r="AB303" s="1" t="n"/>
      <c r="AC303" s="44">
        <f>M303*0.005</f>
        <v/>
      </c>
      <c r="AD303" s="44">
        <f>AC303</f>
        <v/>
      </c>
      <c r="AE303" s="1" t="n"/>
      <c r="AF303" s="1" t="n"/>
      <c r="AG303" s="1" t="n"/>
      <c r="AH303" s="44">
        <f>Z303*0.15</f>
        <v/>
      </c>
      <c r="AI303" s="44">
        <f>Z303*0.15</f>
        <v/>
      </c>
      <c r="AJ303" s="1" t="n"/>
      <c r="AK303" s="1" t="n"/>
      <c r="AL303" s="1" t="n"/>
      <c r="AM303" s="1" t="n"/>
      <c r="AN303" s="1" t="n"/>
      <c r="AO303" s="21">
        <f>(M303-Y303)/M303</f>
        <v/>
      </c>
      <c r="AP303" s="21">
        <f>AA303/Y303</f>
        <v/>
      </c>
    </row>
    <row r="304">
      <c r="A304" s="1" t="n"/>
      <c r="B304" s="15" t="inlineStr">
        <is>
          <t>7-M48025003</t>
        </is>
      </c>
      <c r="C304" s="15" t="inlineStr">
        <is>
          <t>2020-07-21 13:10:46</t>
        </is>
      </c>
      <c r="D304" s="16">
        <f>LEFT(B304,9)</f>
        <v/>
      </c>
      <c r="E304" s="1" t="inlineStr">
        <is>
          <t>jack</t>
        </is>
      </c>
      <c r="F304" s="1" t="n"/>
      <c r="G304" s="1" t="n"/>
      <c r="H304" s="1" t="n"/>
      <c r="I304" s="1" t="n"/>
      <c r="J304" s="1" t="n"/>
      <c r="K304" s="1" t="n"/>
      <c r="L304" s="1" t="n"/>
      <c r="M304" s="17" t="n">
        <v>3200</v>
      </c>
      <c r="N304" s="1" t="n"/>
      <c r="O304" s="1" t="n"/>
      <c r="P304" s="1" t="n"/>
      <c r="Q304" s="1" t="n"/>
      <c r="R304" s="17" t="n">
        <v>2119</v>
      </c>
      <c r="S304" s="44">
        <f>M304*0.01095</f>
        <v/>
      </c>
      <c r="T304" s="44">
        <f>M304*0.02348</f>
        <v/>
      </c>
      <c r="U304" s="44" t="n">
        <v>75.2</v>
      </c>
      <c r="V304" s="44">
        <f>U304-T304</f>
        <v/>
      </c>
      <c r="W304" s="1" t="n"/>
      <c r="X304" s="44">
        <f>M304*0.043</f>
        <v/>
      </c>
      <c r="Y304" s="44">
        <f>R304+S304+T304+W304+X304+AG304+AC304+AD304</f>
        <v/>
      </c>
      <c r="Z304" s="44">
        <f>M304-Y304</f>
        <v/>
      </c>
      <c r="AA304" s="44">
        <f>Z304*0.9</f>
        <v/>
      </c>
      <c r="AB304" s="1" t="n"/>
      <c r="AC304" s="44">
        <f>M304*0.005</f>
        <v/>
      </c>
      <c r="AD304" s="44">
        <f>AC304</f>
        <v/>
      </c>
      <c r="AE304" s="1" t="n"/>
      <c r="AF304" s="1" t="n"/>
      <c r="AG304" s="1" t="n"/>
      <c r="AH304" s="44">
        <f>Z304*0.05</f>
        <v/>
      </c>
      <c r="AI304" s="44">
        <f>Z304*0.05</f>
        <v/>
      </c>
      <c r="AJ304" s="1" t="n"/>
      <c r="AK304" s="1" t="n"/>
      <c r="AL304" s="1" t="n"/>
      <c r="AM304" s="1" t="n"/>
      <c r="AN304" s="1" t="n"/>
      <c r="AO304" s="21">
        <f>(M304-Y304)/M304</f>
        <v/>
      </c>
      <c r="AP304" s="21">
        <f>AA304/Y304</f>
        <v/>
      </c>
      <c r="AR304" t="inlineStr">
        <is>
          <t>2020.07月迈粟礼对账单.xlsx 运单编号：4307127224565,金额17.6
2020.07月迈粟礼对账单.xlsx 运单编号：4307127220278,金额14.4
2020.07月迈粟礼对账单.xlsx 运单编号：4307119958726,金额14.4
2020.07月迈粟礼对账单.xlsx 运单编号：4307127270086,金额14.4
2020.07月迈粟礼对账单.xlsx 运单编号：4307127278229,金额14.4</t>
        </is>
      </c>
    </row>
    <row r="305">
      <c r="A305" s="1" t="n"/>
      <c r="B305" s="15" t="inlineStr">
        <is>
          <t>7-AL20096002</t>
        </is>
      </c>
      <c r="C305" s="15" t="inlineStr">
        <is>
          <t>2020-07-20 16:12:44</t>
        </is>
      </c>
      <c r="D305" s="16">
        <f>LEFT(B305,9)</f>
        <v/>
      </c>
      <c r="E305" s="1" t="inlineStr">
        <is>
          <t>jack</t>
        </is>
      </c>
      <c r="F305" s="1" t="n"/>
      <c r="G305" s="1" t="n"/>
      <c r="H305" s="1" t="n"/>
      <c r="I305" s="1" t="n"/>
      <c r="J305" s="1" t="n"/>
      <c r="K305" s="1" t="n"/>
      <c r="L305" s="1" t="n"/>
      <c r="M305" s="17" t="n">
        <v>183</v>
      </c>
      <c r="N305" s="1" t="n"/>
      <c r="O305" s="1" t="n"/>
      <c r="P305" s="1" t="n"/>
      <c r="Q305" s="1" t="n"/>
      <c r="R305" s="17" t="n">
        <v>107.96</v>
      </c>
      <c r="S305" s="44">
        <f>M305*0.01095</f>
        <v/>
      </c>
      <c r="T305" s="44">
        <f>M305*0.02348</f>
        <v/>
      </c>
      <c r="U305" s="44" t="n">
        <v>6.4</v>
      </c>
      <c r="V305" s="44">
        <f>U305-T305</f>
        <v/>
      </c>
      <c r="W305" s="1" t="n"/>
      <c r="X305" s="44">
        <f>M305*0.043</f>
        <v/>
      </c>
      <c r="Y305" s="44">
        <f>R305+S305+T305+W305+X305+AG305+AC305+AD305</f>
        <v/>
      </c>
      <c r="Z305" s="44">
        <f>M305-Y305</f>
        <v/>
      </c>
      <c r="AA305" s="1" t="n">
        <v>0</v>
      </c>
      <c r="AB305" s="44">
        <f>Z305*0.9</f>
        <v/>
      </c>
      <c r="AC305" s="44">
        <f>M305*0.005</f>
        <v/>
      </c>
      <c r="AD305" s="44">
        <f>AC305</f>
        <v/>
      </c>
      <c r="AE305" s="1" t="n"/>
      <c r="AF305" s="1" t="n"/>
      <c r="AG305" s="1" t="n"/>
      <c r="AH305" s="44">
        <f>Z305*0.05</f>
        <v/>
      </c>
      <c r="AI305" s="44">
        <f>AH305</f>
        <v/>
      </c>
      <c r="AJ305" s="1" t="n"/>
      <c r="AK305" s="1" t="n"/>
      <c r="AL305" s="1" t="n"/>
      <c r="AM305" s="1" t="n"/>
      <c r="AN305" s="1" t="n"/>
      <c r="AO305" s="21">
        <f>(M305-Y305)/M305</f>
        <v/>
      </c>
      <c r="AP305" s="21">
        <f>AA305/Y305</f>
        <v/>
      </c>
      <c r="AR305" t="inlineStr">
        <is>
          <t>2020.07月迈粟礼对账单.xlsx 运单编号：4307170826919,金额6.4</t>
        </is>
      </c>
    </row>
    <row r="306">
      <c r="A306" s="1" t="n"/>
      <c r="B306" s="15" t="inlineStr">
        <is>
          <t>7-AL20102002</t>
        </is>
      </c>
      <c r="C306" s="15" t="inlineStr">
        <is>
          <t>2020-07-19 22:01:59</t>
        </is>
      </c>
      <c r="D306" s="16">
        <f>LEFT(B306,9)</f>
        <v/>
      </c>
      <c r="E306" s="1" t="inlineStr">
        <is>
          <t>jack</t>
        </is>
      </c>
      <c r="F306" s="1" t="n"/>
      <c r="G306" s="1" t="n"/>
      <c r="H306" s="1" t="n"/>
      <c r="I306" s="1" t="n"/>
      <c r="J306" s="1" t="n"/>
      <c r="K306" s="1" t="n"/>
      <c r="L306" s="1" t="n"/>
      <c r="M306" s="17" t="n">
        <v>86.5</v>
      </c>
      <c r="N306" s="1" t="n"/>
      <c r="O306" s="1" t="n"/>
      <c r="P306" s="1" t="n"/>
      <c r="Q306" s="1" t="n"/>
      <c r="R306" s="17" t="n">
        <v>44.63</v>
      </c>
      <c r="S306" s="44">
        <f>M306*0.01095</f>
        <v/>
      </c>
      <c r="T306" s="44">
        <f>M306*0.02348</f>
        <v/>
      </c>
      <c r="U306" s="44" t="n"/>
      <c r="V306" s="44">
        <f>U306-T306</f>
        <v/>
      </c>
      <c r="W306" s="1" t="n"/>
      <c r="X306" s="44">
        <f>M306*0.043</f>
        <v/>
      </c>
      <c r="Y306" s="44">
        <f>R306+S306+T306+W306+X306+AG306+AC306+AD306</f>
        <v/>
      </c>
      <c r="Z306" s="44">
        <f>M306-Y306</f>
        <v/>
      </c>
      <c r="AA306" s="1" t="n">
        <v>0</v>
      </c>
      <c r="AB306" s="44">
        <f>Z306*0.9</f>
        <v/>
      </c>
      <c r="AC306" s="44">
        <f>M306*0.005</f>
        <v/>
      </c>
      <c r="AD306" s="44">
        <f>AC306</f>
        <v/>
      </c>
      <c r="AE306" s="1" t="n"/>
      <c r="AF306" s="1" t="n"/>
      <c r="AG306" s="1" t="n"/>
      <c r="AH306" s="44">
        <f>Z306*0.05</f>
        <v/>
      </c>
      <c r="AI306" s="44">
        <f>AH306</f>
        <v/>
      </c>
      <c r="AJ306" s="1" t="n"/>
      <c r="AK306" s="1" t="n"/>
      <c r="AL306" s="1" t="n"/>
      <c r="AM306" s="1" t="n"/>
      <c r="AN306" s="1" t="n"/>
      <c r="AO306" s="21">
        <f>(M306-Y306)/M306</f>
        <v/>
      </c>
      <c r="AP306" s="21">
        <f>AA306/Y306</f>
        <v/>
      </c>
    </row>
    <row r="307">
      <c r="A307" s="1" t="n"/>
      <c r="B307" s="15" t="inlineStr">
        <is>
          <t>7-AL194065</t>
        </is>
      </c>
      <c r="C307" s="15" t="inlineStr">
        <is>
          <t>2020-07-21 11:02:28</t>
        </is>
      </c>
      <c r="D307" s="16">
        <f>LEFT(B307,9)</f>
        <v/>
      </c>
      <c r="E307" s="1" t="inlineStr">
        <is>
          <t>jack</t>
        </is>
      </c>
      <c r="F307" s="1" t="n"/>
      <c r="G307" s="1" t="n"/>
      <c r="H307" s="1" t="n"/>
      <c r="I307" s="1" t="n"/>
      <c r="J307" s="1" t="n"/>
      <c r="K307" s="1" t="n"/>
      <c r="L307" s="1" t="n"/>
      <c r="M307" s="17" t="n">
        <v>226.5</v>
      </c>
      <c r="N307" s="1" t="n"/>
      <c r="O307" s="1" t="n"/>
      <c r="P307" s="1" t="n"/>
      <c r="Q307" s="1" t="n"/>
      <c r="R307" s="17" t="n">
        <v>149.37</v>
      </c>
      <c r="S307" s="44">
        <f>M307*0.01095</f>
        <v/>
      </c>
      <c r="T307" s="44">
        <f>M307*0.02348</f>
        <v/>
      </c>
      <c r="U307" s="44" t="n">
        <v>8.800000000000001</v>
      </c>
      <c r="V307" s="44">
        <f>U307-T307</f>
        <v/>
      </c>
      <c r="W307" s="1" t="n"/>
      <c r="X307" s="44">
        <f>M307*0.043</f>
        <v/>
      </c>
      <c r="Y307" s="44">
        <f>R307+S307+T307+W307+X307+AG307+AC307+AD307</f>
        <v/>
      </c>
      <c r="Z307" s="44">
        <f>M307-Y307</f>
        <v/>
      </c>
      <c r="AA307" s="1" t="n">
        <v>0</v>
      </c>
      <c r="AB307" s="44">
        <f>Z307*0.9</f>
        <v/>
      </c>
      <c r="AC307" s="44">
        <f>M307*0.005</f>
        <v/>
      </c>
      <c r="AD307" s="44">
        <f>AC307</f>
        <v/>
      </c>
      <c r="AE307" s="1" t="n"/>
      <c r="AF307" s="1" t="n"/>
      <c r="AG307" s="1" t="n"/>
      <c r="AH307" s="44">
        <f>Z307*0.05</f>
        <v/>
      </c>
      <c r="AI307" s="44">
        <f>AH307</f>
        <v/>
      </c>
      <c r="AJ307" s="1" t="n"/>
      <c r="AK307" s="1" t="n"/>
      <c r="AL307" s="1" t="n"/>
      <c r="AM307" s="1" t="n"/>
      <c r="AN307" s="1" t="n"/>
      <c r="AO307" s="21">
        <f>(M307-Y307)/M307</f>
        <v/>
      </c>
      <c r="AP307" s="21">
        <f>AA307/Y307</f>
        <v/>
      </c>
      <c r="AR307" t="inlineStr">
        <is>
          <t>2020.07月迈粟礼对账单.xlsx 运单编号：4307116122419,金额8.8</t>
        </is>
      </c>
    </row>
    <row r="308">
      <c r="A308" s="1" t="n"/>
      <c r="B308" s="15" t="inlineStr">
        <is>
          <t>7-MA20194003</t>
        </is>
      </c>
      <c r="C308" s="15" t="inlineStr">
        <is>
          <t>2020-07-21 11:02:28</t>
        </is>
      </c>
      <c r="D308" s="16">
        <f>LEFT(B308,9)</f>
        <v/>
      </c>
      <c r="E308" s="1" t="inlineStr">
        <is>
          <t>jack</t>
        </is>
      </c>
      <c r="F308" s="1" t="n"/>
      <c r="G308" s="1" t="n"/>
      <c r="H308" s="1" t="n"/>
      <c r="I308" s="1" t="n"/>
      <c r="J308" s="1" t="n"/>
      <c r="K308" s="1" t="n"/>
      <c r="L308" s="1" t="n"/>
      <c r="M308" s="17" t="n">
        <v>120</v>
      </c>
      <c r="N308" s="1" t="n"/>
      <c r="O308" s="1" t="n"/>
      <c r="P308" s="1" t="n"/>
      <c r="Q308" s="1" t="n"/>
      <c r="R308" s="17" t="n">
        <v>83.06</v>
      </c>
      <c r="S308" s="44">
        <f>M308*0.01095</f>
        <v/>
      </c>
      <c r="T308" s="44">
        <f>M308*0.02348</f>
        <v/>
      </c>
      <c r="U308" s="44" t="n">
        <v>6.4</v>
      </c>
      <c r="V308" s="44">
        <f>U308-T308</f>
        <v/>
      </c>
      <c r="W308" s="1" t="n"/>
      <c r="X308" s="44">
        <f>M308*0.043</f>
        <v/>
      </c>
      <c r="Y308" s="44">
        <f>R308+S308+T308+W308+X308+AG308+AC308+AD308</f>
        <v/>
      </c>
      <c r="Z308" s="44">
        <f>M308-Y308</f>
        <v/>
      </c>
      <c r="AA308" s="44">
        <f>Z308*0.7</f>
        <v/>
      </c>
      <c r="AB308" s="1" t="n"/>
      <c r="AC308" s="44">
        <f>M308*0.005</f>
        <v/>
      </c>
      <c r="AD308" s="44">
        <f>AC308</f>
        <v/>
      </c>
      <c r="AE308" s="1" t="n"/>
      <c r="AF308" s="1" t="n"/>
      <c r="AG308" s="1" t="n"/>
      <c r="AH308" s="44">
        <f>Z308*0.15</f>
        <v/>
      </c>
      <c r="AI308" s="44">
        <f>Z308*0.15</f>
        <v/>
      </c>
      <c r="AJ308" s="1" t="n"/>
      <c r="AK308" s="1" t="n"/>
      <c r="AL308" s="1" t="n"/>
      <c r="AM308" s="1" t="n"/>
      <c r="AN308" s="1" t="n"/>
      <c r="AO308" s="21">
        <f>(M308-Y308)/M308</f>
        <v/>
      </c>
      <c r="AP308" s="21">
        <f>AA308/Y308</f>
        <v/>
      </c>
      <c r="AR308" t="inlineStr">
        <is>
          <t>2020.07月迈粟礼对账单.xlsx 运单编号：4307116200959,金额6.4</t>
        </is>
      </c>
    </row>
    <row r="309">
      <c r="A309" s="1" t="n"/>
      <c r="B309" s="15" t="inlineStr">
        <is>
          <t>7-AL19156089</t>
        </is>
      </c>
      <c r="C309" s="15" t="inlineStr">
        <is>
          <t>2020-07-19 22:01:58</t>
        </is>
      </c>
      <c r="D309" s="16">
        <f>LEFT(B309,9)</f>
        <v/>
      </c>
      <c r="E309" s="1" t="inlineStr">
        <is>
          <t>jack</t>
        </is>
      </c>
      <c r="F309" s="1" t="n"/>
      <c r="G309" s="1" t="n"/>
      <c r="H309" s="1" t="n"/>
      <c r="I309" s="1" t="n"/>
      <c r="J309" s="1" t="n"/>
      <c r="K309" s="1" t="n"/>
      <c r="L309" s="1" t="n"/>
      <c r="M309" s="17" t="n">
        <v>240</v>
      </c>
      <c r="N309" s="1" t="n"/>
      <c r="O309" s="1" t="n"/>
      <c r="P309" s="1" t="n"/>
      <c r="Q309" s="1" t="n"/>
      <c r="R309" s="17" t="n">
        <v>145.56</v>
      </c>
      <c r="S309" s="44">
        <f>M309*0.01095</f>
        <v/>
      </c>
      <c r="T309" s="44">
        <f>M309*0.02348</f>
        <v/>
      </c>
      <c r="U309" s="44" t="n">
        <v>8</v>
      </c>
      <c r="V309" s="44">
        <f>U309-T309</f>
        <v/>
      </c>
      <c r="W309" s="1" t="n"/>
      <c r="X309" s="44">
        <f>M309*0.043</f>
        <v/>
      </c>
      <c r="Y309" s="44">
        <f>R309+S309+T309+W309+X309+AG309+AC309+AD309</f>
        <v/>
      </c>
      <c r="Z309" s="44">
        <f>M309-Y309</f>
        <v/>
      </c>
      <c r="AA309" s="1" t="n">
        <v>0</v>
      </c>
      <c r="AB309" s="44">
        <f>Z309*0.9</f>
        <v/>
      </c>
      <c r="AC309" s="44">
        <f>M309*0.005</f>
        <v/>
      </c>
      <c r="AD309" s="44">
        <f>AC309</f>
        <v/>
      </c>
      <c r="AE309" s="1" t="n"/>
      <c r="AF309" s="1" t="n"/>
      <c r="AG309" s="1" t="n"/>
      <c r="AH309" s="44">
        <f>Z309*0.05</f>
        <v/>
      </c>
      <c r="AI309" s="44">
        <f>AH309</f>
        <v/>
      </c>
      <c r="AJ309" s="1" t="n"/>
      <c r="AK309" s="1" t="n"/>
      <c r="AL309" s="1" t="n"/>
      <c r="AM309" s="1" t="n"/>
      <c r="AN309" s="1" t="n"/>
      <c r="AO309" s="21">
        <f>(M309-Y309)/M309</f>
        <v/>
      </c>
      <c r="AP309" s="21">
        <f>AA309/Y309</f>
        <v/>
      </c>
      <c r="AR309" t="inlineStr">
        <is>
          <t>2020.07月迈粟礼对账单.xlsx 运单编号：4307091771661,金额8.0</t>
        </is>
      </c>
    </row>
    <row r="310">
      <c r="A310" s="1" t="n"/>
      <c r="B310" s="15" t="inlineStr">
        <is>
          <t>7-GZ19014037</t>
        </is>
      </c>
      <c r="C310" s="15" t="inlineStr">
        <is>
          <t>2020-07-20 16:35:05</t>
        </is>
      </c>
      <c r="D310" s="16">
        <f>LEFT(B310,9)</f>
        <v/>
      </c>
      <c r="E310" s="1" t="inlineStr">
        <is>
          <t>jack</t>
        </is>
      </c>
      <c r="F310" s="1" t="n"/>
      <c r="G310" s="1" t="n"/>
      <c r="H310" s="1" t="n"/>
      <c r="I310" s="1" t="n"/>
      <c r="J310" s="1" t="n"/>
      <c r="K310" s="1" t="n"/>
      <c r="L310" s="1" t="n"/>
      <c r="M310" s="17" t="n">
        <v>76</v>
      </c>
      <c r="N310" s="1" t="n"/>
      <c r="O310" s="1" t="n"/>
      <c r="P310" s="1" t="n"/>
      <c r="Q310" s="1" t="n"/>
      <c r="R310" s="17" t="n">
        <v>42.38</v>
      </c>
      <c r="S310" s="44">
        <f>M310*0.01095</f>
        <v/>
      </c>
      <c r="T310" s="44">
        <f>M310*0.02348</f>
        <v/>
      </c>
      <c r="U310" s="44" t="n"/>
      <c r="V310" s="44">
        <f>U310-T310</f>
        <v/>
      </c>
      <c r="W310" s="1" t="n"/>
      <c r="X310" s="44">
        <f>M310*0.043</f>
        <v/>
      </c>
      <c r="Y310" s="44">
        <f>R310+S310+T310+W310+X310+AG310+AC310+AD310</f>
        <v/>
      </c>
      <c r="Z310" s="44">
        <f>M310-Y310</f>
        <v/>
      </c>
      <c r="AA310" s="44">
        <f>Z310*0.7</f>
        <v/>
      </c>
      <c r="AB310" s="1" t="n"/>
      <c r="AC310" s="44">
        <f>M310*0.005</f>
        <v/>
      </c>
      <c r="AD310" s="44">
        <f>AC310</f>
        <v/>
      </c>
      <c r="AE310" s="1" t="n"/>
      <c r="AF310" s="1" t="n"/>
      <c r="AG310" s="1" t="n"/>
      <c r="AH310" s="44">
        <f>Z310*0.15</f>
        <v/>
      </c>
      <c r="AI310" s="44">
        <f>Z310*0.15</f>
        <v/>
      </c>
      <c r="AJ310" s="1" t="n"/>
      <c r="AK310" s="1" t="n"/>
      <c r="AL310" s="1" t="n"/>
      <c r="AM310" s="1" t="n"/>
      <c r="AN310" s="1" t="n"/>
      <c r="AO310" s="21">
        <f>(M310-Y310)/M310</f>
        <v/>
      </c>
      <c r="AP310" s="21">
        <f>AA310/Y310</f>
        <v/>
      </c>
    </row>
    <row r="311">
      <c r="A311" s="1" t="n"/>
      <c r="B311" s="15" t="inlineStr">
        <is>
          <t>7-GZ20155011</t>
        </is>
      </c>
      <c r="C311" s="15" t="inlineStr">
        <is>
          <t>2020-07-21 14:01:57</t>
        </is>
      </c>
      <c r="D311" s="16">
        <f>LEFT(B311,9)</f>
        <v/>
      </c>
      <c r="E311" s="1" t="inlineStr">
        <is>
          <t>jack</t>
        </is>
      </c>
      <c r="F311" s="1" t="n"/>
      <c r="G311" s="1" t="n"/>
      <c r="H311" s="1" t="n"/>
      <c r="I311" s="1" t="n"/>
      <c r="J311" s="1" t="n"/>
      <c r="K311" s="1" t="n"/>
      <c r="L311" s="1" t="n"/>
      <c r="M311" s="17" t="n">
        <v>110</v>
      </c>
      <c r="N311" s="1" t="n"/>
      <c r="O311" s="1" t="n"/>
      <c r="P311" s="1" t="n"/>
      <c r="Q311" s="1" t="n"/>
      <c r="R311" s="17" t="n">
        <v>73.03</v>
      </c>
      <c r="S311" s="44">
        <f>M311*0.01095</f>
        <v/>
      </c>
      <c r="T311" s="44">
        <f>M311*0.02348</f>
        <v/>
      </c>
      <c r="U311" s="44" t="n"/>
      <c r="V311" s="44">
        <f>U311-T311</f>
        <v/>
      </c>
      <c r="W311" s="1" t="n"/>
      <c r="X311" s="44">
        <f>M311*0.043</f>
        <v/>
      </c>
      <c r="Y311" s="44">
        <f>R311+S311+T311+W311+X311+AG311+AC311+AD311</f>
        <v/>
      </c>
      <c r="Z311" s="44">
        <f>M311-Y311</f>
        <v/>
      </c>
      <c r="AA311" s="44">
        <f>Z311*0.7</f>
        <v/>
      </c>
      <c r="AB311" s="1" t="n"/>
      <c r="AC311" s="44">
        <f>M311*0.005</f>
        <v/>
      </c>
      <c r="AD311" s="44">
        <f>AC311</f>
        <v/>
      </c>
      <c r="AE311" s="1" t="n"/>
      <c r="AF311" s="1" t="n"/>
      <c r="AG311" s="1" t="n"/>
      <c r="AH311" s="44">
        <f>Z311*0.15</f>
        <v/>
      </c>
      <c r="AI311" s="44">
        <f>Z311*0.15</f>
        <v/>
      </c>
      <c r="AJ311" s="1" t="n"/>
      <c r="AK311" s="1" t="n"/>
      <c r="AL311" s="1" t="n"/>
      <c r="AM311" s="1" t="n"/>
      <c r="AN311" s="1" t="n"/>
      <c r="AO311" s="21">
        <f>(M311-Y311)/M311</f>
        <v/>
      </c>
      <c r="AP311" s="21">
        <f>AA311/Y311</f>
        <v/>
      </c>
    </row>
    <row r="312">
      <c r="A312" s="1" t="n"/>
      <c r="B312" s="15" t="inlineStr">
        <is>
          <t>7-GZ20013002</t>
        </is>
      </c>
      <c r="C312" s="15" t="inlineStr">
        <is>
          <t>2020-07-21 11:02:28</t>
        </is>
      </c>
      <c r="D312" s="16">
        <f>LEFT(B312,9)</f>
        <v/>
      </c>
      <c r="E312" s="1" t="inlineStr">
        <is>
          <t>jack</t>
        </is>
      </c>
      <c r="F312" s="1" t="n"/>
      <c r="G312" s="1" t="n"/>
      <c r="H312" s="1" t="n"/>
      <c r="I312" s="1" t="n"/>
      <c r="J312" s="1" t="n"/>
      <c r="K312" s="1" t="n"/>
      <c r="L312" s="1" t="n"/>
      <c r="M312" s="17" t="n">
        <v>81</v>
      </c>
      <c r="N312" s="1" t="n"/>
      <c r="O312" s="1" t="n"/>
      <c r="P312" s="1" t="n"/>
      <c r="Q312" s="1" t="n"/>
      <c r="R312" s="17" t="n">
        <v>49.79</v>
      </c>
      <c r="S312" s="44">
        <f>M312*0.01095</f>
        <v/>
      </c>
      <c r="T312" s="44">
        <f>M312*0.02348</f>
        <v/>
      </c>
      <c r="U312" s="44" t="n"/>
      <c r="V312" s="44">
        <f>U312-T312</f>
        <v/>
      </c>
      <c r="W312" s="1" t="n"/>
      <c r="X312" s="44">
        <f>M312*0.043</f>
        <v/>
      </c>
      <c r="Y312" s="44">
        <f>R312+S312+T312+W312+X312+AG312+AC312+AD312</f>
        <v/>
      </c>
      <c r="Z312" s="44">
        <f>M312-Y312</f>
        <v/>
      </c>
      <c r="AA312" s="44">
        <f>Z312*0.7</f>
        <v/>
      </c>
      <c r="AB312" s="1" t="n"/>
      <c r="AC312" s="44">
        <f>M312*0.005</f>
        <v/>
      </c>
      <c r="AD312" s="44">
        <f>AC312</f>
        <v/>
      </c>
      <c r="AE312" s="1" t="n"/>
      <c r="AF312" s="1" t="n"/>
      <c r="AG312" s="1" t="n"/>
      <c r="AH312" s="44">
        <f>Z312*0.15</f>
        <v/>
      </c>
      <c r="AI312" s="44">
        <f>Z312*0.15</f>
        <v/>
      </c>
      <c r="AJ312" s="1" t="n"/>
      <c r="AK312" s="1" t="n"/>
      <c r="AL312" s="1" t="n"/>
      <c r="AM312" s="1" t="n"/>
      <c r="AN312" s="1" t="n"/>
      <c r="AO312" s="21">
        <f>(M312-Y312)/M312</f>
        <v/>
      </c>
      <c r="AP312" s="21">
        <f>AA312/Y312</f>
        <v/>
      </c>
    </row>
    <row r="313">
      <c r="A313" s="1" t="n"/>
      <c r="B313" s="15" t="inlineStr">
        <is>
          <t>7-GZ20284002</t>
        </is>
      </c>
      <c r="C313" s="15" t="inlineStr">
        <is>
          <t>2020-07-20 13:05:40</t>
        </is>
      </c>
      <c r="D313" s="16">
        <f>LEFT(B313,9)</f>
        <v/>
      </c>
      <c r="E313" s="1" t="inlineStr">
        <is>
          <t>jack</t>
        </is>
      </c>
      <c r="F313" s="1" t="n"/>
      <c r="G313" s="1" t="n"/>
      <c r="H313" s="1" t="n"/>
      <c r="I313" s="1" t="n"/>
      <c r="J313" s="1" t="n"/>
      <c r="K313" s="1" t="n"/>
      <c r="L313" s="1" t="n"/>
      <c r="M313" s="17" t="n">
        <v>76</v>
      </c>
      <c r="N313" s="1" t="n"/>
      <c r="O313" s="1" t="n"/>
      <c r="P313" s="1" t="n"/>
      <c r="Q313" s="1" t="n"/>
      <c r="R313" s="17" t="n">
        <v>42.38</v>
      </c>
      <c r="S313" s="44">
        <f>M313*0.01095</f>
        <v/>
      </c>
      <c r="T313" s="44">
        <f>M313*0.02348</f>
        <v/>
      </c>
      <c r="U313" s="44" t="n"/>
      <c r="V313" s="44">
        <f>U313-T313</f>
        <v/>
      </c>
      <c r="W313" s="1" t="n"/>
      <c r="X313" s="44">
        <f>M313*0.043</f>
        <v/>
      </c>
      <c r="Y313" s="44">
        <f>R313+S313+T313+W313+X313+AG313+AC313+AD313</f>
        <v/>
      </c>
      <c r="Z313" s="44">
        <f>M313-Y313</f>
        <v/>
      </c>
      <c r="AA313" s="44">
        <f>Z313*0.7</f>
        <v/>
      </c>
      <c r="AB313" s="1" t="n"/>
      <c r="AC313" s="44">
        <f>M313*0.005</f>
        <v/>
      </c>
      <c r="AD313" s="44">
        <f>AC313</f>
        <v/>
      </c>
      <c r="AE313" s="1" t="n"/>
      <c r="AF313" s="1" t="n"/>
      <c r="AG313" s="1" t="n"/>
      <c r="AH313" s="44">
        <f>Z313*0.15</f>
        <v/>
      </c>
      <c r="AI313" s="44">
        <f>Z313*0.15</f>
        <v/>
      </c>
      <c r="AJ313" s="1" t="n"/>
      <c r="AK313" s="1" t="n"/>
      <c r="AL313" s="1" t="n"/>
      <c r="AM313" s="1" t="n"/>
      <c r="AN313" s="1" t="n"/>
      <c r="AO313" s="21">
        <f>(M313-Y313)/M313</f>
        <v/>
      </c>
      <c r="AP313" s="21">
        <f>AA313/Y313</f>
        <v/>
      </c>
    </row>
    <row r="314">
      <c r="A314" s="1" t="n"/>
      <c r="B314" s="15" t="inlineStr">
        <is>
          <t>7-GZ20047006</t>
        </is>
      </c>
      <c r="C314" s="15" t="inlineStr">
        <is>
          <t>2020-07-23 11:28:43</t>
        </is>
      </c>
      <c r="D314" s="16">
        <f>LEFT(B314,9)</f>
        <v/>
      </c>
      <c r="E314" s="1" t="inlineStr">
        <is>
          <t>jack</t>
        </is>
      </c>
      <c r="F314" s="1" t="n"/>
      <c r="G314" s="1" t="n"/>
      <c r="H314" s="1" t="n"/>
      <c r="I314" s="1" t="n"/>
      <c r="J314" s="1" t="n"/>
      <c r="K314" s="1" t="n"/>
      <c r="L314" s="1" t="n"/>
      <c r="M314" s="17" t="n">
        <v>2148</v>
      </c>
      <c r="N314" s="1" t="n"/>
      <c r="O314" s="1" t="n"/>
      <c r="P314" s="1" t="n"/>
      <c r="Q314" s="1" t="n"/>
      <c r="R314" s="17" t="n">
        <v>1703.2</v>
      </c>
      <c r="S314" s="44">
        <f>M314*0.01095</f>
        <v/>
      </c>
      <c r="T314" s="44">
        <f>M314*0.02348</f>
        <v/>
      </c>
      <c r="U314" s="44" t="n"/>
      <c r="V314" s="44">
        <f>U314-T314</f>
        <v/>
      </c>
      <c r="W314" s="1" t="n"/>
      <c r="X314" s="44">
        <f>M314*0.043</f>
        <v/>
      </c>
      <c r="Y314" s="44">
        <f>R314+S314+T314+W314+X314+AG314+AC314+AD314</f>
        <v/>
      </c>
      <c r="Z314" s="44">
        <f>M314-Y314</f>
        <v/>
      </c>
      <c r="AA314" s="44">
        <f>Z314*0.7</f>
        <v/>
      </c>
      <c r="AB314" s="1" t="n"/>
      <c r="AC314" s="44">
        <f>M314*0.005</f>
        <v/>
      </c>
      <c r="AD314" s="44">
        <f>AC314</f>
        <v/>
      </c>
      <c r="AE314" s="1" t="n"/>
      <c r="AF314" s="1" t="n"/>
      <c r="AG314" s="1" t="n"/>
      <c r="AH314" s="44">
        <f>Z314*0.15</f>
        <v/>
      </c>
      <c r="AI314" s="44">
        <f>Z314*0.15</f>
        <v/>
      </c>
      <c r="AJ314" s="1" t="n"/>
      <c r="AK314" s="1" t="n"/>
      <c r="AL314" s="1" t="n"/>
      <c r="AM314" s="1" t="n"/>
      <c r="AN314" s="1" t="n"/>
      <c r="AO314" s="21">
        <f>(M314-Y314)/M314</f>
        <v/>
      </c>
      <c r="AP314" s="21">
        <f>AA314/Y314</f>
        <v/>
      </c>
    </row>
    <row r="315">
      <c r="A315" s="1" t="n"/>
      <c r="B315" s="15" t="inlineStr">
        <is>
          <t>7-MA20270004</t>
        </is>
      </c>
      <c r="C315" s="15" t="inlineStr">
        <is>
          <t>2020-07-21 13:54:56</t>
        </is>
      </c>
      <c r="D315" s="16">
        <f>LEFT(B315,9)</f>
        <v/>
      </c>
      <c r="E315" s="1" t="inlineStr">
        <is>
          <t>jack</t>
        </is>
      </c>
      <c r="F315" s="1" t="n"/>
      <c r="G315" s="1" t="n"/>
      <c r="H315" s="1" t="n"/>
      <c r="I315" s="1" t="n"/>
      <c r="J315" s="1" t="n"/>
      <c r="K315" s="1" t="n"/>
      <c r="L315" s="1" t="n"/>
      <c r="M315" s="17" t="n">
        <v>217.4</v>
      </c>
      <c r="N315" s="1" t="n"/>
      <c r="O315" s="1" t="n"/>
      <c r="P315" s="1" t="n"/>
      <c r="Q315" s="1" t="n"/>
      <c r="R315" s="17" t="n">
        <v>146.06</v>
      </c>
      <c r="S315" s="44">
        <f>M315*0.01095</f>
        <v/>
      </c>
      <c r="T315" s="44">
        <f>M315*0.02348</f>
        <v/>
      </c>
      <c r="U315" s="44" t="n">
        <v>10.2</v>
      </c>
      <c r="V315" s="44">
        <f>U315-T315</f>
        <v/>
      </c>
      <c r="W315" s="1" t="n"/>
      <c r="X315" s="44">
        <f>M315*0.043</f>
        <v/>
      </c>
      <c r="Y315" s="44">
        <f>R315+S315+T315+W315+X315+AG315+AC315+AD315</f>
        <v/>
      </c>
      <c r="Z315" s="44">
        <f>M315-Y315</f>
        <v/>
      </c>
      <c r="AA315" s="44">
        <f>Z315*0.7</f>
        <v/>
      </c>
      <c r="AB315" s="1" t="n"/>
      <c r="AC315" s="44">
        <f>M315*0.005</f>
        <v/>
      </c>
      <c r="AD315" s="44">
        <f>AC315</f>
        <v/>
      </c>
      <c r="AE315" s="1" t="n"/>
      <c r="AF315" s="1" t="n"/>
      <c r="AG315" s="1" t="n"/>
      <c r="AH315" s="44">
        <f>Z315*0.15</f>
        <v/>
      </c>
      <c r="AI315" s="44">
        <f>Z315*0.15</f>
        <v/>
      </c>
      <c r="AJ315" s="1" t="n"/>
      <c r="AK315" s="1" t="n"/>
      <c r="AL315" s="1" t="n"/>
      <c r="AM315" s="1" t="n"/>
      <c r="AN315" s="1" t="n"/>
      <c r="AO315" s="21">
        <f>(M315-Y315)/M315</f>
        <v/>
      </c>
      <c r="AP315" s="21">
        <f>AA315/Y315</f>
        <v/>
      </c>
      <c r="AR315" t="inlineStr">
        <is>
          <t>2020.07月迈粟礼对账单.xlsx 运单编号：4307119931763,金额10.2</t>
        </is>
      </c>
    </row>
    <row r="316">
      <c r="A316" s="1" t="n"/>
      <c r="B316" s="15" t="inlineStr">
        <is>
          <t>7-MA20282001</t>
        </is>
      </c>
      <c r="C316" s="15" t="inlineStr">
        <is>
          <t>2020-07-20 16:12:30</t>
        </is>
      </c>
      <c r="D316" s="16">
        <f>LEFT(B316,9)</f>
        <v/>
      </c>
      <c r="E316" s="1" t="inlineStr">
        <is>
          <t>jack</t>
        </is>
      </c>
      <c r="F316" s="1" t="n"/>
      <c r="G316" s="1" t="n"/>
      <c r="H316" s="1" t="n"/>
      <c r="I316" s="1" t="n"/>
      <c r="J316" s="1" t="n"/>
      <c r="K316" s="1" t="n"/>
      <c r="L316" s="1" t="n"/>
      <c r="M316" s="17" t="n">
        <v>63</v>
      </c>
      <c r="N316" s="1" t="n"/>
      <c r="O316" s="1" t="n"/>
      <c r="P316" s="1" t="n"/>
      <c r="Q316" s="1" t="n"/>
      <c r="R316" s="17" t="n">
        <v>36.64</v>
      </c>
      <c r="S316" s="44">
        <f>M316*0.01095</f>
        <v/>
      </c>
      <c r="T316" s="44">
        <f>M316*0.02348</f>
        <v/>
      </c>
      <c r="U316" s="44" t="n">
        <v>5.6</v>
      </c>
      <c r="V316" s="44">
        <f>U316-T316</f>
        <v/>
      </c>
      <c r="W316" s="1" t="n"/>
      <c r="X316" s="44">
        <f>M316*0.043</f>
        <v/>
      </c>
      <c r="Y316" s="44">
        <f>R316+S316+T316+W316+X316+AG316+AC316+AD316</f>
        <v/>
      </c>
      <c r="Z316" s="44">
        <f>M316-Y316</f>
        <v/>
      </c>
      <c r="AA316" s="44">
        <f>Z316*0.7</f>
        <v/>
      </c>
      <c r="AB316" s="1" t="n"/>
      <c r="AC316" s="44">
        <f>M316*0.005</f>
        <v/>
      </c>
      <c r="AD316" s="44">
        <f>AC316</f>
        <v/>
      </c>
      <c r="AE316" s="1" t="n"/>
      <c r="AF316" s="1" t="n"/>
      <c r="AG316" s="1" t="n"/>
      <c r="AH316" s="44">
        <f>Z316*0.15</f>
        <v/>
      </c>
      <c r="AI316" s="44">
        <f>Z316*0.15</f>
        <v/>
      </c>
      <c r="AJ316" s="1" t="n"/>
      <c r="AK316" s="1" t="n"/>
      <c r="AL316" s="1" t="n"/>
      <c r="AM316" s="1" t="n"/>
      <c r="AN316" s="1" t="n"/>
      <c r="AO316" s="21">
        <f>(M316-Y316)/M316</f>
        <v/>
      </c>
      <c r="AP316" s="21">
        <f>AA316/Y316</f>
        <v/>
      </c>
      <c r="AR316" t="inlineStr">
        <is>
          <t>2020.07月迈粟礼对账单.xlsx 运单编号：4307100793829,金额5.6</t>
        </is>
      </c>
    </row>
    <row r="317">
      <c r="A317" s="1" t="n"/>
      <c r="B317" s="15" t="inlineStr">
        <is>
          <t>7-MA20252006</t>
        </is>
      </c>
      <c r="C317" s="15" t="inlineStr">
        <is>
          <t>2020-07-20 11:35:16</t>
        </is>
      </c>
      <c r="D317" s="16">
        <f>LEFT(B317,9)</f>
        <v/>
      </c>
      <c r="E317" s="1" t="inlineStr">
        <is>
          <t>jack</t>
        </is>
      </c>
      <c r="F317" s="1" t="n"/>
      <c r="G317" s="1" t="n"/>
      <c r="H317" s="1" t="n"/>
      <c r="I317" s="1" t="n"/>
      <c r="J317" s="1" t="n"/>
      <c r="K317" s="1" t="n"/>
      <c r="L317" s="1" t="n"/>
      <c r="M317" s="17" t="n">
        <v>168.2</v>
      </c>
      <c r="N317" s="1" t="n"/>
      <c r="O317" s="1" t="n"/>
      <c r="P317" s="1" t="n"/>
      <c r="Q317" s="1" t="n"/>
      <c r="R317" s="17" t="n">
        <v>110.9</v>
      </c>
      <c r="S317" s="44">
        <f>M317*0.01095</f>
        <v/>
      </c>
      <c r="T317" s="44">
        <f>M317*0.02348</f>
        <v/>
      </c>
      <c r="U317" s="44" t="n">
        <v>10.8</v>
      </c>
      <c r="V317" s="44">
        <f>U317-T317</f>
        <v/>
      </c>
      <c r="W317" s="1" t="n"/>
      <c r="X317" s="44">
        <f>M317*0.043</f>
        <v/>
      </c>
      <c r="Y317" s="44">
        <f>R317+S317+T317+W317+X317+AG317+AC317+AD317</f>
        <v/>
      </c>
      <c r="Z317" s="44">
        <f>M317-Y317</f>
        <v/>
      </c>
      <c r="AA317" s="44">
        <f>Z317*0.7</f>
        <v/>
      </c>
      <c r="AB317" s="1" t="n"/>
      <c r="AC317" s="44">
        <f>M317*0.005</f>
        <v/>
      </c>
      <c r="AD317" s="44">
        <f>AC317</f>
        <v/>
      </c>
      <c r="AE317" s="1" t="n"/>
      <c r="AF317" s="1" t="n"/>
      <c r="AG317" s="1" t="n"/>
      <c r="AH317" s="44">
        <f>Z317*0.15</f>
        <v/>
      </c>
      <c r="AI317" s="44">
        <f>Z317*0.15</f>
        <v/>
      </c>
      <c r="AJ317" s="1" t="n"/>
      <c r="AK317" s="1" t="n"/>
      <c r="AL317" s="1" t="n"/>
      <c r="AM317" s="1" t="n"/>
      <c r="AN317" s="1" t="n"/>
      <c r="AO317" s="21">
        <f>(M317-Y317)/M317</f>
        <v/>
      </c>
      <c r="AP317" s="21">
        <f>AA317/Y317</f>
        <v/>
      </c>
      <c r="AR317" t="inlineStr">
        <is>
          <t>2020.07月迈粟礼对账单.xlsx 运单编号：4307093506796,金额10.8</t>
        </is>
      </c>
    </row>
    <row r="318">
      <c r="A318" s="1" t="n"/>
      <c r="B318" s="15" t="inlineStr">
        <is>
          <t>7-MA20281001</t>
        </is>
      </c>
      <c r="C318" s="15" t="inlineStr">
        <is>
          <t>2020-07-20 16:12:30</t>
        </is>
      </c>
      <c r="D318" s="16">
        <f>LEFT(B318,9)</f>
        <v/>
      </c>
      <c r="E318" s="1" t="inlineStr">
        <is>
          <t>jack</t>
        </is>
      </c>
      <c r="F318" s="1" t="n"/>
      <c r="G318" s="1" t="n"/>
      <c r="H318" s="1" t="n"/>
      <c r="I318" s="1" t="n"/>
      <c r="J318" s="1" t="n"/>
      <c r="K318" s="1" t="n"/>
      <c r="L318" s="1" t="n"/>
      <c r="M318" s="17" t="n">
        <v>570</v>
      </c>
      <c r="N318" s="1" t="n"/>
      <c r="O318" s="1" t="n"/>
      <c r="P318" s="1" t="n"/>
      <c r="Q318" s="1" t="n"/>
      <c r="R318" s="17" t="n">
        <v>333.9</v>
      </c>
      <c r="S318" s="44">
        <f>M318*0.01095</f>
        <v/>
      </c>
      <c r="T318" s="44">
        <f>M318*0.02348</f>
        <v/>
      </c>
      <c r="U318" s="44" t="n">
        <v>14.4</v>
      </c>
      <c r="V318" s="44">
        <f>U318-T318</f>
        <v/>
      </c>
      <c r="W318" s="1" t="n"/>
      <c r="X318" s="44">
        <f>M318*0.043</f>
        <v/>
      </c>
      <c r="Y318" s="44">
        <f>R318+S318+T318+W318+X318+AG318+AC318+AD318</f>
        <v/>
      </c>
      <c r="Z318" s="44">
        <f>M318-Y318</f>
        <v/>
      </c>
      <c r="AA318" s="44">
        <f>Z318*0.7</f>
        <v/>
      </c>
      <c r="AB318" s="1" t="n"/>
      <c r="AC318" s="44">
        <f>M318*0.005</f>
        <v/>
      </c>
      <c r="AD318" s="44">
        <f>AC318</f>
        <v/>
      </c>
      <c r="AE318" s="1" t="n"/>
      <c r="AF318" s="1" t="n"/>
      <c r="AG318" s="1" t="n"/>
      <c r="AH318" s="44">
        <f>Z318*0.15</f>
        <v/>
      </c>
      <c r="AI318" s="44">
        <f>Z318*0.15</f>
        <v/>
      </c>
      <c r="AJ318" s="1" t="n"/>
      <c r="AK318" s="1" t="n"/>
      <c r="AL318" s="1" t="n"/>
      <c r="AM318" s="1" t="n"/>
      <c r="AN318" s="1" t="n"/>
      <c r="AO318" s="21">
        <f>(M318-Y318)/M318</f>
        <v/>
      </c>
      <c r="AP318" s="21">
        <f>AA318/Y318</f>
        <v/>
      </c>
      <c r="AR318" t="inlineStr">
        <is>
          <t>2020.07月迈粟礼对账单.xlsx 运单编号：4307100808857,金额14.4</t>
        </is>
      </c>
    </row>
    <row r="319">
      <c r="A319" s="1" t="n"/>
      <c r="B319" s="15" t="inlineStr">
        <is>
          <t>7-MA20132004</t>
        </is>
      </c>
      <c r="C319" s="15" t="inlineStr">
        <is>
          <t>2020-07-20 13:44:23</t>
        </is>
      </c>
      <c r="D319" s="16">
        <f>LEFT(B319,9)</f>
        <v/>
      </c>
      <c r="E319" s="1" t="inlineStr">
        <is>
          <t>jack</t>
        </is>
      </c>
      <c r="F319" s="1" t="n"/>
      <c r="G319" s="1" t="n"/>
      <c r="H319" s="1" t="n"/>
      <c r="I319" s="1" t="n"/>
      <c r="J319" s="1" t="n"/>
      <c r="K319" s="1" t="n"/>
      <c r="L319" s="1" t="n"/>
      <c r="M319" s="17" t="n">
        <v>2430</v>
      </c>
      <c r="N319" s="1" t="n"/>
      <c r="O319" s="1" t="n"/>
      <c r="P319" s="1" t="n"/>
      <c r="Q319" s="1" t="n"/>
      <c r="R319" s="17" t="n">
        <v>1863.36</v>
      </c>
      <c r="S319" s="44">
        <f>M319*0.01095</f>
        <v/>
      </c>
      <c r="T319" s="44">
        <f>M319*0.02348</f>
        <v/>
      </c>
      <c r="U319" s="44" t="n">
        <v>20.8</v>
      </c>
      <c r="V319" s="44">
        <f>U319-T319</f>
        <v/>
      </c>
      <c r="W319" s="1" t="n"/>
      <c r="X319" s="44">
        <f>M319*0.043</f>
        <v/>
      </c>
      <c r="Y319" s="44">
        <f>R319+S319+T319+W319+X319+AG319+AC319+AD319</f>
        <v/>
      </c>
      <c r="Z319" s="44">
        <f>M319-Y319</f>
        <v/>
      </c>
      <c r="AA319" s="44">
        <f>Z319*0.7</f>
        <v/>
      </c>
      <c r="AB319" s="1" t="n"/>
      <c r="AC319" s="44">
        <f>M319*0.005</f>
        <v/>
      </c>
      <c r="AD319" s="44">
        <f>AC319</f>
        <v/>
      </c>
      <c r="AE319" s="1" t="n"/>
      <c r="AF319" s="1" t="n"/>
      <c r="AG319" s="1" t="n"/>
      <c r="AH319" s="44">
        <f>Z319*0.15</f>
        <v/>
      </c>
      <c r="AI319" s="44">
        <f>Z319*0.15</f>
        <v/>
      </c>
      <c r="AJ319" s="1" t="n"/>
      <c r="AK319" s="1" t="n"/>
      <c r="AL319" s="1" t="n"/>
      <c r="AM319" s="1" t="n"/>
      <c r="AN319" s="1" t="n"/>
      <c r="AO319" s="21">
        <f>(M319-Y319)/M319</f>
        <v/>
      </c>
      <c r="AP319" s="21">
        <f>AA319/Y319</f>
        <v/>
      </c>
      <c r="AR319" t="inlineStr">
        <is>
          <t>2020.07月迈粟礼对账单.xlsx 运单编号：4307098060178,金额20.8</t>
        </is>
      </c>
    </row>
    <row r="320">
      <c r="A320" s="1" t="n"/>
      <c r="B320" s="15" t="inlineStr">
        <is>
          <t>7-MA20132003</t>
        </is>
      </c>
      <c r="C320" s="15" t="inlineStr">
        <is>
          <t>2020-07-20 13:44:23</t>
        </is>
      </c>
      <c r="D320" s="16">
        <f>LEFT(B320,9)</f>
        <v/>
      </c>
      <c r="E320" s="1" t="inlineStr">
        <is>
          <t>jack</t>
        </is>
      </c>
      <c r="F320" s="1" t="n"/>
      <c r="G320" s="1" t="n"/>
      <c r="H320" s="1" t="n"/>
      <c r="I320" s="1" t="n"/>
      <c r="J320" s="1" t="n"/>
      <c r="K320" s="1" t="n"/>
      <c r="L320" s="1" t="n"/>
      <c r="M320" s="17" t="n">
        <v>1422</v>
      </c>
      <c r="N320" s="1" t="n"/>
      <c r="O320" s="1" t="n"/>
      <c r="P320" s="1" t="n"/>
      <c r="Q320" s="1" t="n"/>
      <c r="R320" s="17" t="n">
        <v>1023.96</v>
      </c>
      <c r="S320" s="44">
        <f>M320*0.01095</f>
        <v/>
      </c>
      <c r="T320" s="44">
        <f>M320*0.02348</f>
        <v/>
      </c>
      <c r="U320" s="44" t="n">
        <v>88</v>
      </c>
      <c r="V320" s="44">
        <f>U320-T320</f>
        <v/>
      </c>
      <c r="W320" s="1" t="n"/>
      <c r="X320" s="44">
        <f>M320*0.043</f>
        <v/>
      </c>
      <c r="Y320" s="44">
        <f>R320+S320+T320+W320+X320+AG320+AC320+AD320</f>
        <v/>
      </c>
      <c r="Z320" s="44">
        <f>M320-Y320</f>
        <v/>
      </c>
      <c r="AA320" s="44">
        <f>Z320*0.7</f>
        <v/>
      </c>
      <c r="AB320" s="1" t="n"/>
      <c r="AC320" s="44">
        <f>M320*0.005</f>
        <v/>
      </c>
      <c r="AD320" s="44">
        <f>AC320</f>
        <v/>
      </c>
      <c r="AE320" s="1" t="n"/>
      <c r="AF320" s="1" t="n"/>
      <c r="AG320" s="1" t="n"/>
      <c r="AH320" s="44">
        <f>Z320*0.15</f>
        <v/>
      </c>
      <c r="AI320" s="44">
        <f>Z320*0.15</f>
        <v/>
      </c>
      <c r="AJ320" s="1" t="n"/>
      <c r="AK320" s="1" t="n"/>
      <c r="AL320" s="1" t="n"/>
      <c r="AM320" s="1" t="n"/>
      <c r="AN320" s="1" t="n"/>
      <c r="AO320" s="21">
        <f>(M320-Y320)/M320</f>
        <v/>
      </c>
      <c r="AP320" s="21">
        <f>AA320/Y320</f>
        <v/>
      </c>
      <c r="AR320" t="inlineStr">
        <is>
          <t>2020.07月迈粟礼对账单.xlsx 运单编号：4307098060178,金额20.8
2020.07月迈粟礼对账单.xlsx 运单编号：4307116028945,金额16.8
2020.07月迈粟礼对账单.xlsx 运单编号：4307116058396,金额16.8
2020.07月迈粟礼对账单.xlsx 运单编号：4307116065926,金额16.8
2020.07月迈粟礼对账单.xlsx 运单编号：4307116058399,金额16.8</t>
        </is>
      </c>
    </row>
    <row r="321">
      <c r="A321" s="1" t="n"/>
      <c r="B321" s="15" t="inlineStr">
        <is>
          <t>7-MA20223006</t>
        </is>
      </c>
      <c r="C321" s="15" t="inlineStr">
        <is>
          <t>2020-07-20 11:36:53</t>
        </is>
      </c>
      <c r="D321" s="16">
        <f>LEFT(B321,9)</f>
        <v/>
      </c>
      <c r="E321" s="1" t="inlineStr">
        <is>
          <t>jack</t>
        </is>
      </c>
      <c r="F321" s="1" t="n"/>
      <c r="G321" s="1" t="n"/>
      <c r="H321" s="1" t="n"/>
      <c r="I321" s="1" t="n"/>
      <c r="J321" s="1" t="n"/>
      <c r="K321" s="1" t="n"/>
      <c r="L321" s="1" t="n"/>
      <c r="M321" s="17" t="n">
        <v>65</v>
      </c>
      <c r="N321" s="1" t="n"/>
      <c r="O321" s="1" t="n"/>
      <c r="P321" s="1" t="n"/>
      <c r="Q321" s="1" t="n"/>
      <c r="R321" s="17" t="n">
        <v>34.41</v>
      </c>
      <c r="S321" s="44">
        <f>M321*0.01095</f>
        <v/>
      </c>
      <c r="T321" s="44">
        <f>M321*0.02348</f>
        <v/>
      </c>
      <c r="U321" s="44" t="n">
        <v>4.8</v>
      </c>
      <c r="V321" s="44">
        <f>U321-T321</f>
        <v/>
      </c>
      <c r="W321" s="1" t="n"/>
      <c r="X321" s="44">
        <f>M321*0.043</f>
        <v/>
      </c>
      <c r="Y321" s="44">
        <f>R321+S321+T321+W321+X321+AG321+AC321+AD321</f>
        <v/>
      </c>
      <c r="Z321" s="44">
        <f>M321-Y321</f>
        <v/>
      </c>
      <c r="AA321" s="44">
        <f>Z321*0.7</f>
        <v/>
      </c>
      <c r="AB321" s="1" t="n"/>
      <c r="AC321" s="44">
        <f>M321*0.005</f>
        <v/>
      </c>
      <c r="AD321" s="44">
        <f>AC321</f>
        <v/>
      </c>
      <c r="AE321" s="1" t="n"/>
      <c r="AF321" s="1" t="n"/>
      <c r="AG321" s="1" t="n"/>
      <c r="AH321" s="44">
        <f>Z321*0.15</f>
        <v/>
      </c>
      <c r="AI321" s="44">
        <f>Z321*0.15</f>
        <v/>
      </c>
      <c r="AJ321" s="1" t="n"/>
      <c r="AK321" s="1" t="n"/>
      <c r="AL321" s="1" t="n"/>
      <c r="AM321" s="1" t="n"/>
      <c r="AN321" s="1" t="n"/>
      <c r="AO321" s="21">
        <f>(M321-Y321)/M321</f>
        <v/>
      </c>
      <c r="AP321" s="21">
        <f>AA321/Y321</f>
        <v/>
      </c>
      <c r="AR321" t="inlineStr">
        <is>
          <t>2020.07月迈粟礼对账单.xlsx 运单编号：4307093537157,金额4.8</t>
        </is>
      </c>
    </row>
    <row r="322">
      <c r="A322" s="1" t="n"/>
      <c r="B322" s="15" t="inlineStr">
        <is>
          <t>7-MA20243003</t>
        </is>
      </c>
      <c r="C322" s="15" t="inlineStr">
        <is>
          <t>2020-07-23 11:27:00</t>
        </is>
      </c>
      <c r="D322" s="16">
        <f>LEFT(B322,9)</f>
        <v/>
      </c>
      <c r="E322" s="1" t="inlineStr">
        <is>
          <t>jack</t>
        </is>
      </c>
      <c r="F322" s="1" t="n"/>
      <c r="G322" s="1" t="n"/>
      <c r="H322" s="1" t="n"/>
      <c r="I322" s="1" t="n"/>
      <c r="J322" s="1" t="n"/>
      <c r="K322" s="1" t="n"/>
      <c r="L322" s="1" t="n"/>
      <c r="M322" s="17" t="n">
        <v>67.5</v>
      </c>
      <c r="N322" s="1" t="n"/>
      <c r="O322" s="1" t="n"/>
      <c r="P322" s="1" t="n"/>
      <c r="Q322" s="1" t="n"/>
      <c r="R322" s="17" t="n">
        <v>38.29</v>
      </c>
      <c r="S322" s="44">
        <f>M322*0.01095</f>
        <v/>
      </c>
      <c r="T322" s="44">
        <f>M322*0.02348</f>
        <v/>
      </c>
      <c r="U322" s="44" t="n">
        <v>7.4</v>
      </c>
      <c r="V322" s="44">
        <f>U322-T322</f>
        <v/>
      </c>
      <c r="W322" s="1" t="n"/>
      <c r="X322" s="44">
        <f>M322*0.043</f>
        <v/>
      </c>
      <c r="Y322" s="44">
        <f>R322+S322+T322+W322+X322+AG322+AC322+AD322</f>
        <v/>
      </c>
      <c r="Z322" s="44">
        <f>M322-Y322</f>
        <v/>
      </c>
      <c r="AA322" s="44">
        <f>Z322*0.7</f>
        <v/>
      </c>
      <c r="AB322" s="1" t="n"/>
      <c r="AC322" s="44">
        <f>M322*0.005</f>
        <v/>
      </c>
      <c r="AD322" s="44">
        <f>AC322</f>
        <v/>
      </c>
      <c r="AE322" s="1" t="n"/>
      <c r="AF322" s="1" t="n"/>
      <c r="AG322" s="1" t="n"/>
      <c r="AH322" s="44">
        <f>Z322*0.15</f>
        <v/>
      </c>
      <c r="AI322" s="44">
        <f>Z322*0.15</f>
        <v/>
      </c>
      <c r="AJ322" s="1" t="n"/>
      <c r="AK322" s="1" t="n"/>
      <c r="AL322" s="1" t="n"/>
      <c r="AM322" s="1" t="n"/>
      <c r="AN322" s="1" t="n"/>
      <c r="AO322" s="21">
        <f>(M322-Y322)/M322</f>
        <v/>
      </c>
      <c r="AP322" s="21">
        <f>AA322/Y322</f>
        <v/>
      </c>
      <c r="AR322" t="inlineStr">
        <is>
          <t>2020.07月迈粟礼对账单.xlsx 运单编号：4307098084975,金额7.4</t>
        </is>
      </c>
    </row>
    <row r="323">
      <c r="A323" s="1" t="n"/>
      <c r="B323" s="15" t="inlineStr">
        <is>
          <t>7-AL195877</t>
        </is>
      </c>
      <c r="C323" s="15" t="inlineStr">
        <is>
          <t>2020-07-21 13:15:31</t>
        </is>
      </c>
      <c r="D323" s="16">
        <f>LEFT(B323,9)</f>
        <v/>
      </c>
      <c r="E323" s="1" t="inlineStr">
        <is>
          <t>jack</t>
        </is>
      </c>
      <c r="F323" s="1" t="n"/>
      <c r="G323" s="1" t="n"/>
      <c r="H323" s="1" t="n"/>
      <c r="I323" s="1" t="n"/>
      <c r="J323" s="1" t="n"/>
      <c r="K323" s="1" t="n"/>
      <c r="L323" s="1" t="n"/>
      <c r="M323" s="17" t="n">
        <v>375</v>
      </c>
      <c r="N323" s="1" t="n"/>
      <c r="O323" s="1" t="n"/>
      <c r="P323" s="1" t="n"/>
      <c r="Q323" s="1" t="n"/>
      <c r="R323" s="17" t="n">
        <v>230.1</v>
      </c>
      <c r="S323" s="44">
        <f>M323*0.01095</f>
        <v/>
      </c>
      <c r="T323" s="44">
        <f>M323*0.02348</f>
        <v/>
      </c>
      <c r="U323" s="44" t="n">
        <v>11.2</v>
      </c>
      <c r="V323" s="44">
        <f>U323-T323</f>
        <v/>
      </c>
      <c r="W323" s="1" t="n"/>
      <c r="X323" s="44">
        <f>M323*0.043</f>
        <v/>
      </c>
      <c r="Y323" s="44">
        <f>R323+S323+T323+W323+X323+AG323+AC323+AD323</f>
        <v/>
      </c>
      <c r="Z323" s="44">
        <f>M323-Y323</f>
        <v/>
      </c>
      <c r="AA323" s="1" t="n">
        <v>0</v>
      </c>
      <c r="AB323" s="44">
        <f>Z323*0.9</f>
        <v/>
      </c>
      <c r="AC323" s="44">
        <f>M323*0.005</f>
        <v/>
      </c>
      <c r="AD323" s="44">
        <f>AC323</f>
        <v/>
      </c>
      <c r="AE323" s="1" t="n"/>
      <c r="AF323" s="1" t="n"/>
      <c r="AG323" s="1" t="n"/>
      <c r="AH323" s="44">
        <f>Z323*0.05</f>
        <v/>
      </c>
      <c r="AI323" s="44">
        <f>AH323</f>
        <v/>
      </c>
      <c r="AJ323" s="1" t="n"/>
      <c r="AK323" s="1" t="n"/>
      <c r="AL323" s="1" t="n"/>
      <c r="AM323" s="1" t="n"/>
      <c r="AN323" s="1" t="n"/>
      <c r="AO323" s="21">
        <f>(M323-Y323)/M323</f>
        <v/>
      </c>
      <c r="AP323" s="21">
        <f>AA323/Y323</f>
        <v/>
      </c>
      <c r="AR323" t="inlineStr">
        <is>
          <t>2020.07月迈粟礼对账单.xlsx 运单编号：4307119983543,金额11.2</t>
        </is>
      </c>
    </row>
    <row r="324">
      <c r="A324" s="1" t="n"/>
      <c r="B324" s="15" t="inlineStr">
        <is>
          <t>7-GZ20090006</t>
        </is>
      </c>
      <c r="C324" s="15" t="inlineStr">
        <is>
          <t>2020-07-22 13:16:02</t>
        </is>
      </c>
      <c r="D324" s="16">
        <f>LEFT(B324,9)</f>
        <v/>
      </c>
      <c r="E324" s="1" t="inlineStr">
        <is>
          <t>jack</t>
        </is>
      </c>
      <c r="F324" s="1" t="n"/>
      <c r="G324" s="1" t="n"/>
      <c r="H324" s="1" t="n"/>
      <c r="I324" s="1" t="n"/>
      <c r="J324" s="1" t="n"/>
      <c r="K324" s="1" t="n"/>
      <c r="L324" s="1" t="n"/>
      <c r="M324" s="17" t="n">
        <v>508</v>
      </c>
      <c r="N324" s="1" t="n"/>
      <c r="O324" s="1" t="n"/>
      <c r="P324" s="1" t="n"/>
      <c r="Q324" s="1" t="n"/>
      <c r="R324" s="17" t="n">
        <v>320.7</v>
      </c>
      <c r="S324" s="44">
        <f>M324*0.01095</f>
        <v/>
      </c>
      <c r="T324" s="44">
        <f>M324*0.02348</f>
        <v/>
      </c>
      <c r="U324" s="44" t="n"/>
      <c r="V324" s="44">
        <f>U324-T324</f>
        <v/>
      </c>
      <c r="W324" s="1" t="n"/>
      <c r="X324" s="44">
        <f>M324*0.043</f>
        <v/>
      </c>
      <c r="Y324" s="44">
        <f>R324+S324+T324+W324+X324+AG324+AC324+AD324</f>
        <v/>
      </c>
      <c r="Z324" s="44">
        <f>M324-Y324</f>
        <v/>
      </c>
      <c r="AA324" s="44">
        <f>Z324*0.7</f>
        <v/>
      </c>
      <c r="AB324" s="1" t="n"/>
      <c r="AC324" s="44">
        <f>M324*0.005</f>
        <v/>
      </c>
      <c r="AD324" s="44">
        <f>AC324</f>
        <v/>
      </c>
      <c r="AE324" s="1" t="n"/>
      <c r="AF324" s="1" t="n"/>
      <c r="AG324" s="1" t="n"/>
      <c r="AH324" s="44">
        <f>Z324*0.15</f>
        <v/>
      </c>
      <c r="AI324" s="44">
        <f>Z324*0.15</f>
        <v/>
      </c>
      <c r="AJ324" s="1" t="n"/>
      <c r="AK324" s="1" t="n"/>
      <c r="AL324" s="1" t="n"/>
      <c r="AM324" s="1" t="n"/>
      <c r="AN324" s="1" t="n"/>
      <c r="AO324" s="21">
        <f>(M324-Y324)/M324</f>
        <v/>
      </c>
      <c r="AP324" s="21">
        <f>AA324/Y324</f>
        <v/>
      </c>
    </row>
    <row r="325">
      <c r="A325" s="1" t="n"/>
      <c r="B325" s="15" t="inlineStr">
        <is>
          <t>7-AL195876</t>
        </is>
      </c>
      <c r="C325" s="15" t="inlineStr">
        <is>
          <t>2020-07-17 15:34:43</t>
        </is>
      </c>
      <c r="D325" s="16">
        <f>LEFT(B325,9)</f>
        <v/>
      </c>
      <c r="E325" s="1" t="inlineStr">
        <is>
          <t>jack</t>
        </is>
      </c>
      <c r="F325" s="1" t="n"/>
      <c r="G325" s="1" t="n"/>
      <c r="H325" s="1" t="n"/>
      <c r="I325" s="1" t="n"/>
      <c r="J325" s="1" t="n"/>
      <c r="K325" s="1" t="n"/>
      <c r="L325" s="1" t="n"/>
      <c r="M325" s="17" t="n">
        <v>1876</v>
      </c>
      <c r="N325" s="1" t="n"/>
      <c r="O325" s="1" t="n"/>
      <c r="P325" s="1" t="n"/>
      <c r="Q325" s="1" t="n"/>
      <c r="R325" s="17" t="n">
        <v>1263.5</v>
      </c>
      <c r="S325" s="44">
        <f>M325*0.01095</f>
        <v/>
      </c>
      <c r="T325" s="44">
        <f>M325*0.02348</f>
        <v/>
      </c>
      <c r="U325" s="44" t="n"/>
      <c r="V325" s="44">
        <f>U325-T325</f>
        <v/>
      </c>
      <c r="W325" s="1" t="n"/>
      <c r="X325" s="44">
        <f>M325*0.043</f>
        <v/>
      </c>
      <c r="Y325" s="44">
        <f>R325+S325+T325+W325+X325+AG325+AC325+AD325</f>
        <v/>
      </c>
      <c r="Z325" s="44">
        <f>M325-Y325</f>
        <v/>
      </c>
      <c r="AA325" s="1" t="n">
        <v>0</v>
      </c>
      <c r="AB325" s="44">
        <f>Z325*0.9</f>
        <v/>
      </c>
      <c r="AC325" s="44">
        <f>M325*0.005</f>
        <v/>
      </c>
      <c r="AD325" s="44">
        <f>AC325</f>
        <v/>
      </c>
      <c r="AE325" s="1" t="n"/>
      <c r="AF325" s="1" t="n"/>
      <c r="AG325" s="1" t="n"/>
      <c r="AH325" s="44">
        <f>Z325*0.05</f>
        <v/>
      </c>
      <c r="AI325" s="44">
        <f>AH325</f>
        <v/>
      </c>
      <c r="AJ325" s="1" t="n"/>
      <c r="AK325" s="1" t="n"/>
      <c r="AL325" s="1" t="n"/>
      <c r="AM325" s="1" t="n"/>
      <c r="AN325" s="1" t="n"/>
      <c r="AO325" s="21">
        <f>(M325-Y325)/M325</f>
        <v/>
      </c>
      <c r="AP325" s="21">
        <f>AA325/Y325</f>
        <v/>
      </c>
    </row>
    <row r="326">
      <c r="A326" s="1" t="n"/>
      <c r="B326" s="15" t="inlineStr">
        <is>
          <t>7-MA20139002</t>
        </is>
      </c>
      <c r="C326" s="15" t="inlineStr">
        <is>
          <t>2020-07-20 11:52:41</t>
        </is>
      </c>
      <c r="D326" s="16">
        <f>LEFT(B326,9)</f>
        <v/>
      </c>
      <c r="E326" s="1" t="inlineStr">
        <is>
          <t>jack</t>
        </is>
      </c>
      <c r="F326" s="1" t="n"/>
      <c r="G326" s="1" t="n"/>
      <c r="H326" s="1" t="n"/>
      <c r="I326" s="1" t="n"/>
      <c r="J326" s="1" t="n"/>
      <c r="K326" s="1" t="n"/>
      <c r="L326" s="1" t="n"/>
      <c r="M326" s="17" t="n">
        <v>2777</v>
      </c>
      <c r="N326" s="1" t="n"/>
      <c r="O326" s="1" t="n"/>
      <c r="P326" s="1" t="n"/>
      <c r="Q326" s="1" t="n"/>
      <c r="R326" s="17" t="n">
        <v>1909.5</v>
      </c>
      <c r="S326" s="44">
        <f>M326*0.01095</f>
        <v/>
      </c>
      <c r="T326" s="44">
        <f>M326*0.02348</f>
        <v/>
      </c>
      <c r="U326" s="44" t="n"/>
      <c r="V326" s="44">
        <f>U326-T326</f>
        <v/>
      </c>
      <c r="W326" s="1" t="n"/>
      <c r="X326" s="44">
        <f>M326*0.043</f>
        <v/>
      </c>
      <c r="Y326" s="44">
        <f>R326+S326+T326+W326+X326+AG326+AC326+AD326</f>
        <v/>
      </c>
      <c r="Z326" s="44">
        <f>M326-Y326</f>
        <v/>
      </c>
      <c r="AA326" s="44">
        <f>Z326*0.7</f>
        <v/>
      </c>
      <c r="AB326" s="1" t="n"/>
      <c r="AC326" s="44">
        <f>M326*0.005</f>
        <v/>
      </c>
      <c r="AD326" s="44">
        <f>AC326</f>
        <v/>
      </c>
      <c r="AE326" s="1" t="n"/>
      <c r="AF326" s="1" t="n"/>
      <c r="AG326" s="1" t="n"/>
      <c r="AH326" s="44">
        <f>Z326*0.15</f>
        <v/>
      </c>
      <c r="AI326" s="44">
        <f>Z326*0.15</f>
        <v/>
      </c>
      <c r="AJ326" s="1" t="n"/>
      <c r="AK326" s="1" t="n"/>
      <c r="AL326" s="1" t="n"/>
      <c r="AM326" s="1" t="n"/>
      <c r="AN326" s="1" t="n"/>
      <c r="AO326" s="21">
        <f>(M326-Y326)/M326</f>
        <v/>
      </c>
      <c r="AP326" s="21">
        <f>AA326/Y326</f>
        <v/>
      </c>
    </row>
    <row r="327">
      <c r="A327" s="1" t="n"/>
      <c r="B327" s="15" t="inlineStr">
        <is>
          <t>7-AL19169213</t>
        </is>
      </c>
      <c r="C327" s="15" t="inlineStr">
        <is>
          <t>2020-07-17 14:02:13</t>
        </is>
      </c>
      <c r="D327" s="16">
        <f>LEFT(B327,9)</f>
        <v/>
      </c>
      <c r="E327" s="1" t="inlineStr">
        <is>
          <t>jack</t>
        </is>
      </c>
      <c r="F327" s="1" t="n"/>
      <c r="G327" s="1" t="n"/>
      <c r="H327" s="1" t="n"/>
      <c r="I327" s="1" t="n"/>
      <c r="J327" s="1" t="n"/>
      <c r="K327" s="1" t="n"/>
      <c r="L327" s="1" t="n"/>
      <c r="M327" s="17" t="n">
        <v>330</v>
      </c>
      <c r="N327" s="1" t="n"/>
      <c r="O327" s="1" t="n"/>
      <c r="P327" s="1" t="n"/>
      <c r="Q327" s="1" t="n"/>
      <c r="R327" s="17" t="n">
        <v>255</v>
      </c>
      <c r="S327" s="44">
        <f>M327*0.01095</f>
        <v/>
      </c>
      <c r="T327" s="44">
        <f>M327*0.02348</f>
        <v/>
      </c>
      <c r="U327" s="44" t="n"/>
      <c r="V327" s="44">
        <f>U327-T327</f>
        <v/>
      </c>
      <c r="W327" s="1" t="n"/>
      <c r="X327" s="44">
        <f>M327*0.043</f>
        <v/>
      </c>
      <c r="Y327" s="44">
        <f>R327+S327+T327+W327+X327+AG327+AC327+AD327</f>
        <v/>
      </c>
      <c r="Z327" s="44">
        <f>M327-Y327</f>
        <v/>
      </c>
      <c r="AA327" s="1" t="n">
        <v>0</v>
      </c>
      <c r="AB327" s="44">
        <f>Z327*0.9</f>
        <v/>
      </c>
      <c r="AC327" s="44">
        <f>M327*0.005</f>
        <v/>
      </c>
      <c r="AD327" s="44">
        <f>AC327</f>
        <v/>
      </c>
      <c r="AE327" s="1" t="n"/>
      <c r="AF327" s="1" t="n"/>
      <c r="AG327" s="1" t="n"/>
      <c r="AH327" s="44">
        <f>Z327*0.05</f>
        <v/>
      </c>
      <c r="AI327" s="44">
        <f>AH327</f>
        <v/>
      </c>
      <c r="AJ327" s="1" t="n"/>
      <c r="AK327" s="1" t="n"/>
      <c r="AL327" s="1" t="n"/>
      <c r="AM327" s="1" t="n"/>
      <c r="AN327" s="1" t="n"/>
      <c r="AO327" s="21">
        <f>(M327-Y327)/M327</f>
        <v/>
      </c>
      <c r="AP327" s="21">
        <f>AA327/Y327</f>
        <v/>
      </c>
    </row>
    <row r="328">
      <c r="A328" s="1" t="n"/>
      <c r="B328" s="15" t="inlineStr">
        <is>
          <t>7-MA20103009</t>
        </is>
      </c>
      <c r="C328" s="15" t="inlineStr">
        <is>
          <t>2020-07-17 13:23:13</t>
        </is>
      </c>
      <c r="D328" s="16">
        <f>LEFT(B328,9)</f>
        <v/>
      </c>
      <c r="E328" s="1" t="inlineStr">
        <is>
          <t>jack</t>
        </is>
      </c>
      <c r="F328" s="1" t="n"/>
      <c r="G328" s="1" t="n"/>
      <c r="H328" s="1" t="n"/>
      <c r="I328" s="1" t="n"/>
      <c r="J328" s="1" t="n"/>
      <c r="K328" s="1" t="n"/>
      <c r="L328" s="1" t="n"/>
      <c r="M328" s="17" t="n">
        <v>77</v>
      </c>
      <c r="N328" s="1" t="n"/>
      <c r="O328" s="1" t="n"/>
      <c r="P328" s="1" t="n"/>
      <c r="Q328" s="1" t="n"/>
      <c r="R328" s="17" t="n">
        <v>47</v>
      </c>
      <c r="S328" s="44">
        <f>M328*0.01095</f>
        <v/>
      </c>
      <c r="T328" s="44">
        <f>M328*0.02348</f>
        <v/>
      </c>
      <c r="U328" s="44" t="n"/>
      <c r="V328" s="44">
        <f>U328-T328</f>
        <v/>
      </c>
      <c r="W328" s="1" t="n"/>
      <c r="X328" s="44">
        <f>M328*0.043</f>
        <v/>
      </c>
      <c r="Y328" s="44">
        <f>R328+S328+T328+W328+X328+AG328+AC328+AD328</f>
        <v/>
      </c>
      <c r="Z328" s="44">
        <f>M328-Y328</f>
        <v/>
      </c>
      <c r="AA328" s="44">
        <f>Z328*0.7</f>
        <v/>
      </c>
      <c r="AB328" s="1" t="n"/>
      <c r="AC328" s="44">
        <f>M328*0.005</f>
        <v/>
      </c>
      <c r="AD328" s="44">
        <f>AC328</f>
        <v/>
      </c>
      <c r="AE328" s="1" t="n"/>
      <c r="AF328" s="1" t="n"/>
      <c r="AG328" s="1" t="n"/>
      <c r="AH328" s="44">
        <f>Z328*0.15</f>
        <v/>
      </c>
      <c r="AI328" s="44">
        <f>Z328*0.15</f>
        <v/>
      </c>
      <c r="AJ328" s="1" t="n"/>
      <c r="AK328" s="1" t="n"/>
      <c r="AL328" s="1" t="n"/>
      <c r="AM328" s="1" t="n"/>
      <c r="AN328" s="1" t="n"/>
      <c r="AO328" s="21">
        <f>(M328-Y328)/M328</f>
        <v/>
      </c>
      <c r="AP328" s="21">
        <f>AA328/Y328</f>
        <v/>
      </c>
    </row>
    <row r="329">
      <c r="A329" s="1" t="n"/>
      <c r="B329" s="15" t="inlineStr">
        <is>
          <t>7-AL1983146</t>
        </is>
      </c>
      <c r="C329" s="15" t="inlineStr">
        <is>
          <t>2020-07-17 13:07:28</t>
        </is>
      </c>
      <c r="D329" s="16">
        <f>LEFT(B329,9)</f>
        <v/>
      </c>
      <c r="E329" s="1" t="inlineStr">
        <is>
          <t>jack</t>
        </is>
      </c>
      <c r="F329" s="1" t="n"/>
      <c r="G329" s="1" t="n"/>
      <c r="H329" s="1" t="n"/>
      <c r="I329" s="1" t="n"/>
      <c r="J329" s="1" t="n"/>
      <c r="K329" s="1" t="n"/>
      <c r="L329" s="1" t="n"/>
      <c r="M329" s="17" t="n">
        <v>61</v>
      </c>
      <c r="N329" s="1" t="n"/>
      <c r="O329" s="1" t="n"/>
      <c r="P329" s="1" t="n"/>
      <c r="Q329" s="1" t="n"/>
      <c r="R329" s="17" t="n">
        <v>40.7</v>
      </c>
      <c r="S329" s="44">
        <f>M329*0.01095</f>
        <v/>
      </c>
      <c r="T329" s="44">
        <f>M329*0.02348</f>
        <v/>
      </c>
      <c r="U329" s="44" t="n"/>
      <c r="V329" s="44">
        <f>U329-T329</f>
        <v/>
      </c>
      <c r="W329" s="1" t="n"/>
      <c r="X329" s="44">
        <f>M329*0.043</f>
        <v/>
      </c>
      <c r="Y329" s="44">
        <f>R329+S329+T329+W329+X329+AG329+AC329+AD329</f>
        <v/>
      </c>
      <c r="Z329" s="44">
        <f>M329-Y329</f>
        <v/>
      </c>
      <c r="AA329" s="1" t="n">
        <v>0</v>
      </c>
      <c r="AB329" s="44">
        <f>Z329*0.9</f>
        <v/>
      </c>
      <c r="AC329" s="44">
        <f>M329*0.005</f>
        <v/>
      </c>
      <c r="AD329" s="44">
        <f>AC329</f>
        <v/>
      </c>
      <c r="AE329" s="1" t="n"/>
      <c r="AF329" s="1" t="n"/>
      <c r="AG329" s="1" t="n"/>
      <c r="AH329" s="44">
        <f>Z329*0.05</f>
        <v/>
      </c>
      <c r="AI329" s="44">
        <f>AH329</f>
        <v/>
      </c>
      <c r="AJ329" s="1" t="n"/>
      <c r="AK329" s="1" t="n"/>
      <c r="AL329" s="1" t="n"/>
      <c r="AM329" s="1" t="n"/>
      <c r="AN329" s="1" t="n"/>
      <c r="AO329" s="21">
        <f>(M329-Y329)/M329</f>
        <v/>
      </c>
      <c r="AP329" s="21">
        <f>AA329/Y329</f>
        <v/>
      </c>
    </row>
    <row r="330">
      <c r="A330" s="1" t="n"/>
      <c r="B330" s="15" t="inlineStr">
        <is>
          <t>7-GZ20008041</t>
        </is>
      </c>
      <c r="C330" s="15" t="inlineStr">
        <is>
          <t>2020-07-17 15:01:10</t>
        </is>
      </c>
      <c r="D330" s="16">
        <f>LEFT(B330,9)</f>
        <v/>
      </c>
      <c r="E330" s="1" t="inlineStr">
        <is>
          <t>jack</t>
        </is>
      </c>
      <c r="F330" s="1" t="n"/>
      <c r="G330" s="1" t="n"/>
      <c r="H330" s="1" t="n"/>
      <c r="I330" s="1" t="n"/>
      <c r="J330" s="1" t="n"/>
      <c r="K330" s="1" t="n"/>
      <c r="L330" s="1" t="n"/>
      <c r="M330" s="17" t="n">
        <v>7008</v>
      </c>
      <c r="N330" s="1" t="n"/>
      <c r="O330" s="1" t="n"/>
      <c r="P330" s="1" t="n"/>
      <c r="Q330" s="1" t="n"/>
      <c r="R330" s="26" t="n">
        <v>4513.12</v>
      </c>
      <c r="S330" s="44">
        <f>M330*0.01095</f>
        <v/>
      </c>
      <c r="T330" s="44">
        <f>M330*0.02348</f>
        <v/>
      </c>
      <c r="U330" s="44" t="n"/>
      <c r="V330" s="44">
        <f>U330-T330</f>
        <v/>
      </c>
      <c r="W330" s="1" t="n"/>
      <c r="X330" s="44">
        <f>M330*0.043</f>
        <v/>
      </c>
      <c r="Y330" s="44">
        <f>R330+S330+T330+W330+X330+AG330+AC330+AD330</f>
        <v/>
      </c>
      <c r="Z330" s="44">
        <f>M330-Y330</f>
        <v/>
      </c>
      <c r="AA330" s="44">
        <f>Z330*0.7</f>
        <v/>
      </c>
      <c r="AB330" s="1" t="n"/>
      <c r="AC330" s="44">
        <f>M330*0.005</f>
        <v/>
      </c>
      <c r="AD330" s="44">
        <f>AC330</f>
        <v/>
      </c>
      <c r="AE330" s="1" t="n"/>
      <c r="AF330" s="1" t="n"/>
      <c r="AG330" s="1" t="n"/>
      <c r="AH330" s="44">
        <f>Z330*0.15</f>
        <v/>
      </c>
      <c r="AI330" s="44">
        <f>Z330*0.15</f>
        <v/>
      </c>
      <c r="AJ330" s="1" t="n"/>
      <c r="AK330" s="1" t="n"/>
      <c r="AL330" s="1" t="n"/>
      <c r="AM330" s="1" t="n"/>
      <c r="AN330" s="1" t="n"/>
      <c r="AO330" s="21">
        <f>(M330-Y330)/M330</f>
        <v/>
      </c>
      <c r="AP330" s="21">
        <f>AA330/Y330</f>
        <v/>
      </c>
    </row>
    <row r="331">
      <c r="A331" s="1" t="n"/>
      <c r="B331" s="15" t="inlineStr">
        <is>
          <t>7-GZ20076059</t>
        </is>
      </c>
      <c r="C331" s="15" t="inlineStr">
        <is>
          <t>2020-07-17 10:28:46</t>
        </is>
      </c>
      <c r="D331" s="16">
        <f>LEFT(B331,9)</f>
        <v/>
      </c>
      <c r="E331" s="1" t="inlineStr">
        <is>
          <t>jack</t>
        </is>
      </c>
      <c r="F331" s="1" t="n"/>
      <c r="G331" s="1" t="n"/>
      <c r="H331" s="1" t="n"/>
      <c r="I331" s="1" t="n"/>
      <c r="J331" s="1" t="n"/>
      <c r="K331" s="1" t="n"/>
      <c r="L331" s="1" t="n"/>
      <c r="M331" s="17" t="n">
        <v>24.82</v>
      </c>
      <c r="N331" s="1" t="n"/>
      <c r="O331" s="1" t="n"/>
      <c r="P331" s="1" t="n"/>
      <c r="Q331" s="1" t="n"/>
      <c r="R331" s="17" t="n">
        <v>15.05</v>
      </c>
      <c r="S331" s="44">
        <f>M331*0.01095</f>
        <v/>
      </c>
      <c r="T331" s="44">
        <f>M331*0.02348</f>
        <v/>
      </c>
      <c r="U331" s="44" t="n"/>
      <c r="V331" s="44">
        <f>U331-T331</f>
        <v/>
      </c>
      <c r="W331" s="1" t="n"/>
      <c r="X331" s="44">
        <f>M331*0.043</f>
        <v/>
      </c>
      <c r="Y331" s="44">
        <f>R331+S331+T331+W331+X331+AG331+AC331+AD331</f>
        <v/>
      </c>
      <c r="Z331" s="44">
        <f>M331-Y331</f>
        <v/>
      </c>
      <c r="AA331" s="44">
        <f>Z331*0.7</f>
        <v/>
      </c>
      <c r="AB331" s="1" t="n"/>
      <c r="AC331" s="44">
        <f>M331*0.005</f>
        <v/>
      </c>
      <c r="AD331" s="44">
        <f>AC331</f>
        <v/>
      </c>
      <c r="AE331" s="1" t="n"/>
      <c r="AF331" s="1" t="n"/>
      <c r="AG331" s="1" t="n"/>
      <c r="AH331" s="44">
        <f>Z331*0.15</f>
        <v/>
      </c>
      <c r="AI331" s="44">
        <f>Z331*0.15</f>
        <v/>
      </c>
      <c r="AJ331" s="1" t="n"/>
      <c r="AK331" s="1" t="n"/>
      <c r="AL331" s="1" t="n"/>
      <c r="AM331" s="1" t="n"/>
      <c r="AN331" s="1" t="n"/>
      <c r="AO331" s="21">
        <f>(M331-Y331)/M331</f>
        <v/>
      </c>
      <c r="AP331" s="21">
        <f>AA331/Y331</f>
        <v/>
      </c>
    </row>
    <row r="332">
      <c r="A332" s="1" t="n"/>
      <c r="B332" s="15" t="inlineStr">
        <is>
          <t>7-PC20009001</t>
        </is>
      </c>
      <c r="C332" s="15" t="inlineStr">
        <is>
          <t>2020-07-17 10:11:27</t>
        </is>
      </c>
      <c r="D332" s="16">
        <f>LEFT(B332,9)</f>
        <v/>
      </c>
      <c r="E332" s="1" t="inlineStr">
        <is>
          <t>jack</t>
        </is>
      </c>
      <c r="F332" s="1" t="n"/>
      <c r="G332" s="1" t="n"/>
      <c r="H332" s="1" t="n"/>
      <c r="I332" s="1" t="n"/>
      <c r="J332" s="1" t="n"/>
      <c r="K332" s="1" t="n"/>
      <c r="L332" s="1" t="n"/>
      <c r="M332" s="17" t="n">
        <v>79</v>
      </c>
      <c r="N332" s="1" t="n"/>
      <c r="O332" s="1" t="n"/>
      <c r="P332" s="1" t="n"/>
      <c r="Q332" s="1" t="n"/>
      <c r="R332" s="17" t="n">
        <v>42.49</v>
      </c>
      <c r="S332" s="44">
        <f>M332*0.01095</f>
        <v/>
      </c>
      <c r="T332" s="44">
        <f>M332*0.02348</f>
        <v/>
      </c>
      <c r="U332" s="44" t="n"/>
      <c r="V332" s="44">
        <f>U332-T332</f>
        <v/>
      </c>
      <c r="W332" s="1" t="n"/>
      <c r="X332" s="44">
        <f>M332*0.043</f>
        <v/>
      </c>
      <c r="Y332" s="44">
        <f>R332+S332+T332+W332+X332+AG332+AC332+AD332</f>
        <v/>
      </c>
      <c r="Z332" s="44">
        <f>M332-Y332</f>
        <v/>
      </c>
      <c r="AA332" s="44">
        <f>Z332*0.8</f>
        <v/>
      </c>
      <c r="AB332" s="1" t="n"/>
      <c r="AC332" s="44">
        <f>M332*0.005</f>
        <v/>
      </c>
      <c r="AD332" s="44">
        <f>AC332</f>
        <v/>
      </c>
      <c r="AE332" s="1" t="n"/>
      <c r="AF332" s="1" t="n"/>
      <c r="AG332" s="1" t="n"/>
      <c r="AH332" s="44">
        <f>Z332*0.2</f>
        <v/>
      </c>
      <c r="AI332" s="1" t="n"/>
      <c r="AJ332" s="1" t="n"/>
      <c r="AK332" s="1" t="n"/>
      <c r="AL332" s="1" t="n"/>
      <c r="AM332" s="1" t="n"/>
      <c r="AN332" s="1" t="n"/>
      <c r="AO332" s="21">
        <f>(M332-Y332)/M332</f>
        <v/>
      </c>
      <c r="AP332" s="21">
        <f>AA332/Y332</f>
        <v/>
      </c>
    </row>
    <row r="333">
      <c r="A333" s="1" t="n"/>
      <c r="B333" s="15" t="inlineStr">
        <is>
          <t>7-GZ20189013</t>
        </is>
      </c>
      <c r="C333" s="15" t="inlineStr">
        <is>
          <t>2020-07-17 10:11:28</t>
        </is>
      </c>
      <c r="D333" s="16">
        <f>LEFT(B333,9)</f>
        <v/>
      </c>
      <c r="E333" s="1" t="inlineStr">
        <is>
          <t>jack</t>
        </is>
      </c>
      <c r="F333" s="1" t="n"/>
      <c r="G333" s="1" t="n"/>
      <c r="H333" s="1" t="n"/>
      <c r="I333" s="1" t="n"/>
      <c r="J333" s="1" t="n"/>
      <c r="K333" s="1" t="n"/>
      <c r="L333" s="1" t="n"/>
      <c r="M333" s="17" t="n">
        <v>46</v>
      </c>
      <c r="N333" s="1" t="n"/>
      <c r="O333" s="1" t="n"/>
      <c r="P333" s="1" t="n"/>
      <c r="Q333" s="1" t="n"/>
      <c r="R333" s="17" t="n">
        <v>27.68</v>
      </c>
      <c r="S333" s="44">
        <f>M333*0.01095</f>
        <v/>
      </c>
      <c r="T333" s="44">
        <f>M333*0.02348</f>
        <v/>
      </c>
      <c r="U333" s="44" t="n"/>
      <c r="V333" s="44">
        <f>U333-T333</f>
        <v/>
      </c>
      <c r="W333" s="1" t="n"/>
      <c r="X333" s="44">
        <f>M333*0.043</f>
        <v/>
      </c>
      <c r="Y333" s="44">
        <f>R333+S333+T333+W333+X333+AG333+AC333+AD333</f>
        <v/>
      </c>
      <c r="Z333" s="44">
        <f>M333-Y333</f>
        <v/>
      </c>
      <c r="AA333" s="44">
        <f>Z333*0.7</f>
        <v/>
      </c>
      <c r="AB333" s="1" t="n"/>
      <c r="AC333" s="44">
        <f>M333*0.005</f>
        <v/>
      </c>
      <c r="AD333" s="44">
        <f>AC333</f>
        <v/>
      </c>
      <c r="AE333" s="1" t="n"/>
      <c r="AF333" s="1" t="n"/>
      <c r="AG333" s="1" t="n"/>
      <c r="AH333" s="44">
        <f>Z333*0.15</f>
        <v/>
      </c>
      <c r="AI333" s="44">
        <f>Z333*0.15</f>
        <v/>
      </c>
      <c r="AJ333" s="1" t="n"/>
      <c r="AK333" s="1" t="n"/>
      <c r="AL333" s="1" t="n"/>
      <c r="AM333" s="1" t="n"/>
      <c r="AN333" s="1" t="n"/>
      <c r="AO333" s="21">
        <f>(M333-Y333)/M333</f>
        <v/>
      </c>
      <c r="AP333" s="21">
        <f>AA333/Y333</f>
        <v/>
      </c>
    </row>
    <row r="334">
      <c r="A334" s="1" t="n"/>
      <c r="B334" s="15" t="inlineStr">
        <is>
          <t>7-GZ20008042</t>
        </is>
      </c>
      <c r="C334" s="15" t="inlineStr">
        <is>
          <t>2020-07-17 10:30:06</t>
        </is>
      </c>
      <c r="D334" s="16">
        <f>LEFT(B334,9)</f>
        <v/>
      </c>
      <c r="E334" s="1" t="inlineStr">
        <is>
          <t>jack</t>
        </is>
      </c>
      <c r="F334" s="1" t="n"/>
      <c r="G334" s="1" t="n"/>
      <c r="H334" s="1" t="n"/>
      <c r="I334" s="1" t="n"/>
      <c r="J334" s="1" t="n"/>
      <c r="K334" s="1" t="n"/>
      <c r="L334" s="1" t="n"/>
      <c r="M334" s="17" t="n">
        <v>902</v>
      </c>
      <c r="N334" s="1" t="n"/>
      <c r="O334" s="1" t="n"/>
      <c r="P334" s="1" t="n"/>
      <c r="Q334" s="1" t="n"/>
      <c r="R334" s="17" t="n">
        <v>554.5</v>
      </c>
      <c r="S334" s="44">
        <f>M334*0.01095</f>
        <v/>
      </c>
      <c r="T334" s="44">
        <f>M334*0.02348</f>
        <v/>
      </c>
      <c r="U334" s="44" t="n"/>
      <c r="V334" s="44">
        <f>U334-T334</f>
        <v/>
      </c>
      <c r="W334" s="1" t="n"/>
      <c r="X334" s="44">
        <f>M334*0.043</f>
        <v/>
      </c>
      <c r="Y334" s="44">
        <f>R334+S334+T334+W334+X334+AG334+AC334+AD334</f>
        <v/>
      </c>
      <c r="Z334" s="44">
        <f>M334-Y334</f>
        <v/>
      </c>
      <c r="AA334" s="44">
        <f>Z334*0.7</f>
        <v/>
      </c>
      <c r="AB334" s="1" t="n"/>
      <c r="AC334" s="44">
        <f>M334*0.005</f>
        <v/>
      </c>
      <c r="AD334" s="44">
        <f>AC334</f>
        <v/>
      </c>
      <c r="AE334" s="1" t="n"/>
      <c r="AF334" s="1" t="n"/>
      <c r="AG334" s="1" t="n"/>
      <c r="AH334" s="44">
        <f>Z334*0.15</f>
        <v/>
      </c>
      <c r="AI334" s="44">
        <f>Z334*0.15</f>
        <v/>
      </c>
      <c r="AJ334" s="1" t="n"/>
      <c r="AK334" s="1" t="n"/>
      <c r="AL334" s="1" t="n"/>
      <c r="AM334" s="1" t="n"/>
      <c r="AN334" s="1" t="n"/>
      <c r="AO334" s="21">
        <f>(M334-Y334)/M334</f>
        <v/>
      </c>
      <c r="AP334" s="21">
        <f>AA334/Y334</f>
        <v/>
      </c>
    </row>
    <row r="335">
      <c r="A335" s="1" t="n"/>
      <c r="B335" s="15" t="inlineStr">
        <is>
          <t>7-GZ20046003</t>
        </is>
      </c>
      <c r="C335" s="15" t="inlineStr">
        <is>
          <t>2020-07-17 10:11:28</t>
        </is>
      </c>
      <c r="D335" s="16">
        <f>LEFT(B335,9)</f>
        <v/>
      </c>
      <c r="E335" s="1" t="inlineStr">
        <is>
          <t>jack</t>
        </is>
      </c>
      <c r="F335" s="1" t="n"/>
      <c r="G335" s="1" t="n"/>
      <c r="H335" s="1" t="n"/>
      <c r="I335" s="1" t="n"/>
      <c r="J335" s="1" t="n"/>
      <c r="K335" s="1" t="n"/>
      <c r="L335" s="1" t="n"/>
      <c r="M335" s="17" t="n">
        <v>47.2</v>
      </c>
      <c r="N335" s="1" t="n"/>
      <c r="O335" s="1" t="n"/>
      <c r="P335" s="1" t="n"/>
      <c r="Q335" s="1" t="n"/>
      <c r="R335" s="17" t="n">
        <v>26</v>
      </c>
      <c r="S335" s="44">
        <f>M335*0.01095</f>
        <v/>
      </c>
      <c r="T335" s="44">
        <f>M335*0.02348</f>
        <v/>
      </c>
      <c r="U335" s="44" t="n"/>
      <c r="V335" s="44">
        <f>U335-T335</f>
        <v/>
      </c>
      <c r="W335" s="1" t="n"/>
      <c r="X335" s="44">
        <f>M335*0.043</f>
        <v/>
      </c>
      <c r="Y335" s="44">
        <f>R335+S335+T335+W335+X335+AG335+AC335+AD335</f>
        <v/>
      </c>
      <c r="Z335" s="44">
        <f>M335-Y335</f>
        <v/>
      </c>
      <c r="AA335" s="44">
        <f>Z335*0.7</f>
        <v/>
      </c>
      <c r="AB335" s="1" t="n"/>
      <c r="AC335" s="44">
        <f>M335*0.005</f>
        <v/>
      </c>
      <c r="AD335" s="44">
        <f>AC335</f>
        <v/>
      </c>
      <c r="AE335" s="1" t="n"/>
      <c r="AF335" s="1" t="n"/>
      <c r="AG335" s="1" t="n"/>
      <c r="AH335" s="44">
        <f>Z335*0.15</f>
        <v/>
      </c>
      <c r="AI335" s="44">
        <f>Z335*0.15</f>
        <v/>
      </c>
      <c r="AJ335" s="1" t="n"/>
      <c r="AK335" s="1" t="n"/>
      <c r="AL335" s="1" t="n"/>
      <c r="AM335" s="1" t="n"/>
      <c r="AN335" s="1" t="n"/>
      <c r="AO335" s="21">
        <f>(M335-Y335)/M335</f>
        <v/>
      </c>
      <c r="AP335" s="21">
        <f>AA335/Y335</f>
        <v/>
      </c>
    </row>
    <row r="336">
      <c r="A336" s="1" t="n"/>
      <c r="B336" s="15" t="inlineStr">
        <is>
          <t>7-GZ20287001</t>
        </is>
      </c>
      <c r="C336" s="15" t="inlineStr">
        <is>
          <t>2020-07-20 11:52:34</t>
        </is>
      </c>
      <c r="D336" s="16">
        <f>LEFT(B336,9)</f>
        <v/>
      </c>
      <c r="E336" s="1" t="inlineStr">
        <is>
          <t>jack</t>
        </is>
      </c>
      <c r="F336" s="1" t="n"/>
      <c r="G336" s="1" t="n"/>
      <c r="H336" s="1" t="n"/>
      <c r="I336" s="1" t="n"/>
      <c r="J336" s="1" t="n"/>
      <c r="K336" s="1" t="n"/>
      <c r="L336" s="1" t="n"/>
      <c r="M336" s="17" t="n">
        <v>985.4400000000001</v>
      </c>
      <c r="N336" s="1" t="n"/>
      <c r="O336" s="1" t="n"/>
      <c r="P336" s="1" t="n"/>
      <c r="Q336" s="1" t="n"/>
      <c r="R336" s="17" t="n">
        <v>630</v>
      </c>
      <c r="S336" s="44">
        <f>M336*0.01095</f>
        <v/>
      </c>
      <c r="T336" s="44">
        <f>M336*0.02348</f>
        <v/>
      </c>
      <c r="U336" s="44" t="n"/>
      <c r="V336" s="44">
        <f>U336-T336</f>
        <v/>
      </c>
      <c r="W336" s="1" t="n"/>
      <c r="X336" s="44">
        <f>M336*0.043</f>
        <v/>
      </c>
      <c r="Y336" s="44">
        <f>R336+S336+T336+W336+X336+AG336+AC336+AD336</f>
        <v/>
      </c>
      <c r="Z336" s="44">
        <f>M336-Y336</f>
        <v/>
      </c>
      <c r="AA336" s="44">
        <f>Z336*0.7</f>
        <v/>
      </c>
      <c r="AB336" s="1" t="n"/>
      <c r="AC336" s="44">
        <f>M336*0.005</f>
        <v/>
      </c>
      <c r="AD336" s="44">
        <f>AC336</f>
        <v/>
      </c>
      <c r="AE336" s="1" t="n"/>
      <c r="AF336" s="1" t="n"/>
      <c r="AG336" s="1" t="n"/>
      <c r="AH336" s="44">
        <f>Z336*0.15</f>
        <v/>
      </c>
      <c r="AI336" s="44">
        <f>Z336*0.15</f>
        <v/>
      </c>
      <c r="AJ336" s="1" t="n"/>
      <c r="AK336" s="1" t="n"/>
      <c r="AL336" s="1" t="n"/>
      <c r="AM336" s="1" t="n"/>
      <c r="AN336" s="1" t="n"/>
      <c r="AO336" s="21">
        <f>(M336-Y336)/M336</f>
        <v/>
      </c>
      <c r="AP336" s="21">
        <f>AA336/Y336</f>
        <v/>
      </c>
    </row>
    <row r="337">
      <c r="A337" s="1" t="n"/>
      <c r="B337" s="15" t="inlineStr">
        <is>
          <t>7-GZ20286001</t>
        </is>
      </c>
      <c r="C337" s="15" t="inlineStr">
        <is>
          <t>2020-07-17 13:09:22</t>
        </is>
      </c>
      <c r="D337" s="16">
        <f>LEFT(B337,9)</f>
        <v/>
      </c>
      <c r="E337" s="1" t="inlineStr">
        <is>
          <t>jack</t>
        </is>
      </c>
      <c r="F337" s="1" t="n"/>
      <c r="G337" s="1" t="n"/>
      <c r="H337" s="1" t="n"/>
      <c r="I337" s="1" t="n"/>
      <c r="J337" s="1" t="n"/>
      <c r="K337" s="1" t="n"/>
      <c r="L337" s="1" t="n"/>
      <c r="M337" s="17" t="n">
        <v>57.25</v>
      </c>
      <c r="N337" s="1" t="n"/>
      <c r="O337" s="1" t="n"/>
      <c r="P337" s="1" t="n"/>
      <c r="Q337" s="1" t="n"/>
      <c r="R337" s="17" t="n">
        <v>31.38</v>
      </c>
      <c r="S337" s="44">
        <f>M337*0.01095</f>
        <v/>
      </c>
      <c r="T337" s="44">
        <f>M337*0.02348</f>
        <v/>
      </c>
      <c r="U337" s="44" t="n"/>
      <c r="V337" s="44">
        <f>U337-T337</f>
        <v/>
      </c>
      <c r="W337" s="1" t="n"/>
      <c r="X337" s="44">
        <f>M337*0.043</f>
        <v/>
      </c>
      <c r="Y337" s="44">
        <f>R337+S337+T337+W337+X337+AG337+AC337+AD337</f>
        <v/>
      </c>
      <c r="Z337" s="44">
        <f>M337-Y337</f>
        <v/>
      </c>
      <c r="AA337" s="44">
        <f>Z337*0.7</f>
        <v/>
      </c>
      <c r="AB337" s="1" t="n"/>
      <c r="AC337" s="44">
        <f>M337*0.005</f>
        <v/>
      </c>
      <c r="AD337" s="44">
        <f>AC337</f>
        <v/>
      </c>
      <c r="AE337" s="1" t="n"/>
      <c r="AF337" s="1" t="n"/>
      <c r="AG337" s="1" t="n"/>
      <c r="AH337" s="44">
        <f>Z337*0.15</f>
        <v/>
      </c>
      <c r="AI337" s="44">
        <f>Z337*0.15</f>
        <v/>
      </c>
      <c r="AJ337" s="1" t="n"/>
      <c r="AK337" s="1" t="n"/>
      <c r="AL337" s="1" t="n"/>
      <c r="AM337" s="1" t="n"/>
      <c r="AN337" s="1" t="n"/>
      <c r="AO337" s="21">
        <f>(M337-Y337)/M337</f>
        <v/>
      </c>
      <c r="AP337" s="21">
        <f>AA337/Y337</f>
        <v/>
      </c>
    </row>
    <row r="338">
      <c r="A338" s="1" t="n"/>
      <c r="B338" s="15" t="inlineStr">
        <is>
          <t>7-GZ20285001</t>
        </is>
      </c>
      <c r="C338" s="15" t="inlineStr">
        <is>
          <t>2020-07-17 13:17:48</t>
        </is>
      </c>
      <c r="D338" s="16">
        <f>LEFT(B338,9)</f>
        <v/>
      </c>
      <c r="E338" s="1" t="inlineStr">
        <is>
          <t>jack</t>
        </is>
      </c>
      <c r="F338" s="1" t="n"/>
      <c r="G338" s="1" t="n"/>
      <c r="H338" s="1" t="n"/>
      <c r="I338" s="1" t="n"/>
      <c r="J338" s="1" t="n"/>
      <c r="K338" s="1" t="n"/>
      <c r="L338" s="1" t="n"/>
      <c r="M338" s="17" t="n">
        <v>110</v>
      </c>
      <c r="N338" s="1" t="n"/>
      <c r="O338" s="1" t="n"/>
      <c r="P338" s="1" t="n"/>
      <c r="Q338" s="1" t="n"/>
      <c r="R338" s="17" t="n">
        <v>72.48999999999999</v>
      </c>
      <c r="S338" s="44">
        <f>M338*0.01095</f>
        <v/>
      </c>
      <c r="T338" s="44">
        <f>M338*0.02348</f>
        <v/>
      </c>
      <c r="U338" s="44" t="n"/>
      <c r="V338" s="44">
        <f>U338-T338</f>
        <v/>
      </c>
      <c r="W338" s="1" t="n"/>
      <c r="X338" s="44">
        <f>M338*0.043</f>
        <v/>
      </c>
      <c r="Y338" s="44">
        <f>R338+S338+T338+W338+X338+AG338+AC338+AD338</f>
        <v/>
      </c>
      <c r="Z338" s="44">
        <f>M338-Y338</f>
        <v/>
      </c>
      <c r="AA338" s="44">
        <f>Z338*0.7</f>
        <v/>
      </c>
      <c r="AB338" s="1" t="n"/>
      <c r="AC338" s="44">
        <f>M338*0.005</f>
        <v/>
      </c>
      <c r="AD338" s="44">
        <f>AC338</f>
        <v/>
      </c>
      <c r="AE338" s="1" t="n"/>
      <c r="AF338" s="1" t="n"/>
      <c r="AG338" s="1" t="n"/>
      <c r="AH338" s="44">
        <f>Z338*0.15</f>
        <v/>
      </c>
      <c r="AI338" s="44">
        <f>Z338*0.15</f>
        <v/>
      </c>
      <c r="AJ338" s="1" t="n"/>
      <c r="AK338" s="1" t="n"/>
      <c r="AL338" s="1" t="n"/>
      <c r="AM338" s="1" t="n"/>
      <c r="AN338" s="1" t="n"/>
      <c r="AO338" s="21">
        <f>(M338-Y338)/M338</f>
        <v/>
      </c>
      <c r="AP338" s="21">
        <f>AA338/Y338</f>
        <v/>
      </c>
    </row>
    <row r="339">
      <c r="A339" s="1" t="n"/>
      <c r="B339" s="15" t="inlineStr">
        <is>
          <t>7-MA20084002</t>
        </is>
      </c>
      <c r="C339" s="15" t="inlineStr">
        <is>
          <t>2020-07-17 09:55:42</t>
        </is>
      </c>
      <c r="D339" s="16">
        <f>LEFT(B339,9)</f>
        <v/>
      </c>
      <c r="E339" s="1" t="inlineStr">
        <is>
          <t>jack</t>
        </is>
      </c>
      <c r="F339" s="1" t="n"/>
      <c r="G339" s="1" t="n"/>
      <c r="H339" s="1" t="n"/>
      <c r="I339" s="1" t="n"/>
      <c r="J339" s="1" t="n"/>
      <c r="K339" s="1" t="n"/>
      <c r="L339" s="1" t="n"/>
      <c r="M339" s="17" t="n">
        <v>364</v>
      </c>
      <c r="N339" s="1" t="n"/>
      <c r="O339" s="1" t="n"/>
      <c r="P339" s="1" t="n"/>
      <c r="Q339" s="1" t="n"/>
      <c r="R339" s="17" t="n">
        <v>225.75</v>
      </c>
      <c r="S339" s="44">
        <f>M339*0.01095</f>
        <v/>
      </c>
      <c r="T339" s="44">
        <f>M339*0.02348</f>
        <v/>
      </c>
      <c r="U339" s="44" t="n"/>
      <c r="V339" s="44">
        <f>U339-T339</f>
        <v/>
      </c>
      <c r="W339" s="1" t="n"/>
      <c r="X339" s="44">
        <f>M339*0.043</f>
        <v/>
      </c>
      <c r="Y339" s="44">
        <f>R339+S339+T339+W339+X339+AG339+AC339+AD339</f>
        <v/>
      </c>
      <c r="Z339" s="44">
        <f>M339-Y339</f>
        <v/>
      </c>
      <c r="AA339" s="44">
        <f>Z339*0.7</f>
        <v/>
      </c>
      <c r="AB339" s="1" t="n"/>
      <c r="AC339" s="44">
        <f>M339*0.005</f>
        <v/>
      </c>
      <c r="AD339" s="44">
        <f>AC339</f>
        <v/>
      </c>
      <c r="AE339" s="1" t="n"/>
      <c r="AF339" s="1" t="n"/>
      <c r="AG339" s="1" t="n"/>
      <c r="AH339" s="44">
        <f>Z339*0.15</f>
        <v/>
      </c>
      <c r="AI339" s="44">
        <f>Z339*0.15</f>
        <v/>
      </c>
      <c r="AJ339" s="1" t="n"/>
      <c r="AK339" s="1" t="n"/>
      <c r="AL339" s="1" t="n"/>
      <c r="AM339" s="1" t="n"/>
      <c r="AN339" s="1" t="n"/>
      <c r="AO339" s="21">
        <f>(M339-Y339)/M339</f>
        <v/>
      </c>
      <c r="AP339" s="21">
        <f>AA339/Y339</f>
        <v/>
      </c>
    </row>
    <row r="340">
      <c r="A340" s="1" t="n"/>
      <c r="B340" s="15" t="inlineStr">
        <is>
          <t>7-GZ20284001</t>
        </is>
      </c>
      <c r="C340" s="15" t="inlineStr">
        <is>
          <t>2020-07-17 10:11:28</t>
        </is>
      </c>
      <c r="D340" s="16">
        <f>LEFT(B340,9)</f>
        <v/>
      </c>
      <c r="E340" s="1" t="inlineStr">
        <is>
          <t>jack</t>
        </is>
      </c>
      <c r="F340" s="1" t="n"/>
      <c r="G340" s="1" t="n"/>
      <c r="H340" s="1" t="n"/>
      <c r="I340" s="1" t="n"/>
      <c r="J340" s="1" t="n"/>
      <c r="K340" s="1" t="n"/>
      <c r="L340" s="1" t="n"/>
      <c r="M340" s="17" t="n">
        <v>42</v>
      </c>
      <c r="N340" s="1" t="n"/>
      <c r="O340" s="1" t="n"/>
      <c r="P340" s="1" t="n"/>
      <c r="Q340" s="1" t="n"/>
      <c r="R340" s="17" t="n">
        <v>22.12</v>
      </c>
      <c r="S340" s="44">
        <f>M340*0.01095</f>
        <v/>
      </c>
      <c r="T340" s="44">
        <f>M340*0.02348</f>
        <v/>
      </c>
      <c r="U340" s="44" t="n"/>
      <c r="V340" s="44">
        <f>U340-T340</f>
        <v/>
      </c>
      <c r="W340" s="1" t="n"/>
      <c r="X340" s="44">
        <f>M340*0.043</f>
        <v/>
      </c>
      <c r="Y340" s="44">
        <f>R340+S340+T340+W340+X340+AG340+AC340+AD340</f>
        <v/>
      </c>
      <c r="Z340" s="44">
        <f>M340-Y340</f>
        <v/>
      </c>
      <c r="AA340" s="44">
        <f>Z340*0.7</f>
        <v/>
      </c>
      <c r="AB340" s="1" t="n"/>
      <c r="AC340" s="44">
        <f>M340*0.005</f>
        <v/>
      </c>
      <c r="AD340" s="44">
        <f>AC340</f>
        <v/>
      </c>
      <c r="AE340" s="1" t="n"/>
      <c r="AF340" s="1" t="n"/>
      <c r="AG340" s="1" t="n"/>
      <c r="AH340" s="44">
        <f>Z340*0.15</f>
        <v/>
      </c>
      <c r="AI340" s="44">
        <f>Z340*0.15</f>
        <v/>
      </c>
      <c r="AJ340" s="1" t="n"/>
      <c r="AK340" s="1" t="n"/>
      <c r="AL340" s="1" t="n"/>
      <c r="AM340" s="1" t="n"/>
      <c r="AN340" s="1" t="n"/>
      <c r="AO340" s="21">
        <f>(M340-Y340)/M340</f>
        <v/>
      </c>
      <c r="AP340" s="21">
        <f>AA340/Y340</f>
        <v/>
      </c>
    </row>
    <row r="341">
      <c r="A341" s="1" t="n"/>
      <c r="B341" s="15" t="inlineStr">
        <is>
          <t>7-AL18146280</t>
        </is>
      </c>
      <c r="C341" s="15" t="inlineStr">
        <is>
          <t>2020-07-17 09:53:07</t>
        </is>
      </c>
      <c r="D341" s="16">
        <f>LEFT(B341,9)</f>
        <v/>
      </c>
      <c r="E341" s="1" t="inlineStr">
        <is>
          <t>jack</t>
        </is>
      </c>
      <c r="F341" s="1" t="n"/>
      <c r="G341" s="1" t="n"/>
      <c r="H341" s="1" t="n"/>
      <c r="I341" s="1" t="n"/>
      <c r="J341" s="1" t="n"/>
      <c r="K341" s="1" t="n"/>
      <c r="L341" s="1" t="n"/>
      <c r="M341" s="17" t="n">
        <v>130.7</v>
      </c>
      <c r="N341" s="1" t="n"/>
      <c r="O341" s="1" t="n"/>
      <c r="P341" s="1" t="n"/>
      <c r="Q341" s="1" t="n"/>
      <c r="R341" s="17" t="n">
        <v>75.25</v>
      </c>
      <c r="S341" s="44">
        <f>M341*0.01095</f>
        <v/>
      </c>
      <c r="T341" s="44">
        <f>M341*0.02348</f>
        <v/>
      </c>
      <c r="U341" s="44" t="n"/>
      <c r="V341" s="44">
        <f>U341-T341</f>
        <v/>
      </c>
      <c r="W341" s="1" t="n"/>
      <c r="X341" s="44">
        <f>M341*0.043</f>
        <v/>
      </c>
      <c r="Y341" s="44">
        <f>R341+S341+T341+W341+X341+AG341+AC341+AD341</f>
        <v/>
      </c>
      <c r="Z341" s="44">
        <f>M341-Y341</f>
        <v/>
      </c>
      <c r="AA341" s="1" t="n">
        <v>0</v>
      </c>
      <c r="AB341" s="44">
        <f>Z341*0.9</f>
        <v/>
      </c>
      <c r="AC341" s="44">
        <f>M341*0.005</f>
        <v/>
      </c>
      <c r="AD341" s="44">
        <f>AC341</f>
        <v/>
      </c>
      <c r="AE341" s="1" t="n"/>
      <c r="AF341" s="1" t="n"/>
      <c r="AG341" s="1" t="n"/>
      <c r="AH341" s="44">
        <f>Z341*0.05</f>
        <v/>
      </c>
      <c r="AI341" s="44">
        <f>AH341</f>
        <v/>
      </c>
      <c r="AJ341" s="1" t="n"/>
      <c r="AK341" s="1" t="n"/>
      <c r="AL341" s="1" t="n"/>
      <c r="AM341" s="1" t="n"/>
      <c r="AN341" s="1" t="n"/>
      <c r="AO341" s="21">
        <f>(M341-Y341)/M341</f>
        <v/>
      </c>
      <c r="AP341" s="21">
        <f>AA341/Y341</f>
        <v/>
      </c>
    </row>
    <row r="342">
      <c r="A342" s="1" t="n"/>
      <c r="B342" s="15" t="inlineStr">
        <is>
          <t>7-GZ20037003</t>
        </is>
      </c>
      <c r="C342" s="15" t="inlineStr">
        <is>
          <t>2020-07-17 14:14:05</t>
        </is>
      </c>
      <c r="D342" s="16">
        <f>LEFT(B342,9)</f>
        <v/>
      </c>
      <c r="E342" s="1" t="inlineStr">
        <is>
          <t>jack</t>
        </is>
      </c>
      <c r="F342" s="1" t="n"/>
      <c r="G342" s="1" t="n"/>
      <c r="H342" s="1" t="n"/>
      <c r="I342" s="1" t="n"/>
      <c r="J342" s="1" t="n"/>
      <c r="K342" s="1" t="n"/>
      <c r="L342" s="1" t="n"/>
      <c r="M342" s="17" t="n">
        <v>29</v>
      </c>
      <c r="N342" s="1" t="n"/>
      <c r="O342" s="1" t="n"/>
      <c r="P342" s="1" t="n"/>
      <c r="Q342" s="1" t="n"/>
      <c r="R342" s="17" t="n">
        <v>15</v>
      </c>
      <c r="S342" s="44">
        <f>M342*0.01095</f>
        <v/>
      </c>
      <c r="T342" s="44">
        <f>M342*0.02348</f>
        <v/>
      </c>
      <c r="U342" s="44" t="n"/>
      <c r="V342" s="44">
        <f>U342-T342</f>
        <v/>
      </c>
      <c r="W342" s="1" t="n"/>
      <c r="X342" s="44">
        <f>M342*0.043</f>
        <v/>
      </c>
      <c r="Y342" s="44">
        <f>R342+S342+T342+W342+X342+AG342+AC342+AD342</f>
        <v/>
      </c>
      <c r="Z342" s="44">
        <f>M342-Y342</f>
        <v/>
      </c>
      <c r="AA342" s="44">
        <f>Z342*0.7</f>
        <v/>
      </c>
      <c r="AB342" s="1" t="n"/>
      <c r="AC342" s="44">
        <f>M342*0.005</f>
        <v/>
      </c>
      <c r="AD342" s="44">
        <f>AC342</f>
        <v/>
      </c>
      <c r="AE342" s="1" t="n"/>
      <c r="AF342" s="1" t="n"/>
      <c r="AG342" s="1" t="n"/>
      <c r="AH342" s="44">
        <f>Z342*0.15</f>
        <v/>
      </c>
      <c r="AI342" s="44">
        <f>Z342*0.15</f>
        <v/>
      </c>
      <c r="AJ342" s="1" t="n"/>
      <c r="AK342" s="1" t="n"/>
      <c r="AL342" s="1" t="n"/>
      <c r="AM342" s="1" t="n"/>
      <c r="AN342" s="1" t="n"/>
      <c r="AO342" s="21">
        <f>(M342-Y342)/M342</f>
        <v/>
      </c>
      <c r="AP342" s="21">
        <f>AA342/Y342</f>
        <v/>
      </c>
    </row>
    <row r="343">
      <c r="A343" s="1" t="n"/>
      <c r="B343" s="15" t="inlineStr">
        <is>
          <t>7-MA20280001</t>
        </is>
      </c>
      <c r="C343" s="15" t="inlineStr">
        <is>
          <t>2020-07-17 09:53:11</t>
        </is>
      </c>
      <c r="D343" s="16">
        <f>LEFT(B343,9)</f>
        <v/>
      </c>
      <c r="E343" s="1" t="inlineStr">
        <is>
          <t>jack</t>
        </is>
      </c>
      <c r="F343" s="1" t="n"/>
      <c r="G343" s="1" t="n"/>
      <c r="H343" s="1" t="n"/>
      <c r="I343" s="1" t="n"/>
      <c r="J343" s="1" t="n"/>
      <c r="K343" s="1" t="n"/>
      <c r="L343" s="1" t="n"/>
      <c r="M343" s="17" t="n">
        <v>105</v>
      </c>
      <c r="N343" s="1" t="n"/>
      <c r="O343" s="1" t="n"/>
      <c r="P343" s="1" t="n"/>
      <c r="Q343" s="1" t="n"/>
      <c r="R343" s="17" t="n">
        <v>61.65</v>
      </c>
      <c r="S343" s="44">
        <f>M343*0.01095</f>
        <v/>
      </c>
      <c r="T343" s="44">
        <f>M343*0.02348</f>
        <v/>
      </c>
      <c r="U343" s="44" t="n"/>
      <c r="V343" s="44">
        <f>U343-T343</f>
        <v/>
      </c>
      <c r="W343" s="1" t="n"/>
      <c r="X343" s="44">
        <f>M343*0.043</f>
        <v/>
      </c>
      <c r="Y343" s="44">
        <f>R343+S343+T343+W343+X343+AG343+AC343+AD343</f>
        <v/>
      </c>
      <c r="Z343" s="44">
        <f>M343-Y343</f>
        <v/>
      </c>
      <c r="AA343" s="44">
        <f>Z343*0.7</f>
        <v/>
      </c>
      <c r="AB343" s="1" t="n"/>
      <c r="AC343" s="44">
        <f>M343*0.005</f>
        <v/>
      </c>
      <c r="AD343" s="44">
        <f>AC343</f>
        <v/>
      </c>
      <c r="AE343" s="1" t="n"/>
      <c r="AF343" s="1" t="n"/>
      <c r="AG343" s="1" t="n"/>
      <c r="AH343" s="44">
        <f>Z343*0.15</f>
        <v/>
      </c>
      <c r="AI343" s="44">
        <f>Z343*0.15</f>
        <v/>
      </c>
      <c r="AJ343" s="1" t="n"/>
      <c r="AK343" s="1" t="n"/>
      <c r="AL343" s="1" t="n"/>
      <c r="AM343" s="1" t="n"/>
      <c r="AN343" s="1" t="n"/>
      <c r="AO343" s="21">
        <f>(M343-Y343)/M343</f>
        <v/>
      </c>
      <c r="AP343" s="21">
        <f>AA343/Y343</f>
        <v/>
      </c>
    </row>
    <row r="344">
      <c r="A344" s="1" t="n"/>
      <c r="B344" s="15" t="inlineStr">
        <is>
          <t>7-M48035001</t>
        </is>
      </c>
      <c r="C344" s="15" t="inlineStr">
        <is>
          <t>2020-07-17 09:53:10</t>
        </is>
      </c>
      <c r="D344" s="16">
        <f>LEFT(B344,9)</f>
        <v/>
      </c>
      <c r="E344" s="1" t="inlineStr">
        <is>
          <t>jack</t>
        </is>
      </c>
      <c r="F344" s="1" t="n"/>
      <c r="G344" s="1" t="n"/>
      <c r="H344" s="1" t="n"/>
      <c r="I344" s="1" t="n"/>
      <c r="J344" s="1" t="n"/>
      <c r="K344" s="1" t="n"/>
      <c r="L344" s="1" t="n"/>
      <c r="M344" s="17" t="n">
        <v>294</v>
      </c>
      <c r="N344" s="1" t="n"/>
      <c r="O344" s="1" t="n"/>
      <c r="P344" s="1" t="n"/>
      <c r="Q344" s="1" t="n"/>
      <c r="R344" s="17" t="n">
        <v>191.06</v>
      </c>
      <c r="S344" s="44">
        <f>M344*0.01095</f>
        <v/>
      </c>
      <c r="T344" s="44">
        <f>M344*0.02348</f>
        <v/>
      </c>
      <c r="U344" s="44" t="n"/>
      <c r="V344" s="44">
        <f>U344-T344</f>
        <v/>
      </c>
      <c r="W344" s="1" t="n"/>
      <c r="X344" s="44">
        <f>M344*0.043</f>
        <v/>
      </c>
      <c r="Y344" s="44">
        <f>R344+S344+T344+W344+X344+AG344+AC344+AD344</f>
        <v/>
      </c>
      <c r="Z344" s="44">
        <f>M344-Y344</f>
        <v/>
      </c>
      <c r="AA344" s="44">
        <f>Z344*0.9</f>
        <v/>
      </c>
      <c r="AB344" s="1" t="n"/>
      <c r="AC344" s="44">
        <f>M344*0.005</f>
        <v/>
      </c>
      <c r="AD344" s="44">
        <f>AC344</f>
        <v/>
      </c>
      <c r="AE344" s="1" t="n"/>
      <c r="AF344" s="1" t="n"/>
      <c r="AG344" s="1" t="n"/>
      <c r="AH344" s="44">
        <f>Z344*0.05</f>
        <v/>
      </c>
      <c r="AI344" s="44">
        <f>Z344*0.05</f>
        <v/>
      </c>
      <c r="AJ344" s="1" t="n"/>
      <c r="AK344" s="1" t="n"/>
      <c r="AL344" s="1" t="n"/>
      <c r="AM344" s="1" t="n"/>
      <c r="AN344" s="1" t="n"/>
      <c r="AO344" s="21">
        <f>(M344-Y344)/M344</f>
        <v/>
      </c>
      <c r="AP344" s="21">
        <f>AA344/Y344</f>
        <v/>
      </c>
    </row>
    <row r="345">
      <c r="A345" s="1" t="n"/>
      <c r="B345" s="15" t="inlineStr">
        <is>
          <t>7-MA20197004</t>
        </is>
      </c>
      <c r="C345" s="15" t="inlineStr">
        <is>
          <t>2020-07-17 09:37:04</t>
        </is>
      </c>
      <c r="D345" s="16">
        <f>LEFT(B345,9)</f>
        <v/>
      </c>
      <c r="E345" s="1" t="inlineStr">
        <is>
          <t>jack</t>
        </is>
      </c>
      <c r="F345" s="1" t="n"/>
      <c r="G345" s="1" t="n"/>
      <c r="H345" s="1" t="n"/>
      <c r="I345" s="1" t="n"/>
      <c r="J345" s="1" t="n"/>
      <c r="K345" s="1" t="n"/>
      <c r="L345" s="1" t="n"/>
      <c r="M345" s="17" t="n">
        <v>136.9</v>
      </c>
      <c r="N345" s="1" t="n"/>
      <c r="O345" s="1" t="n"/>
      <c r="P345" s="1" t="n"/>
      <c r="Q345" s="1" t="n"/>
      <c r="R345" s="17" t="n">
        <v>94.59999999999999</v>
      </c>
      <c r="S345" s="44">
        <f>M345*0.01095</f>
        <v/>
      </c>
      <c r="T345" s="44">
        <f>M345*0.02348</f>
        <v/>
      </c>
      <c r="U345" s="44" t="n"/>
      <c r="V345" s="44">
        <f>U345-T345</f>
        <v/>
      </c>
      <c r="W345" s="1" t="n"/>
      <c r="X345" s="44">
        <f>M345*0.043</f>
        <v/>
      </c>
      <c r="Y345" s="44">
        <f>R345+S345+T345+W345+X345+AG345+AC345+AD345</f>
        <v/>
      </c>
      <c r="Z345" s="44">
        <f>M345-Y345</f>
        <v/>
      </c>
      <c r="AA345" s="44">
        <f>Z345*0.7</f>
        <v/>
      </c>
      <c r="AB345" s="1" t="n"/>
      <c r="AC345" s="44">
        <f>M345*0.005</f>
        <v/>
      </c>
      <c r="AD345" s="44">
        <f>AC345</f>
        <v/>
      </c>
      <c r="AE345" s="1" t="n"/>
      <c r="AF345" s="1" t="n"/>
      <c r="AG345" s="1" t="n"/>
      <c r="AH345" s="44">
        <f>Z345*0.15</f>
        <v/>
      </c>
      <c r="AI345" s="44">
        <f>Z345*0.15</f>
        <v/>
      </c>
      <c r="AJ345" s="1" t="n"/>
      <c r="AK345" s="1" t="n"/>
      <c r="AL345" s="1" t="n"/>
      <c r="AM345" s="1" t="n"/>
      <c r="AN345" s="1" t="n"/>
      <c r="AO345" s="21">
        <f>(M345-Y345)/M345</f>
        <v/>
      </c>
      <c r="AP345" s="21">
        <f>AA345/Y345</f>
        <v/>
      </c>
    </row>
    <row r="346">
      <c r="A346" s="1" t="n"/>
      <c r="B346" s="15" t="inlineStr">
        <is>
          <t>7-MA20151007</t>
        </is>
      </c>
      <c r="C346" s="15" t="inlineStr">
        <is>
          <t>2020-07-21 16:10:21</t>
        </is>
      </c>
      <c r="D346" s="16">
        <f>LEFT(B346,9)</f>
        <v/>
      </c>
      <c r="E346" s="1" t="inlineStr">
        <is>
          <t>jack</t>
        </is>
      </c>
      <c r="F346" s="1" t="n"/>
      <c r="G346" s="1" t="n"/>
      <c r="H346" s="1" t="n"/>
      <c r="I346" s="1" t="n"/>
      <c r="J346" s="1" t="n"/>
      <c r="K346" s="1" t="n"/>
      <c r="L346" s="1" t="n"/>
      <c r="M346" s="17" t="n">
        <v>1200</v>
      </c>
      <c r="N346" s="1" t="n"/>
      <c r="O346" s="1" t="n"/>
      <c r="P346" s="1" t="n"/>
      <c r="Q346" s="1" t="n"/>
      <c r="R346" s="17" t="n">
        <v>819.5</v>
      </c>
      <c r="S346" s="44">
        <f>M346*0.01095</f>
        <v/>
      </c>
      <c r="T346" s="44">
        <f>M346*0.02348</f>
        <v/>
      </c>
      <c r="U346" s="44" t="n"/>
      <c r="V346" s="44">
        <f>U346-T346</f>
        <v/>
      </c>
      <c r="W346" s="1" t="n"/>
      <c r="X346" s="44">
        <f>M346*0.043</f>
        <v/>
      </c>
      <c r="Y346" s="44">
        <f>R346+S346+T346+W346+X346+AG346+AC346+AD346</f>
        <v/>
      </c>
      <c r="Z346" s="44">
        <f>M346-Y346</f>
        <v/>
      </c>
      <c r="AA346" s="44">
        <f>Z346*0.7</f>
        <v/>
      </c>
      <c r="AB346" s="1" t="n"/>
      <c r="AC346" s="44">
        <f>M346*0.005</f>
        <v/>
      </c>
      <c r="AD346" s="44">
        <f>AC346</f>
        <v/>
      </c>
      <c r="AE346" s="1" t="n"/>
      <c r="AF346" s="1" t="n"/>
      <c r="AG346" s="1" t="n"/>
      <c r="AH346" s="44">
        <f>Z346*0.15</f>
        <v/>
      </c>
      <c r="AI346" s="44">
        <f>Z346*0.15</f>
        <v/>
      </c>
      <c r="AJ346" s="1" t="n"/>
      <c r="AK346" s="1" t="n"/>
      <c r="AL346" s="1" t="n"/>
      <c r="AM346" s="1" t="n"/>
      <c r="AN346" s="1" t="n"/>
      <c r="AO346" s="21">
        <f>(M346-Y346)/M346</f>
        <v/>
      </c>
      <c r="AP346" s="21">
        <f>AA346/Y346</f>
        <v/>
      </c>
    </row>
    <row r="347">
      <c r="A347" s="1" t="n"/>
      <c r="B347" s="15" t="inlineStr">
        <is>
          <t>7-MA20151006</t>
        </is>
      </c>
      <c r="C347" s="15" t="inlineStr">
        <is>
          <t>2020-07-21 16:21:08</t>
        </is>
      </c>
      <c r="D347" s="16">
        <f>LEFT(B347,9)</f>
        <v/>
      </c>
      <c r="E347" s="1" t="inlineStr">
        <is>
          <t>jack</t>
        </is>
      </c>
      <c r="F347" s="1" t="n"/>
      <c r="G347" s="1" t="n"/>
      <c r="H347" s="1" t="n"/>
      <c r="I347" s="1" t="n"/>
      <c r="J347" s="1" t="n"/>
      <c r="K347" s="1" t="n"/>
      <c r="L347" s="1" t="n"/>
      <c r="M347" s="17" t="n">
        <v>1375</v>
      </c>
      <c r="N347" s="1" t="n"/>
      <c r="O347" s="1" t="n"/>
      <c r="P347" s="1" t="n"/>
      <c r="Q347" s="1" t="n"/>
      <c r="R347" s="17" t="n">
        <v>845</v>
      </c>
      <c r="S347" s="44">
        <f>M347*0.01095</f>
        <v/>
      </c>
      <c r="T347" s="44">
        <f>M347*0.02348</f>
        <v/>
      </c>
      <c r="U347" s="44" t="n"/>
      <c r="V347" s="44">
        <f>U347-T347</f>
        <v/>
      </c>
      <c r="W347" s="1" t="n"/>
      <c r="X347" s="44">
        <f>M347*0.043</f>
        <v/>
      </c>
      <c r="Y347" s="44">
        <f>R347+S347+T347+W347+X347+AG347+AC347+AD347</f>
        <v/>
      </c>
      <c r="Z347" s="44">
        <f>M347-Y347</f>
        <v/>
      </c>
      <c r="AA347" s="44">
        <f>Z347*0.7</f>
        <v/>
      </c>
      <c r="AB347" s="1" t="n"/>
      <c r="AC347" s="44">
        <f>M347*0.005</f>
        <v/>
      </c>
      <c r="AD347" s="44">
        <f>AC347</f>
        <v/>
      </c>
      <c r="AE347" s="1" t="n"/>
      <c r="AF347" s="1" t="n"/>
      <c r="AG347" s="1" t="n"/>
      <c r="AH347" s="44">
        <f>Z347*0.15</f>
        <v/>
      </c>
      <c r="AI347" s="44">
        <f>Z347*0.15</f>
        <v/>
      </c>
      <c r="AJ347" s="1" t="n"/>
      <c r="AK347" s="1" t="n"/>
      <c r="AL347" s="1" t="n"/>
      <c r="AM347" s="1" t="n"/>
      <c r="AN347" s="1" t="n"/>
      <c r="AO347" s="21">
        <f>(M347-Y347)/M347</f>
        <v/>
      </c>
      <c r="AP347" s="21">
        <f>AA347/Y347</f>
        <v/>
      </c>
    </row>
    <row r="348">
      <c r="A348" s="1" t="n"/>
      <c r="B348" s="15" t="inlineStr">
        <is>
          <t>7-GZ20141004</t>
        </is>
      </c>
      <c r="C348" s="15" t="inlineStr">
        <is>
          <t>2020-07-16 16:15:38</t>
        </is>
      </c>
      <c r="D348" s="16">
        <f>LEFT(B348,9)</f>
        <v/>
      </c>
      <c r="E348" s="1" t="inlineStr">
        <is>
          <t>jack</t>
        </is>
      </c>
      <c r="F348" s="1" t="n"/>
      <c r="G348" s="1" t="n"/>
      <c r="H348" s="1" t="n"/>
      <c r="I348" s="1" t="n"/>
      <c r="J348" s="1" t="n"/>
      <c r="K348" s="1" t="n"/>
      <c r="L348" s="1" t="n"/>
      <c r="M348" s="17" t="n">
        <v>254.4</v>
      </c>
      <c r="N348" s="1" t="n"/>
      <c r="O348" s="1" t="n"/>
      <c r="P348" s="1" t="n"/>
      <c r="Q348" s="1" t="n"/>
      <c r="R348" s="17" t="n">
        <v>193.8</v>
      </c>
      <c r="S348" s="44">
        <f>M348*0.01095</f>
        <v/>
      </c>
      <c r="T348" s="44">
        <f>M348*0.02348</f>
        <v/>
      </c>
      <c r="U348" s="44" t="n"/>
      <c r="V348" s="44">
        <f>U348-T348</f>
        <v/>
      </c>
      <c r="W348" s="1" t="n"/>
      <c r="X348" s="44">
        <f>M348*0.043</f>
        <v/>
      </c>
      <c r="Y348" s="44">
        <f>R348+S348+T348+W348+X348+AG348+AC348+AD348</f>
        <v/>
      </c>
      <c r="Z348" s="44">
        <f>M348-Y348</f>
        <v/>
      </c>
      <c r="AA348" s="44">
        <f>Z348*0.7</f>
        <v/>
      </c>
      <c r="AB348" s="1" t="n"/>
      <c r="AC348" s="44">
        <f>M348*0.005</f>
        <v/>
      </c>
      <c r="AD348" s="44">
        <f>AC348</f>
        <v/>
      </c>
      <c r="AE348" s="1" t="n"/>
      <c r="AF348" s="1" t="n"/>
      <c r="AG348" s="1" t="n"/>
      <c r="AH348" s="44">
        <f>Z348*0.15</f>
        <v/>
      </c>
      <c r="AI348" s="44">
        <f>Z348*0.15</f>
        <v/>
      </c>
      <c r="AJ348" s="1" t="n"/>
      <c r="AK348" s="1" t="n"/>
      <c r="AL348" s="1" t="n"/>
      <c r="AM348" s="1" t="n"/>
      <c r="AN348" s="1" t="n"/>
      <c r="AO348" s="21">
        <f>(M348-Y348)/M348</f>
        <v/>
      </c>
      <c r="AP348" s="21">
        <f>AA348/Y348</f>
        <v/>
      </c>
    </row>
    <row r="349">
      <c r="A349" s="1" t="n"/>
      <c r="B349" s="15" t="inlineStr">
        <is>
          <t>7-GZ19112003</t>
        </is>
      </c>
      <c r="C349" s="15" t="inlineStr">
        <is>
          <t>2020-07-16 15:37:12</t>
        </is>
      </c>
      <c r="D349" s="16">
        <f>LEFT(B349,9)</f>
        <v/>
      </c>
      <c r="E349" s="1" t="inlineStr">
        <is>
          <t>jack</t>
        </is>
      </c>
      <c r="F349" s="1" t="n"/>
      <c r="G349" s="1" t="n"/>
      <c r="H349" s="1" t="n"/>
      <c r="I349" s="1" t="n"/>
      <c r="J349" s="1" t="n"/>
      <c r="K349" s="1" t="n"/>
      <c r="L349" s="1" t="n"/>
      <c r="M349" s="17" t="n">
        <v>2577.6</v>
      </c>
      <c r="N349" s="1" t="n"/>
      <c r="O349" s="1" t="n"/>
      <c r="P349" s="1" t="n"/>
      <c r="Q349" s="1" t="n"/>
      <c r="R349" s="17" t="n">
        <v>1831.6</v>
      </c>
      <c r="S349" s="44">
        <f>M349*0.01095</f>
        <v/>
      </c>
      <c r="T349" s="44">
        <f>M349*0.02348</f>
        <v/>
      </c>
      <c r="U349" s="44" t="n"/>
      <c r="V349" s="44">
        <f>U349-T349</f>
        <v/>
      </c>
      <c r="W349" s="1" t="n"/>
      <c r="X349" s="44">
        <f>M349*0.043</f>
        <v/>
      </c>
      <c r="Y349" s="44">
        <f>R349+S349+T349+W349+X349+AG349+AC349+AD349</f>
        <v/>
      </c>
      <c r="Z349" s="44">
        <f>M349-Y349</f>
        <v/>
      </c>
      <c r="AA349" s="44">
        <f>Z349*0.7</f>
        <v/>
      </c>
      <c r="AB349" s="1" t="n"/>
      <c r="AC349" s="44">
        <f>M349*0.005</f>
        <v/>
      </c>
      <c r="AD349" s="44">
        <f>AC349</f>
        <v/>
      </c>
      <c r="AE349" s="1" t="n"/>
      <c r="AF349" s="1" t="n"/>
      <c r="AG349" s="1" t="n"/>
      <c r="AH349" s="44">
        <f>Z349*0.15</f>
        <v/>
      </c>
      <c r="AI349" s="44">
        <f>Z349*0.15</f>
        <v/>
      </c>
      <c r="AJ349" s="1" t="n"/>
      <c r="AK349" s="1" t="n"/>
      <c r="AL349" s="1" t="n"/>
      <c r="AM349" s="1" t="n"/>
      <c r="AN349" s="1" t="n"/>
      <c r="AO349" s="21">
        <f>(M349-Y349)/M349</f>
        <v/>
      </c>
      <c r="AP349" s="21">
        <f>AA349/Y349</f>
        <v/>
      </c>
    </row>
    <row r="350">
      <c r="A350" s="1" t="n"/>
      <c r="B350" s="15" t="inlineStr">
        <is>
          <t>7-M48025002</t>
        </is>
      </c>
      <c r="C350" s="15" t="inlineStr">
        <is>
          <t>2020-07-17 09:24:01</t>
        </is>
      </c>
      <c r="D350" s="16">
        <f>LEFT(B350,9)</f>
        <v/>
      </c>
      <c r="E350" s="1" t="inlineStr">
        <is>
          <t>jack</t>
        </is>
      </c>
      <c r="F350" s="1" t="n"/>
      <c r="G350" s="1" t="n"/>
      <c r="H350" s="1" t="n"/>
      <c r="I350" s="1" t="n"/>
      <c r="J350" s="1" t="n"/>
      <c r="K350" s="1" t="n"/>
      <c r="L350" s="1" t="n"/>
      <c r="M350" s="17" t="n">
        <v>1320</v>
      </c>
      <c r="N350" s="1" t="n"/>
      <c r="O350" s="1" t="n"/>
      <c r="P350" s="1" t="n"/>
      <c r="Q350" s="1" t="n"/>
      <c r="R350" s="17" t="n">
        <v>847.6</v>
      </c>
      <c r="S350" s="44">
        <f>M350*0.01095</f>
        <v/>
      </c>
      <c r="T350" s="44">
        <f>M350*0.02348</f>
        <v/>
      </c>
      <c r="U350" s="44" t="n"/>
      <c r="V350" s="44">
        <f>U350-T350</f>
        <v/>
      </c>
      <c r="W350" s="1" t="n"/>
      <c r="X350" s="44">
        <f>M350*0.043</f>
        <v/>
      </c>
      <c r="Y350" s="44">
        <f>R350+S350+T350+W350+X350+AG350+AC350+AD350</f>
        <v/>
      </c>
      <c r="Z350" s="44">
        <f>M350-Y350</f>
        <v/>
      </c>
      <c r="AA350" s="44">
        <f>Z350*0.9</f>
        <v/>
      </c>
      <c r="AB350" s="1" t="n"/>
      <c r="AC350" s="44">
        <f>M350*0.005</f>
        <v/>
      </c>
      <c r="AD350" s="44">
        <f>AC350</f>
        <v/>
      </c>
      <c r="AE350" s="1" t="n"/>
      <c r="AF350" s="1" t="n"/>
      <c r="AG350" s="1" t="n"/>
      <c r="AH350" s="44">
        <f>Z350*0.05</f>
        <v/>
      </c>
      <c r="AI350" s="44">
        <f>Z350*0.05</f>
        <v/>
      </c>
      <c r="AJ350" s="1" t="n"/>
      <c r="AK350" s="1" t="n"/>
      <c r="AL350" s="1" t="n"/>
      <c r="AM350" s="1" t="n"/>
      <c r="AN350" s="1" t="n"/>
      <c r="AO350" s="21">
        <f>(M350-Y350)/M350</f>
        <v/>
      </c>
      <c r="AP350" s="21">
        <f>AA350/Y350</f>
        <v/>
      </c>
    </row>
    <row r="351">
      <c r="A351" s="1" t="n"/>
      <c r="B351" s="15" t="inlineStr">
        <is>
          <t>7-AL19246024</t>
        </is>
      </c>
      <c r="C351" s="15" t="inlineStr">
        <is>
          <t>2020-07-16 15:25:04</t>
        </is>
      </c>
      <c r="D351" s="16">
        <f>LEFT(B351,9)</f>
        <v/>
      </c>
      <c r="E351" s="1" t="inlineStr">
        <is>
          <t>jack</t>
        </is>
      </c>
      <c r="F351" s="1" t="n"/>
      <c r="G351" s="1" t="n"/>
      <c r="H351" s="1" t="n"/>
      <c r="I351" s="1" t="n"/>
      <c r="J351" s="1" t="n"/>
      <c r="K351" s="1" t="n"/>
      <c r="L351" s="1" t="n"/>
      <c r="M351" s="17" t="n">
        <v>52.52</v>
      </c>
      <c r="N351" s="1" t="n"/>
      <c r="O351" s="1" t="n"/>
      <c r="P351" s="1" t="n"/>
      <c r="Q351" s="1" t="n"/>
      <c r="R351" s="17" t="n">
        <v>23.6</v>
      </c>
      <c r="S351" s="44">
        <f>M351*0.01095</f>
        <v/>
      </c>
      <c r="T351" s="44">
        <f>M351*0.02348</f>
        <v/>
      </c>
      <c r="U351" s="44" t="n"/>
      <c r="V351" s="44">
        <f>U351-T351</f>
        <v/>
      </c>
      <c r="W351" s="1" t="n"/>
      <c r="X351" s="44">
        <f>M351*0.043</f>
        <v/>
      </c>
      <c r="Y351" s="44">
        <f>R351+S351+T351+W351+X351+AG351+AC351+AD351</f>
        <v/>
      </c>
      <c r="Z351" s="44">
        <f>M351-Y351</f>
        <v/>
      </c>
      <c r="AA351" s="1" t="n">
        <v>0</v>
      </c>
      <c r="AB351" s="44">
        <f>Z351*0.9</f>
        <v/>
      </c>
      <c r="AC351" s="44">
        <f>M351*0.005</f>
        <v/>
      </c>
      <c r="AD351" s="44">
        <f>AC351</f>
        <v/>
      </c>
      <c r="AE351" s="1" t="n"/>
      <c r="AF351" s="1" t="n"/>
      <c r="AG351" s="1" t="n"/>
      <c r="AH351" s="44">
        <f>Z351*0.05</f>
        <v/>
      </c>
      <c r="AI351" s="44">
        <f>AH351</f>
        <v/>
      </c>
      <c r="AJ351" s="1" t="n"/>
      <c r="AK351" s="1" t="n"/>
      <c r="AL351" s="1" t="n"/>
      <c r="AM351" s="1" t="n"/>
      <c r="AN351" s="1" t="n"/>
      <c r="AO351" s="21">
        <f>(M351-Y351)/M351</f>
        <v/>
      </c>
      <c r="AP351" s="21">
        <f>AA351/Y351</f>
        <v/>
      </c>
    </row>
    <row r="352">
      <c r="A352" s="1" t="n"/>
      <c r="B352" s="15" t="inlineStr">
        <is>
          <t>7-MA20179014</t>
        </is>
      </c>
      <c r="C352" s="15" t="inlineStr">
        <is>
          <t>2020-07-16 15:19:47</t>
        </is>
      </c>
      <c r="D352" s="16">
        <f>LEFT(B352,9)</f>
        <v/>
      </c>
      <c r="E352" s="1" t="inlineStr">
        <is>
          <t>jack</t>
        </is>
      </c>
      <c r="F352" s="1" t="n"/>
      <c r="G352" s="1" t="n"/>
      <c r="H352" s="1" t="n"/>
      <c r="I352" s="1" t="n"/>
      <c r="J352" s="1" t="n"/>
      <c r="K352" s="1" t="n"/>
      <c r="L352" s="1" t="n"/>
      <c r="M352" s="17" t="n">
        <v>279</v>
      </c>
      <c r="N352" s="1" t="n"/>
      <c r="O352" s="1" t="n"/>
      <c r="P352" s="1" t="n"/>
      <c r="Q352" s="1" t="n"/>
      <c r="R352" s="17" t="n">
        <v>173.28</v>
      </c>
      <c r="S352" s="44">
        <f>M352*0.01095</f>
        <v/>
      </c>
      <c r="T352" s="44">
        <f>M352*0.02348</f>
        <v/>
      </c>
      <c r="U352" s="44" t="n"/>
      <c r="V352" s="44">
        <f>U352-T352</f>
        <v/>
      </c>
      <c r="W352" s="1" t="n"/>
      <c r="X352" s="44">
        <f>M352*0.043</f>
        <v/>
      </c>
      <c r="Y352" s="44">
        <f>R352+S352+T352+W352+X352+AG352+AC352+AD352</f>
        <v/>
      </c>
      <c r="Z352" s="44">
        <f>M352-Y352</f>
        <v/>
      </c>
      <c r="AA352" s="44">
        <f>Z352*0.7</f>
        <v/>
      </c>
      <c r="AB352" s="1" t="n"/>
      <c r="AC352" s="44">
        <f>M352*0.005</f>
        <v/>
      </c>
      <c r="AD352" s="44">
        <f>AC352</f>
        <v/>
      </c>
      <c r="AE352" s="1" t="n"/>
      <c r="AF352" s="1" t="n"/>
      <c r="AG352" s="1" t="n"/>
      <c r="AH352" s="44">
        <f>Z352*0.15</f>
        <v/>
      </c>
      <c r="AI352" s="44">
        <f>Z352*0.15</f>
        <v/>
      </c>
      <c r="AJ352" s="1" t="n"/>
      <c r="AK352" s="1" t="n"/>
      <c r="AL352" s="1" t="n"/>
      <c r="AM352" s="1" t="n"/>
      <c r="AN352" s="1" t="n"/>
      <c r="AO352" s="21">
        <f>(M352-Y352)/M352</f>
        <v/>
      </c>
      <c r="AP352" s="21">
        <f>AA352/Y352</f>
        <v/>
      </c>
    </row>
    <row r="353">
      <c r="A353" s="1" t="n"/>
      <c r="B353" s="15" t="inlineStr">
        <is>
          <t>7-GZ20283001</t>
        </is>
      </c>
      <c r="C353" s="15" t="inlineStr">
        <is>
          <t>2020-07-17 13:19:01</t>
        </is>
      </c>
      <c r="D353" s="16">
        <f>LEFT(B353,9)</f>
        <v/>
      </c>
      <c r="E353" s="1" t="inlineStr">
        <is>
          <t>jack</t>
        </is>
      </c>
      <c r="F353" s="1" t="n"/>
      <c r="G353" s="1" t="n"/>
      <c r="H353" s="1" t="n"/>
      <c r="I353" s="1" t="n"/>
      <c r="J353" s="1" t="n"/>
      <c r="K353" s="1" t="n"/>
      <c r="L353" s="1" t="n"/>
      <c r="M353" s="17" t="n">
        <v>274.8</v>
      </c>
      <c r="N353" s="1" t="n"/>
      <c r="O353" s="1" t="n"/>
      <c r="P353" s="1" t="n"/>
      <c r="Q353" s="1" t="n"/>
      <c r="R353" s="17" t="n">
        <v>206.09</v>
      </c>
      <c r="S353" s="44">
        <f>M353*0.01095</f>
        <v/>
      </c>
      <c r="T353" s="44">
        <f>M353*0.02348</f>
        <v/>
      </c>
      <c r="U353" s="44" t="n"/>
      <c r="V353" s="44">
        <f>U353-T353</f>
        <v/>
      </c>
      <c r="W353" s="1" t="n"/>
      <c r="X353" s="44">
        <f>M353*0.043</f>
        <v/>
      </c>
      <c r="Y353" s="44">
        <f>R353+S353+T353+W353+X353+AG353+AC353+AD353</f>
        <v/>
      </c>
      <c r="Z353" s="44">
        <f>M353-Y353</f>
        <v/>
      </c>
      <c r="AA353" s="44">
        <f>Z353*0.7</f>
        <v/>
      </c>
      <c r="AB353" s="1" t="n"/>
      <c r="AC353" s="44">
        <f>M353*0.005</f>
        <v/>
      </c>
      <c r="AD353" s="44">
        <f>AC353</f>
        <v/>
      </c>
      <c r="AE353" s="1" t="n"/>
      <c r="AF353" s="1" t="n"/>
      <c r="AG353" s="1" t="n"/>
      <c r="AH353" s="44">
        <f>Z353*0.15</f>
        <v/>
      </c>
      <c r="AI353" s="44">
        <f>Z353*0.15</f>
        <v/>
      </c>
      <c r="AJ353" s="1" t="n"/>
      <c r="AK353" s="1" t="n"/>
      <c r="AL353" s="1" t="n"/>
      <c r="AM353" s="1" t="n"/>
      <c r="AN353" s="1" t="n"/>
      <c r="AO353" s="21">
        <f>(M353-Y353)/M353</f>
        <v/>
      </c>
      <c r="AP353" s="21">
        <f>AA353/Y353</f>
        <v/>
      </c>
    </row>
    <row r="354">
      <c r="A354" s="1" t="n"/>
      <c r="B354" s="15" t="inlineStr">
        <is>
          <t>7-GZ20080005</t>
        </is>
      </c>
      <c r="C354" s="15" t="inlineStr">
        <is>
          <t>2020-07-16 15:37:20</t>
        </is>
      </c>
      <c r="D354" s="16">
        <f>LEFT(B354,9)</f>
        <v/>
      </c>
      <c r="E354" s="1" t="inlineStr">
        <is>
          <t>jack</t>
        </is>
      </c>
      <c r="F354" s="1" t="n"/>
      <c r="G354" s="1" t="n"/>
      <c r="H354" s="1" t="n"/>
      <c r="I354" s="1" t="n"/>
      <c r="J354" s="1" t="n"/>
      <c r="K354" s="1" t="n"/>
      <c r="L354" s="1" t="n"/>
      <c r="M354" s="17" t="n">
        <v>75.40000000000001</v>
      </c>
      <c r="N354" s="1" t="n"/>
      <c r="O354" s="1" t="n"/>
      <c r="P354" s="1" t="n"/>
      <c r="Q354" s="1" t="n"/>
      <c r="R354" s="17" t="n">
        <v>43.2</v>
      </c>
      <c r="S354" s="44">
        <f>M354*0.01095</f>
        <v/>
      </c>
      <c r="T354" s="44">
        <f>M354*0.02348</f>
        <v/>
      </c>
      <c r="U354" s="44" t="n"/>
      <c r="V354" s="44">
        <f>U354-T354</f>
        <v/>
      </c>
      <c r="W354" s="1" t="n"/>
      <c r="X354" s="44">
        <f>M354*0.043</f>
        <v/>
      </c>
      <c r="Y354" s="44">
        <f>R354+S354+T354+W354+X354+AG354+AC354+AD354</f>
        <v/>
      </c>
      <c r="Z354" s="44">
        <f>M354-Y354</f>
        <v/>
      </c>
      <c r="AA354" s="44">
        <f>Z354*0.7</f>
        <v/>
      </c>
      <c r="AB354" s="1" t="n"/>
      <c r="AC354" s="44">
        <f>M354*0.005</f>
        <v/>
      </c>
      <c r="AD354" s="44">
        <f>AC354</f>
        <v/>
      </c>
      <c r="AE354" s="1" t="n"/>
      <c r="AF354" s="1" t="n"/>
      <c r="AG354" s="1" t="n"/>
      <c r="AH354" s="44">
        <f>Z354*0.15</f>
        <v/>
      </c>
      <c r="AI354" s="44">
        <f>Z354*0.15</f>
        <v/>
      </c>
      <c r="AJ354" s="1" t="n"/>
      <c r="AK354" s="1" t="n"/>
      <c r="AL354" s="1" t="n"/>
      <c r="AM354" s="1" t="n"/>
      <c r="AN354" s="1" t="n"/>
      <c r="AO354" s="21">
        <f>(M354-Y354)/M354</f>
        <v/>
      </c>
      <c r="AP354" s="21">
        <f>AA354/Y354</f>
        <v/>
      </c>
    </row>
    <row r="355">
      <c r="A355" s="1" t="n"/>
      <c r="B355" s="15" t="inlineStr">
        <is>
          <t>7-GZ20282001</t>
        </is>
      </c>
      <c r="C355" s="15" t="inlineStr">
        <is>
          <t>2020-07-16 17:45:53</t>
        </is>
      </c>
      <c r="D355" s="16">
        <f>LEFT(B355,9)</f>
        <v/>
      </c>
      <c r="E355" s="1" t="inlineStr">
        <is>
          <t>jack</t>
        </is>
      </c>
      <c r="F355" s="1" t="n"/>
      <c r="G355" s="1" t="n"/>
      <c r="H355" s="1" t="n"/>
      <c r="I355" s="1" t="n"/>
      <c r="J355" s="1" t="n"/>
      <c r="K355" s="1" t="n"/>
      <c r="L355" s="1" t="n"/>
      <c r="M355" s="17" t="n">
        <v>910.7</v>
      </c>
      <c r="N355" s="1" t="n"/>
      <c r="O355" s="1" t="n"/>
      <c r="P355" s="1" t="n"/>
      <c r="Q355" s="1" t="n"/>
      <c r="R355" s="17" t="n">
        <v>526.75</v>
      </c>
      <c r="S355" s="44">
        <f>M355*0.01095</f>
        <v/>
      </c>
      <c r="T355" s="44">
        <f>M355*0.02348</f>
        <v/>
      </c>
      <c r="U355" s="44" t="n"/>
      <c r="V355" s="44">
        <f>U355-T355</f>
        <v/>
      </c>
      <c r="W355" s="1" t="n"/>
      <c r="X355" s="44">
        <f>M355*0.043</f>
        <v/>
      </c>
      <c r="Y355" s="44">
        <f>R355+S355+T355+W355+X355+AG355+AC355+AD355</f>
        <v/>
      </c>
      <c r="Z355" s="44">
        <f>M355-Y355</f>
        <v/>
      </c>
      <c r="AA355" s="44">
        <f>Z355*0.7</f>
        <v/>
      </c>
      <c r="AB355" s="1" t="n"/>
      <c r="AC355" s="44">
        <f>M355*0.005</f>
        <v/>
      </c>
      <c r="AD355" s="44">
        <f>AC355</f>
        <v/>
      </c>
      <c r="AE355" s="1" t="n"/>
      <c r="AF355" s="1" t="n"/>
      <c r="AG355" s="1" t="n"/>
      <c r="AH355" s="44">
        <f>Z355*0.15</f>
        <v/>
      </c>
      <c r="AI355" s="44">
        <f>Z355*0.15</f>
        <v/>
      </c>
      <c r="AJ355" s="1" t="n"/>
      <c r="AK355" s="1" t="n"/>
      <c r="AL355" s="1" t="n"/>
      <c r="AM355" s="1" t="n"/>
      <c r="AN355" s="1" t="n"/>
      <c r="AO355" s="21">
        <f>(M355-Y355)/M355</f>
        <v/>
      </c>
      <c r="AP355" s="21">
        <f>AA355/Y355</f>
        <v/>
      </c>
    </row>
    <row r="356">
      <c r="A356" s="1" t="n"/>
      <c r="B356" s="15" t="inlineStr">
        <is>
          <t>7-GZ20155009</t>
        </is>
      </c>
      <c r="C356" s="15" t="inlineStr">
        <is>
          <t>2020-07-16 14:30:39</t>
        </is>
      </c>
      <c r="D356" s="16">
        <f>LEFT(B356,9)</f>
        <v/>
      </c>
      <c r="E356" s="1" t="inlineStr">
        <is>
          <t>jack</t>
        </is>
      </c>
      <c r="F356" s="1" t="n"/>
      <c r="G356" s="1" t="n"/>
      <c r="H356" s="1" t="n"/>
      <c r="I356" s="1" t="n"/>
      <c r="J356" s="1" t="n"/>
      <c r="K356" s="1" t="n"/>
      <c r="L356" s="1" t="n"/>
      <c r="M356" s="17" t="n">
        <v>449.6</v>
      </c>
      <c r="N356" s="1" t="n"/>
      <c r="O356" s="1" t="n"/>
      <c r="P356" s="1" t="n"/>
      <c r="Q356" s="1" t="n"/>
      <c r="R356" s="17" t="n">
        <v>299.16</v>
      </c>
      <c r="S356" s="44">
        <f>M356*0.01095</f>
        <v/>
      </c>
      <c r="T356" s="44">
        <f>M356*0.02348</f>
        <v/>
      </c>
      <c r="U356" s="44" t="n"/>
      <c r="V356" s="44">
        <f>U356-T356</f>
        <v/>
      </c>
      <c r="W356" s="1" t="n"/>
      <c r="X356" s="44">
        <f>M356*0.043</f>
        <v/>
      </c>
      <c r="Y356" s="44">
        <f>R356+S356+T356+W356+X356+AG356+AC356+AD356</f>
        <v/>
      </c>
      <c r="Z356" s="44">
        <f>M356-Y356</f>
        <v/>
      </c>
      <c r="AA356" s="44">
        <f>Z356*0.7</f>
        <v/>
      </c>
      <c r="AB356" s="1" t="n"/>
      <c r="AC356" s="44">
        <f>M356*0.005</f>
        <v/>
      </c>
      <c r="AD356" s="44">
        <f>AC356</f>
        <v/>
      </c>
      <c r="AE356" s="1" t="n"/>
      <c r="AF356" s="1" t="n"/>
      <c r="AG356" s="1" t="n"/>
      <c r="AH356" s="44">
        <f>Z356*0.15</f>
        <v/>
      </c>
      <c r="AI356" s="44">
        <f>Z356*0.15</f>
        <v/>
      </c>
      <c r="AJ356" s="1" t="n"/>
      <c r="AK356" s="1" t="n"/>
      <c r="AL356" s="1" t="n"/>
      <c r="AM356" s="1" t="n"/>
      <c r="AN356" s="1" t="n"/>
      <c r="AO356" s="21">
        <f>(M356-Y356)/M356</f>
        <v/>
      </c>
      <c r="AP356" s="21">
        <f>AA356/Y356</f>
        <v/>
      </c>
    </row>
    <row r="357">
      <c r="A357" s="1" t="n"/>
      <c r="B357" s="15" t="inlineStr">
        <is>
          <t>7-GZ20281001</t>
        </is>
      </c>
      <c r="C357" s="15" t="inlineStr">
        <is>
          <t>2020-07-17 16:39:46</t>
        </is>
      </c>
      <c r="D357" s="16">
        <f>LEFT(B357,9)</f>
        <v/>
      </c>
      <c r="E357" s="1" t="inlineStr">
        <is>
          <t>jack</t>
        </is>
      </c>
      <c r="F357" s="1" t="n"/>
      <c r="G357" s="1" t="n"/>
      <c r="H357" s="1" t="n"/>
      <c r="I357" s="1" t="n"/>
      <c r="J357" s="1" t="n"/>
      <c r="K357" s="1" t="n"/>
      <c r="L357" s="1" t="n"/>
      <c r="M357" s="17" t="n">
        <v>63.5</v>
      </c>
      <c r="N357" s="1" t="n"/>
      <c r="O357" s="1" t="n"/>
      <c r="P357" s="1" t="n"/>
      <c r="Q357" s="1" t="n"/>
      <c r="R357" s="17" t="n">
        <v>37.2</v>
      </c>
      <c r="S357" s="44">
        <f>M357*0.01095</f>
        <v/>
      </c>
      <c r="T357" s="44">
        <f>M357*0.02348</f>
        <v/>
      </c>
      <c r="U357" s="44" t="n"/>
      <c r="V357" s="44">
        <f>U357-T357</f>
        <v/>
      </c>
      <c r="W357" s="1" t="n"/>
      <c r="X357" s="44">
        <f>M357*0.043</f>
        <v/>
      </c>
      <c r="Y357" s="44">
        <f>R357+S357+T357+W357+X357+AG357+AC357+AD357</f>
        <v/>
      </c>
      <c r="Z357" s="44">
        <f>M357-Y357</f>
        <v/>
      </c>
      <c r="AA357" s="44">
        <f>Z357*0.7</f>
        <v/>
      </c>
      <c r="AB357" s="1" t="n"/>
      <c r="AC357" s="44">
        <f>M357*0.005</f>
        <v/>
      </c>
      <c r="AD357" s="44">
        <f>AC357</f>
        <v/>
      </c>
      <c r="AE357" s="1" t="n"/>
      <c r="AF357" s="1" t="n"/>
      <c r="AG357" s="1" t="n"/>
      <c r="AH357" s="44">
        <f>Z357*0.15</f>
        <v/>
      </c>
      <c r="AI357" s="44">
        <f>Z357*0.15</f>
        <v/>
      </c>
      <c r="AJ357" s="1" t="n"/>
      <c r="AK357" s="1" t="n"/>
      <c r="AL357" s="1" t="n"/>
      <c r="AM357" s="1" t="n"/>
      <c r="AN357" s="1" t="n"/>
      <c r="AO357" s="21">
        <f>(M357-Y357)/M357</f>
        <v/>
      </c>
      <c r="AP357" s="21">
        <f>AA357/Y357</f>
        <v/>
      </c>
    </row>
    <row r="358">
      <c r="A358" s="1" t="n"/>
      <c r="B358" s="15" t="inlineStr">
        <is>
          <t>7-GZ20280001</t>
        </is>
      </c>
      <c r="C358" s="15" t="inlineStr">
        <is>
          <t>2020-07-16 14:11:48</t>
        </is>
      </c>
      <c r="D358" s="16">
        <f>LEFT(B358,9)</f>
        <v/>
      </c>
      <c r="E358" s="1" t="inlineStr">
        <is>
          <t>jack</t>
        </is>
      </c>
      <c r="F358" s="1" t="n"/>
      <c r="G358" s="1" t="n"/>
      <c r="H358" s="1" t="n"/>
      <c r="I358" s="1" t="n"/>
      <c r="J358" s="1" t="n"/>
      <c r="K358" s="1" t="n"/>
      <c r="L358" s="1" t="n"/>
      <c r="M358" s="17" t="n">
        <v>62</v>
      </c>
      <c r="N358" s="1" t="n"/>
      <c r="O358" s="1" t="n"/>
      <c r="P358" s="1" t="n"/>
      <c r="Q358" s="1" t="n"/>
      <c r="R358" s="17" t="n">
        <v>32</v>
      </c>
      <c r="S358" s="44">
        <f>M358*0.01095</f>
        <v/>
      </c>
      <c r="T358" s="44">
        <f>M358*0.02348</f>
        <v/>
      </c>
      <c r="U358" s="44" t="n"/>
      <c r="V358" s="44">
        <f>U358-T358</f>
        <v/>
      </c>
      <c r="W358" s="1" t="n"/>
      <c r="X358" s="44">
        <f>M358*0.043</f>
        <v/>
      </c>
      <c r="Y358" s="44">
        <f>R358+S358+T358+W358+X358+AG358+AC358+AD358</f>
        <v/>
      </c>
      <c r="Z358" s="44">
        <f>M358-Y358</f>
        <v/>
      </c>
      <c r="AA358" s="44">
        <f>Z358*0.7</f>
        <v/>
      </c>
      <c r="AB358" s="1" t="n"/>
      <c r="AC358" s="44">
        <f>M358*0.005</f>
        <v/>
      </c>
      <c r="AD358" s="44">
        <f>AC358</f>
        <v/>
      </c>
      <c r="AE358" s="1" t="n"/>
      <c r="AF358" s="1" t="n"/>
      <c r="AG358" s="1" t="n"/>
      <c r="AH358" s="44">
        <f>Z358*0.15</f>
        <v/>
      </c>
      <c r="AI358" s="44">
        <f>Z358*0.15</f>
        <v/>
      </c>
      <c r="AJ358" s="1" t="n"/>
      <c r="AK358" s="1" t="n"/>
      <c r="AL358" s="1" t="n"/>
      <c r="AM358" s="1" t="n"/>
      <c r="AN358" s="1" t="n"/>
      <c r="AO358" s="21">
        <f>(M358-Y358)/M358</f>
        <v/>
      </c>
      <c r="AP358" s="21">
        <f>AA358/Y358</f>
        <v/>
      </c>
    </row>
    <row r="359">
      <c r="A359" s="1" t="n"/>
      <c r="B359" s="15" t="inlineStr">
        <is>
          <t>7-GZ20229010</t>
        </is>
      </c>
      <c r="C359" s="15" t="inlineStr">
        <is>
          <t>2020-07-16 14:11:48</t>
        </is>
      </c>
      <c r="D359" s="16">
        <f>LEFT(B359,9)</f>
        <v/>
      </c>
      <c r="E359" s="1" t="inlineStr">
        <is>
          <t>jack</t>
        </is>
      </c>
      <c r="F359" s="1" t="n"/>
      <c r="G359" s="1" t="n"/>
      <c r="H359" s="1" t="n"/>
      <c r="I359" s="1" t="n"/>
      <c r="J359" s="1" t="n"/>
      <c r="K359" s="1" t="n"/>
      <c r="L359" s="1" t="n"/>
      <c r="M359" s="17" t="n">
        <v>19.2</v>
      </c>
      <c r="N359" s="1" t="n"/>
      <c r="O359" s="1" t="n"/>
      <c r="P359" s="1" t="n"/>
      <c r="Q359" s="1" t="n"/>
      <c r="R359" s="17" t="n">
        <v>8.5</v>
      </c>
      <c r="S359" s="44">
        <f>M359*0.01095</f>
        <v/>
      </c>
      <c r="T359" s="44">
        <f>M359*0.02348</f>
        <v/>
      </c>
      <c r="U359" s="44" t="n"/>
      <c r="V359" s="44">
        <f>U359-T359</f>
        <v/>
      </c>
      <c r="W359" s="1" t="n"/>
      <c r="X359" s="44">
        <f>M359*0.043</f>
        <v/>
      </c>
      <c r="Y359" s="44">
        <f>R359+S359+T359+W359+X359+AG359+AC359+AD359</f>
        <v/>
      </c>
      <c r="Z359" s="44">
        <f>M359-Y359</f>
        <v/>
      </c>
      <c r="AA359" s="44">
        <f>Z359*0.7</f>
        <v/>
      </c>
      <c r="AB359" s="1" t="n"/>
      <c r="AC359" s="44">
        <f>M359*0.005</f>
        <v/>
      </c>
      <c r="AD359" s="44">
        <f>AC359</f>
        <v/>
      </c>
      <c r="AE359" s="1" t="n"/>
      <c r="AF359" s="1" t="n"/>
      <c r="AG359" s="1" t="n"/>
      <c r="AH359" s="44">
        <f>Z359*0.15</f>
        <v/>
      </c>
      <c r="AI359" s="44">
        <f>Z359*0.15</f>
        <v/>
      </c>
      <c r="AJ359" s="1" t="n"/>
      <c r="AK359" s="1" t="n"/>
      <c r="AL359" s="1" t="n"/>
      <c r="AM359" s="1" t="n"/>
      <c r="AN359" s="1" t="n"/>
      <c r="AO359" s="21">
        <f>(M359-Y359)/M359</f>
        <v/>
      </c>
      <c r="AP359" s="21">
        <f>AA359/Y359</f>
        <v/>
      </c>
    </row>
    <row r="360">
      <c r="A360" s="1" t="n"/>
      <c r="B360" s="15" t="inlineStr">
        <is>
          <t>7-GZ20141003</t>
        </is>
      </c>
      <c r="C360" s="15" t="inlineStr">
        <is>
          <t>2020-07-16 14:11:48</t>
        </is>
      </c>
      <c r="D360" s="16">
        <f>LEFT(B360,9)</f>
        <v/>
      </c>
      <c r="E360" s="1" t="inlineStr">
        <is>
          <t>jack</t>
        </is>
      </c>
      <c r="F360" s="1" t="n"/>
      <c r="G360" s="1" t="n"/>
      <c r="H360" s="1" t="n"/>
      <c r="I360" s="1" t="n"/>
      <c r="J360" s="1" t="n"/>
      <c r="K360" s="1" t="n"/>
      <c r="L360" s="1" t="n"/>
      <c r="M360" s="17" t="n">
        <v>92.3</v>
      </c>
      <c r="N360" s="1" t="n"/>
      <c r="O360" s="1" t="n"/>
      <c r="P360" s="1" t="n"/>
      <c r="Q360" s="1" t="n"/>
      <c r="R360" s="17" t="n">
        <v>66.3</v>
      </c>
      <c r="S360" s="44">
        <f>M360*0.01095</f>
        <v/>
      </c>
      <c r="T360" s="44">
        <f>M360*0.02348</f>
        <v/>
      </c>
      <c r="U360" s="44" t="n"/>
      <c r="V360" s="44">
        <f>U360-T360</f>
        <v/>
      </c>
      <c r="W360" s="1" t="n"/>
      <c r="X360" s="44">
        <f>M360*0.043</f>
        <v/>
      </c>
      <c r="Y360" s="44">
        <f>R360+S360+T360+W360+X360+AG360+AC360+AD360</f>
        <v/>
      </c>
      <c r="Z360" s="44">
        <f>M360-Y360</f>
        <v/>
      </c>
      <c r="AA360" s="44">
        <f>Z360*0.7</f>
        <v/>
      </c>
      <c r="AB360" s="1" t="n"/>
      <c r="AC360" s="44">
        <f>M360*0.005</f>
        <v/>
      </c>
      <c r="AD360" s="44">
        <f>AC360</f>
        <v/>
      </c>
      <c r="AE360" s="1" t="n"/>
      <c r="AF360" s="1" t="n"/>
      <c r="AG360" s="1" t="n"/>
      <c r="AH360" s="44">
        <f>Z360*0.15</f>
        <v/>
      </c>
      <c r="AI360" s="44">
        <f>Z360*0.15</f>
        <v/>
      </c>
      <c r="AJ360" s="1" t="n"/>
      <c r="AK360" s="1" t="n"/>
      <c r="AL360" s="1" t="n"/>
      <c r="AM360" s="1" t="n"/>
      <c r="AN360" s="1" t="n"/>
      <c r="AO360" s="21">
        <f>(M360-Y360)/M360</f>
        <v/>
      </c>
      <c r="AP360" s="21">
        <f>AA360/Y360</f>
        <v/>
      </c>
    </row>
    <row r="361">
      <c r="A361" s="1" t="n"/>
      <c r="B361" s="15" t="inlineStr">
        <is>
          <t>7-GZ19112002</t>
        </is>
      </c>
      <c r="C361" s="15" t="inlineStr">
        <is>
          <t>2020-07-16 14:11:48</t>
        </is>
      </c>
      <c r="D361" s="16">
        <f>LEFT(B361,9)</f>
        <v/>
      </c>
      <c r="E361" s="1" t="inlineStr">
        <is>
          <t>jack</t>
        </is>
      </c>
      <c r="F361" s="1" t="n"/>
      <c r="G361" s="1" t="n"/>
      <c r="H361" s="1" t="n"/>
      <c r="I361" s="1" t="n"/>
      <c r="J361" s="1" t="n"/>
      <c r="K361" s="1" t="n"/>
      <c r="L361" s="1" t="n"/>
      <c r="M361" s="17" t="n">
        <v>53.2</v>
      </c>
      <c r="N361" s="1" t="n"/>
      <c r="O361" s="1" t="n"/>
      <c r="P361" s="1" t="n"/>
      <c r="Q361" s="1" t="n"/>
      <c r="R361" s="17" t="n">
        <v>32.95</v>
      </c>
      <c r="S361" s="44">
        <f>M361*0.01095</f>
        <v/>
      </c>
      <c r="T361" s="44">
        <f>M361*0.02348</f>
        <v/>
      </c>
      <c r="U361" s="44" t="n"/>
      <c r="V361" s="44">
        <f>U361-T361</f>
        <v/>
      </c>
      <c r="W361" s="1" t="n"/>
      <c r="X361" s="44">
        <f>M361*0.043</f>
        <v/>
      </c>
      <c r="Y361" s="44">
        <f>R361+S361+T361+W361+X361+AG361+AC361+AD361</f>
        <v/>
      </c>
      <c r="Z361" s="44">
        <f>M361-Y361</f>
        <v/>
      </c>
      <c r="AA361" s="44">
        <f>Z361*0.7</f>
        <v/>
      </c>
      <c r="AB361" s="1" t="n"/>
      <c r="AC361" s="44">
        <f>M361*0.005</f>
        <v/>
      </c>
      <c r="AD361" s="44">
        <f>AC361</f>
        <v/>
      </c>
      <c r="AE361" s="1" t="n"/>
      <c r="AF361" s="1" t="n"/>
      <c r="AG361" s="1" t="n"/>
      <c r="AH361" s="44">
        <f>Z361*0.15</f>
        <v/>
      </c>
      <c r="AI361" s="44">
        <f>Z361*0.15</f>
        <v/>
      </c>
      <c r="AJ361" s="1" t="n"/>
      <c r="AK361" s="1" t="n"/>
      <c r="AL361" s="1" t="n"/>
      <c r="AM361" s="1" t="n"/>
      <c r="AN361" s="1" t="n"/>
      <c r="AO361" s="21">
        <f>(M361-Y361)/M361</f>
        <v/>
      </c>
      <c r="AP361" s="21">
        <f>AA361/Y361</f>
        <v/>
      </c>
    </row>
    <row r="362">
      <c r="A362" s="1" t="n"/>
      <c r="B362" s="15" t="inlineStr">
        <is>
          <t>7-AL20102001</t>
        </is>
      </c>
      <c r="C362" s="15" t="inlineStr">
        <is>
          <t>2020-07-16 13:22:14</t>
        </is>
      </c>
      <c r="D362" s="16">
        <f>LEFT(B362,9)</f>
        <v/>
      </c>
      <c r="E362" s="1" t="inlineStr">
        <is>
          <t>jack</t>
        </is>
      </c>
      <c r="F362" s="1" t="n"/>
      <c r="G362" s="1" t="n"/>
      <c r="H362" s="1" t="n"/>
      <c r="I362" s="1" t="n"/>
      <c r="J362" s="1" t="n"/>
      <c r="K362" s="1" t="n"/>
      <c r="L362" s="1" t="n"/>
      <c r="M362" s="17" t="n">
        <v>48</v>
      </c>
      <c r="N362" s="1" t="n"/>
      <c r="O362" s="1" t="n"/>
      <c r="P362" s="1" t="n"/>
      <c r="Q362" s="1" t="n"/>
      <c r="R362" s="17" t="n">
        <v>24.26</v>
      </c>
      <c r="S362" s="44">
        <f>M362*0.01095</f>
        <v/>
      </c>
      <c r="T362" s="44">
        <f>M362*0.02348</f>
        <v/>
      </c>
      <c r="U362" s="44" t="n"/>
      <c r="V362" s="44">
        <f>U362-T362</f>
        <v/>
      </c>
      <c r="W362" s="1" t="n"/>
      <c r="X362" s="44">
        <f>M362*0.043</f>
        <v/>
      </c>
      <c r="Y362" s="44">
        <f>R362+S362+T362+W362+X362+AG362+AC362+AD362</f>
        <v/>
      </c>
      <c r="Z362" s="44">
        <f>M362-Y362</f>
        <v/>
      </c>
      <c r="AA362" s="1" t="n">
        <v>0</v>
      </c>
      <c r="AB362" s="44">
        <f>Z362*0.9</f>
        <v/>
      </c>
      <c r="AC362" s="44">
        <f>M362*0.005</f>
        <v/>
      </c>
      <c r="AD362" s="44">
        <f>AC362</f>
        <v/>
      </c>
      <c r="AE362" s="1" t="n"/>
      <c r="AF362" s="1" t="n"/>
      <c r="AG362" s="1" t="n"/>
      <c r="AH362" s="44">
        <f>Z362*0.05</f>
        <v/>
      </c>
      <c r="AI362" s="44">
        <f>AH362</f>
        <v/>
      </c>
      <c r="AJ362" s="1" t="n"/>
      <c r="AK362" s="1" t="n"/>
      <c r="AL362" s="1" t="n"/>
      <c r="AM362" s="1" t="n"/>
      <c r="AN362" s="1" t="n"/>
      <c r="AO362" s="21">
        <f>(M362-Y362)/M362</f>
        <v/>
      </c>
      <c r="AP362" s="21">
        <f>AA362/Y362</f>
        <v/>
      </c>
    </row>
    <row r="363">
      <c r="A363" s="1" t="n"/>
      <c r="B363" s="15" t="inlineStr">
        <is>
          <t>7-GZ20279001</t>
        </is>
      </c>
      <c r="C363" s="15" t="inlineStr">
        <is>
          <t>2020-07-16 14:11:48</t>
        </is>
      </c>
      <c r="D363" s="16">
        <f>LEFT(B363,9)</f>
        <v/>
      </c>
      <c r="E363" s="1" t="inlineStr">
        <is>
          <t>jack</t>
        </is>
      </c>
      <c r="F363" s="1" t="n"/>
      <c r="G363" s="1" t="n"/>
      <c r="H363" s="1" t="n"/>
      <c r="I363" s="1" t="n"/>
      <c r="J363" s="1" t="n"/>
      <c r="K363" s="1" t="n"/>
      <c r="L363" s="1" t="n"/>
      <c r="M363" s="17" t="n">
        <v>154.4</v>
      </c>
      <c r="N363" s="1" t="n"/>
      <c r="O363" s="1" t="n"/>
      <c r="P363" s="1" t="n"/>
      <c r="Q363" s="1" t="n"/>
      <c r="R363" s="17" t="n">
        <v>99.72</v>
      </c>
      <c r="S363" s="44">
        <f>M363*0.01095</f>
        <v/>
      </c>
      <c r="T363" s="44">
        <f>M363*0.02348</f>
        <v/>
      </c>
      <c r="U363" s="44" t="n"/>
      <c r="V363" s="44">
        <f>U363-T363</f>
        <v/>
      </c>
      <c r="W363" s="1" t="n"/>
      <c r="X363" s="44">
        <f>M363*0.043</f>
        <v/>
      </c>
      <c r="Y363" s="44">
        <f>R363+S363+T363+W363+X363+AG363+AC363+AD363</f>
        <v/>
      </c>
      <c r="Z363" s="44">
        <f>M363-Y363</f>
        <v/>
      </c>
      <c r="AA363" s="44">
        <f>Z363*0.7</f>
        <v/>
      </c>
      <c r="AB363" s="1" t="n"/>
      <c r="AC363" s="44">
        <f>M363*0.005</f>
        <v/>
      </c>
      <c r="AD363" s="44">
        <f>AC363</f>
        <v/>
      </c>
      <c r="AE363" s="1" t="n"/>
      <c r="AF363" s="1" t="n"/>
      <c r="AG363" s="1" t="n"/>
      <c r="AH363" s="44">
        <f>Z363*0.15</f>
        <v/>
      </c>
      <c r="AI363" s="44">
        <f>Z363*0.15</f>
        <v/>
      </c>
      <c r="AJ363" s="1" t="n"/>
      <c r="AK363" s="1" t="n"/>
      <c r="AL363" s="1" t="n"/>
      <c r="AM363" s="1" t="n"/>
      <c r="AN363" s="1" t="n"/>
      <c r="AO363" s="21">
        <f>(M363-Y363)/M363</f>
        <v/>
      </c>
      <c r="AP363" s="21">
        <f>AA363/Y363</f>
        <v/>
      </c>
    </row>
    <row r="364">
      <c r="A364" s="1" t="n"/>
      <c r="B364" s="15" t="inlineStr">
        <is>
          <t>7-MA20103008</t>
        </is>
      </c>
      <c r="C364" s="15" t="inlineStr">
        <is>
          <t>2020-07-16 13:19:35</t>
        </is>
      </c>
      <c r="D364" s="16">
        <f>LEFT(B364,9)</f>
        <v/>
      </c>
      <c r="E364" s="1" t="inlineStr">
        <is>
          <t>jack</t>
        </is>
      </c>
      <c r="F364" s="1" t="n"/>
      <c r="G364" s="1" t="n"/>
      <c r="H364" s="1" t="n"/>
      <c r="I364" s="1" t="n"/>
      <c r="J364" s="1" t="n"/>
      <c r="K364" s="1" t="n"/>
      <c r="L364" s="1" t="n"/>
      <c r="M364" s="17" t="n">
        <v>60.5</v>
      </c>
      <c r="N364" s="1" t="n"/>
      <c r="O364" s="1" t="n"/>
      <c r="P364" s="1" t="n"/>
      <c r="Q364" s="1" t="n"/>
      <c r="R364" s="17" t="n">
        <v>30.35</v>
      </c>
      <c r="S364" s="44">
        <f>M364*0.01095</f>
        <v/>
      </c>
      <c r="T364" s="44">
        <f>M364*0.02348</f>
        <v/>
      </c>
      <c r="U364" s="44" t="n"/>
      <c r="V364" s="44">
        <f>U364-T364</f>
        <v/>
      </c>
      <c r="W364" s="1" t="n"/>
      <c r="X364" s="44">
        <f>M364*0.043</f>
        <v/>
      </c>
      <c r="Y364" s="44">
        <f>R364+S364+T364+W364+X364+AG364+AC364+AD364</f>
        <v/>
      </c>
      <c r="Z364" s="44">
        <f>M364-Y364</f>
        <v/>
      </c>
      <c r="AA364" s="44">
        <f>Z364*0.7</f>
        <v/>
      </c>
      <c r="AB364" s="1" t="n"/>
      <c r="AC364" s="44">
        <f>M364*0.005</f>
        <v/>
      </c>
      <c r="AD364" s="44">
        <f>AC364</f>
        <v/>
      </c>
      <c r="AE364" s="1" t="n"/>
      <c r="AF364" s="1" t="n"/>
      <c r="AG364" s="1" t="n"/>
      <c r="AH364" s="44">
        <f>Z364*0.15</f>
        <v/>
      </c>
      <c r="AI364" s="44">
        <f>Z364*0.15</f>
        <v/>
      </c>
      <c r="AJ364" s="1" t="n"/>
      <c r="AK364" s="1" t="n"/>
      <c r="AL364" s="1" t="n"/>
      <c r="AM364" s="1" t="n"/>
      <c r="AN364" s="1" t="n"/>
      <c r="AO364" s="21">
        <f>(M364-Y364)/M364</f>
        <v/>
      </c>
      <c r="AP364" s="21">
        <f>AA364/Y364</f>
        <v/>
      </c>
    </row>
    <row r="365">
      <c r="A365" s="1" t="n"/>
      <c r="B365" s="15" t="inlineStr">
        <is>
          <t>7-GZ20076058</t>
        </is>
      </c>
      <c r="C365" s="15" t="inlineStr">
        <is>
          <t>2020-07-16 13:17:27</t>
        </is>
      </c>
      <c r="D365" s="16">
        <f>LEFT(B365,9)</f>
        <v/>
      </c>
      <c r="E365" s="1" t="inlineStr">
        <is>
          <t>jack</t>
        </is>
      </c>
      <c r="F365" s="1" t="n"/>
      <c r="G365" s="1" t="n"/>
      <c r="H365" s="1" t="n"/>
      <c r="I365" s="1" t="n"/>
      <c r="J365" s="1" t="n"/>
      <c r="K365" s="1" t="n"/>
      <c r="L365" s="1" t="n"/>
      <c r="M365" s="17" t="n">
        <v>29.5</v>
      </c>
      <c r="N365" s="1" t="n"/>
      <c r="O365" s="1" t="n"/>
      <c r="P365" s="1" t="n"/>
      <c r="Q365" s="1" t="n"/>
      <c r="R365" s="17" t="n">
        <v>19.49</v>
      </c>
      <c r="S365" s="44">
        <f>M365*0.01095</f>
        <v/>
      </c>
      <c r="T365" s="44">
        <f>M365*0.02348</f>
        <v/>
      </c>
      <c r="U365" s="44" t="n"/>
      <c r="V365" s="44">
        <f>U365-T365</f>
        <v/>
      </c>
      <c r="W365" s="1" t="n"/>
      <c r="X365" s="44">
        <f>M365*0.043</f>
        <v/>
      </c>
      <c r="Y365" s="44">
        <f>R365+S365+T365+W365+X365+AG365+AC365+AD365</f>
        <v/>
      </c>
      <c r="Z365" s="44">
        <f>M365-Y365</f>
        <v/>
      </c>
      <c r="AA365" s="44">
        <f>Z365*0.7</f>
        <v/>
      </c>
      <c r="AB365" s="1" t="n"/>
      <c r="AC365" s="44">
        <f>M365*0.005</f>
        <v/>
      </c>
      <c r="AD365" s="44">
        <f>AC365</f>
        <v/>
      </c>
      <c r="AE365" s="1" t="n"/>
      <c r="AF365" s="1" t="n"/>
      <c r="AG365" s="1" t="n"/>
      <c r="AH365" s="44">
        <f>Z365*0.15</f>
        <v/>
      </c>
      <c r="AI365" s="44">
        <f>Z365*0.15</f>
        <v/>
      </c>
      <c r="AJ365" s="1" t="n"/>
      <c r="AK365" s="1" t="n"/>
      <c r="AL365" s="1" t="n"/>
      <c r="AM365" s="1" t="n"/>
      <c r="AN365" s="1" t="n"/>
      <c r="AO365" s="21">
        <f>(M365-Y365)/M365</f>
        <v/>
      </c>
      <c r="AP365" s="21">
        <f>AA365/Y365</f>
        <v/>
      </c>
    </row>
    <row r="366">
      <c r="A366" s="1" t="n"/>
      <c r="B366" s="15" t="inlineStr">
        <is>
          <t>7-GZ20051003</t>
        </is>
      </c>
      <c r="C366" s="15" t="inlineStr">
        <is>
          <t>2020-07-16 12:01:08</t>
        </is>
      </c>
      <c r="D366" s="16">
        <f>LEFT(B366,9)</f>
        <v/>
      </c>
      <c r="E366" s="1" t="inlineStr">
        <is>
          <t>jack</t>
        </is>
      </c>
      <c r="F366" s="1" t="n"/>
      <c r="G366" s="1" t="n"/>
      <c r="H366" s="1" t="n"/>
      <c r="I366" s="1" t="n"/>
      <c r="J366" s="1" t="n"/>
      <c r="K366" s="1" t="n"/>
      <c r="L366" s="1" t="n"/>
      <c r="M366" s="17" t="n">
        <v>63</v>
      </c>
      <c r="N366" s="1" t="n"/>
      <c r="O366" s="1" t="n"/>
      <c r="P366" s="1" t="n"/>
      <c r="Q366" s="1" t="n"/>
      <c r="R366" s="17" t="n">
        <v>58.2</v>
      </c>
      <c r="S366" s="44">
        <f>M366*0.01095</f>
        <v/>
      </c>
      <c r="T366" s="44">
        <f>M366*0.02348</f>
        <v/>
      </c>
      <c r="U366" s="44" t="n"/>
      <c r="V366" s="44">
        <f>U366-T366</f>
        <v/>
      </c>
      <c r="W366" s="1" t="n"/>
      <c r="X366" s="44">
        <f>M366*0.043</f>
        <v/>
      </c>
      <c r="Y366" s="44">
        <f>R366+S366+T366+W366+X366+AG366+AC366+AD366</f>
        <v/>
      </c>
      <c r="Z366" s="44">
        <f>M366-Y366</f>
        <v/>
      </c>
      <c r="AA366" s="44">
        <f>Z366*0.7</f>
        <v/>
      </c>
      <c r="AB366" s="1" t="n"/>
      <c r="AC366" s="44">
        <f>M366*0.005</f>
        <v/>
      </c>
      <c r="AD366" s="44">
        <f>AC366</f>
        <v/>
      </c>
      <c r="AE366" s="1" t="n"/>
      <c r="AF366" s="1" t="n"/>
      <c r="AG366" s="1" t="n"/>
      <c r="AH366" s="44">
        <f>Z366*0.15</f>
        <v/>
      </c>
      <c r="AI366" s="44">
        <f>Z366*0.15</f>
        <v/>
      </c>
      <c r="AJ366" s="1" t="n"/>
      <c r="AK366" s="1" t="n"/>
      <c r="AL366" s="1" t="n"/>
      <c r="AM366" s="1" t="n"/>
      <c r="AN366" s="1" t="n"/>
      <c r="AO366" s="21">
        <f>(M366-Y366)/M366</f>
        <v/>
      </c>
      <c r="AP366" s="21">
        <f>AA366/Y366</f>
        <v/>
      </c>
    </row>
    <row r="367">
      <c r="A367" s="1" t="n"/>
      <c r="B367" s="15" t="inlineStr">
        <is>
          <t>7-GZ20051002</t>
        </is>
      </c>
      <c r="C367" s="15" t="inlineStr">
        <is>
          <t>2020-07-16 12:01:07</t>
        </is>
      </c>
      <c r="D367" s="16">
        <f>LEFT(B367,9)</f>
        <v/>
      </c>
      <c r="E367" s="1" t="inlineStr">
        <is>
          <t>jack</t>
        </is>
      </c>
      <c r="F367" s="1" t="n"/>
      <c r="G367" s="1" t="n"/>
      <c r="H367" s="1" t="n"/>
      <c r="I367" s="1" t="n"/>
      <c r="J367" s="1" t="n"/>
      <c r="K367" s="1" t="n"/>
      <c r="L367" s="1" t="n"/>
      <c r="M367" s="17" t="n">
        <v>126</v>
      </c>
      <c r="N367" s="1" t="n"/>
      <c r="O367" s="1" t="n"/>
      <c r="P367" s="1" t="n"/>
      <c r="Q367" s="1" t="n"/>
      <c r="R367" s="17" t="n">
        <v>116.4</v>
      </c>
      <c r="S367" s="44">
        <f>M367*0.01095</f>
        <v/>
      </c>
      <c r="T367" s="44">
        <f>M367*0.02348</f>
        <v/>
      </c>
      <c r="U367" s="44" t="n"/>
      <c r="V367" s="44">
        <f>U367-T367</f>
        <v/>
      </c>
      <c r="W367" s="1" t="n"/>
      <c r="X367" s="44">
        <f>M367*0.043</f>
        <v/>
      </c>
      <c r="Y367" s="44">
        <f>R367+S367+T367+W367+X367+AG367+AC367+AD367</f>
        <v/>
      </c>
      <c r="Z367" s="44">
        <f>M367-Y367</f>
        <v/>
      </c>
      <c r="AA367" s="44">
        <f>Z367*0.7</f>
        <v/>
      </c>
      <c r="AB367" s="1" t="n"/>
      <c r="AC367" s="44">
        <f>M367*0.005</f>
        <v/>
      </c>
      <c r="AD367" s="44">
        <f>AC367</f>
        <v/>
      </c>
      <c r="AE367" s="1" t="n"/>
      <c r="AF367" s="1" t="n"/>
      <c r="AG367" s="1" t="n"/>
      <c r="AH367" s="44">
        <f>Z367*0.15</f>
        <v/>
      </c>
      <c r="AI367" s="44">
        <f>Z367*0.15</f>
        <v/>
      </c>
      <c r="AJ367" s="1" t="n"/>
      <c r="AK367" s="1" t="n"/>
      <c r="AL367" s="1" t="n"/>
      <c r="AM367" s="1" t="n"/>
      <c r="AN367" s="1" t="n"/>
      <c r="AO367" s="21">
        <f>(M367-Y367)/M367</f>
        <v/>
      </c>
      <c r="AP367" s="21">
        <f>AA367/Y367</f>
        <v/>
      </c>
    </row>
    <row r="368">
      <c r="A368" s="1" t="n"/>
      <c r="B368" s="15" t="inlineStr">
        <is>
          <t>7-GZ20026003</t>
        </is>
      </c>
      <c r="C368" s="15" t="inlineStr">
        <is>
          <t>2020-07-16 12:01:07</t>
        </is>
      </c>
      <c r="D368" s="16">
        <f>LEFT(B368,9)</f>
        <v/>
      </c>
      <c r="E368" s="1" t="inlineStr">
        <is>
          <t>jack</t>
        </is>
      </c>
      <c r="F368" s="1" t="n"/>
      <c r="G368" s="1" t="n"/>
      <c r="H368" s="1" t="n"/>
      <c r="I368" s="1" t="n"/>
      <c r="J368" s="1" t="n"/>
      <c r="K368" s="1" t="n"/>
      <c r="L368" s="1" t="n"/>
      <c r="M368" s="17" t="n">
        <v>38</v>
      </c>
      <c r="N368" s="1" t="n"/>
      <c r="O368" s="1" t="n"/>
      <c r="P368" s="1" t="n"/>
      <c r="Q368" s="1" t="n"/>
      <c r="R368" s="17" t="n">
        <v>24.1</v>
      </c>
      <c r="S368" s="44">
        <f>M368*0.01095</f>
        <v/>
      </c>
      <c r="T368" s="44">
        <f>M368*0.02348</f>
        <v/>
      </c>
      <c r="U368" s="44" t="n"/>
      <c r="V368" s="44">
        <f>U368-T368</f>
        <v/>
      </c>
      <c r="W368" s="1" t="n"/>
      <c r="X368" s="44">
        <f>M368*0.043</f>
        <v/>
      </c>
      <c r="Y368" s="44">
        <f>R368+S368+T368+W368+X368+AG368+AC368+AD368</f>
        <v/>
      </c>
      <c r="Z368" s="44">
        <f>M368-Y368</f>
        <v/>
      </c>
      <c r="AA368" s="44">
        <f>Z368*0.7</f>
        <v/>
      </c>
      <c r="AB368" s="1" t="n"/>
      <c r="AC368" s="44">
        <f>M368*0.005</f>
        <v/>
      </c>
      <c r="AD368" s="44">
        <f>AC368</f>
        <v/>
      </c>
      <c r="AE368" s="1" t="n"/>
      <c r="AF368" s="1" t="n"/>
      <c r="AG368" s="1" t="n"/>
      <c r="AH368" s="44">
        <f>Z368*0.15</f>
        <v/>
      </c>
      <c r="AI368" s="44">
        <f>Z368*0.15</f>
        <v/>
      </c>
      <c r="AJ368" s="1" t="n"/>
      <c r="AK368" s="1" t="n"/>
      <c r="AL368" s="1" t="n"/>
      <c r="AM368" s="1" t="n"/>
      <c r="AN368" s="1" t="n"/>
      <c r="AO368" s="21">
        <f>(M368-Y368)/M368</f>
        <v/>
      </c>
      <c r="AP368" s="21">
        <f>AA368/Y368</f>
        <v/>
      </c>
    </row>
    <row r="369">
      <c r="A369" s="1" t="n"/>
      <c r="B369" s="15" t="inlineStr">
        <is>
          <t>7-MA20267002</t>
        </is>
      </c>
      <c r="C369" s="15" t="inlineStr">
        <is>
          <t>2020-07-16 17:45:58</t>
        </is>
      </c>
      <c r="D369" s="16">
        <f>LEFT(B369,9)</f>
        <v/>
      </c>
      <c r="E369" s="1" t="inlineStr">
        <is>
          <t>jack</t>
        </is>
      </c>
      <c r="F369" s="1" t="n"/>
      <c r="G369" s="1" t="n"/>
      <c r="H369" s="1" t="n"/>
      <c r="I369" s="1" t="n"/>
      <c r="J369" s="1" t="n"/>
      <c r="K369" s="1" t="n"/>
      <c r="L369" s="1" t="n"/>
      <c r="M369" s="17" t="n">
        <v>2376</v>
      </c>
      <c r="N369" s="1" t="n"/>
      <c r="O369" s="1" t="n"/>
      <c r="P369" s="1" t="n"/>
      <c r="Q369" s="1" t="n"/>
      <c r="R369" s="17" t="n">
        <v>1639</v>
      </c>
      <c r="S369" s="44">
        <f>M369*0.01095</f>
        <v/>
      </c>
      <c r="T369" s="44">
        <f>M369*0.02348</f>
        <v/>
      </c>
      <c r="U369" s="44" t="n"/>
      <c r="V369" s="44">
        <f>U369-T369</f>
        <v/>
      </c>
      <c r="W369" s="1" t="n"/>
      <c r="X369" s="44">
        <f>M369*0.043</f>
        <v/>
      </c>
      <c r="Y369" s="44">
        <f>R369+S369+T369+W369+X369+AG369+AC369+AD369</f>
        <v/>
      </c>
      <c r="Z369" s="44">
        <f>M369-Y369</f>
        <v/>
      </c>
      <c r="AA369" s="44">
        <f>Z369*0.7</f>
        <v/>
      </c>
      <c r="AB369" s="1" t="n"/>
      <c r="AC369" s="44">
        <f>M369*0.005</f>
        <v/>
      </c>
      <c r="AD369" s="44">
        <f>AC369</f>
        <v/>
      </c>
      <c r="AE369" s="1" t="n"/>
      <c r="AF369" s="1" t="n"/>
      <c r="AG369" s="1" t="n"/>
      <c r="AH369" s="44">
        <f>Z369*0.15</f>
        <v/>
      </c>
      <c r="AI369" s="44">
        <f>Z369*0.15</f>
        <v/>
      </c>
      <c r="AJ369" s="1" t="n"/>
      <c r="AK369" s="1" t="n"/>
      <c r="AL369" s="1" t="n"/>
      <c r="AM369" s="1" t="n"/>
      <c r="AN369" s="1" t="n"/>
      <c r="AO369" s="21">
        <f>(M369-Y369)/M369</f>
        <v/>
      </c>
      <c r="AP369" s="21">
        <f>AA369/Y369</f>
        <v/>
      </c>
    </row>
    <row r="370">
      <c r="A370" s="1" t="n"/>
      <c r="B370" s="15" t="inlineStr">
        <is>
          <t>7-MA20226002</t>
        </is>
      </c>
      <c r="C370" s="15" t="inlineStr">
        <is>
          <t>2020-07-16 10:13:10</t>
        </is>
      </c>
      <c r="D370" s="16">
        <f>LEFT(B370,9)</f>
        <v/>
      </c>
      <c r="E370" s="1" t="inlineStr">
        <is>
          <t>jack</t>
        </is>
      </c>
      <c r="F370" s="1" t="n"/>
      <c r="G370" s="1" t="n"/>
      <c r="H370" s="1" t="n"/>
      <c r="I370" s="1" t="n"/>
      <c r="J370" s="1" t="n"/>
      <c r="K370" s="1" t="n"/>
      <c r="L370" s="1" t="n"/>
      <c r="M370" s="17" t="n">
        <v>580</v>
      </c>
      <c r="N370" s="1" t="n"/>
      <c r="O370" s="1" t="n"/>
      <c r="P370" s="1" t="n"/>
      <c r="Q370" s="1" t="n"/>
      <c r="R370" s="17" t="n">
        <v>384.82</v>
      </c>
      <c r="S370" s="44">
        <f>M370*0.01095</f>
        <v/>
      </c>
      <c r="T370" s="44">
        <f>M370*0.02348</f>
        <v/>
      </c>
      <c r="U370" s="44" t="n"/>
      <c r="V370" s="44">
        <f>U370-T370</f>
        <v/>
      </c>
      <c r="W370" s="1" t="n"/>
      <c r="X370" s="44">
        <f>M370*0.043</f>
        <v/>
      </c>
      <c r="Y370" s="44">
        <f>R370+S370+T370+W370+X370+AG370+AC370+AD370</f>
        <v/>
      </c>
      <c r="Z370" s="44">
        <f>M370-Y370</f>
        <v/>
      </c>
      <c r="AA370" s="44">
        <f>Z370*0.7</f>
        <v/>
      </c>
      <c r="AB370" s="1" t="n"/>
      <c r="AC370" s="44">
        <f>M370*0.005</f>
        <v/>
      </c>
      <c r="AD370" s="44">
        <f>AC370</f>
        <v/>
      </c>
      <c r="AE370" s="1" t="n"/>
      <c r="AF370" s="1" t="n"/>
      <c r="AG370" s="1" t="n"/>
      <c r="AH370" s="44">
        <f>Z370*0.15</f>
        <v/>
      </c>
      <c r="AI370" s="44">
        <f>Z370*0.15</f>
        <v/>
      </c>
      <c r="AJ370" s="1" t="n"/>
      <c r="AK370" s="1" t="n"/>
      <c r="AL370" s="1" t="n"/>
      <c r="AM370" s="1" t="n"/>
      <c r="AN370" s="1" t="n"/>
      <c r="AO370" s="21">
        <f>(M370-Y370)/M370</f>
        <v/>
      </c>
      <c r="AP370" s="21">
        <f>AA370/Y370</f>
        <v/>
      </c>
    </row>
    <row r="371">
      <c r="A371" s="1" t="n"/>
      <c r="B371" s="15" t="inlineStr">
        <is>
          <t>7-MA20270003</t>
        </is>
      </c>
      <c r="C371" s="15" t="inlineStr">
        <is>
          <t>2020-07-21 13:54:31</t>
        </is>
      </c>
      <c r="D371" s="16">
        <f>LEFT(B371,9)</f>
        <v/>
      </c>
      <c r="E371" s="1" t="inlineStr">
        <is>
          <t>jack</t>
        </is>
      </c>
      <c r="F371" s="1" t="n"/>
      <c r="G371" s="1" t="n"/>
      <c r="H371" s="1" t="n"/>
      <c r="I371" s="1" t="n"/>
      <c r="J371" s="1" t="n"/>
      <c r="K371" s="1" t="n"/>
      <c r="L371" s="1" t="n"/>
      <c r="M371" s="17" t="n">
        <v>116</v>
      </c>
      <c r="N371" s="1" t="n"/>
      <c r="O371" s="1" t="n"/>
      <c r="P371" s="1" t="n"/>
      <c r="Q371" s="1" t="n"/>
      <c r="R371" s="17" t="n">
        <v>71.84</v>
      </c>
      <c r="S371" s="44">
        <f>M371*0.01095</f>
        <v/>
      </c>
      <c r="T371" s="44">
        <f>M371*0.02348</f>
        <v/>
      </c>
      <c r="U371" s="44" t="n">
        <v>6.8</v>
      </c>
      <c r="V371" s="44">
        <f>U371-T371</f>
        <v/>
      </c>
      <c r="W371" s="1" t="n"/>
      <c r="X371" s="44">
        <f>M371*0.043</f>
        <v/>
      </c>
      <c r="Y371" s="44">
        <f>R371+S371+T371+W371+X371+AG371+AC371+AD371</f>
        <v/>
      </c>
      <c r="Z371" s="44">
        <f>M371-Y371</f>
        <v/>
      </c>
      <c r="AA371" s="44">
        <f>Z371*0.7</f>
        <v/>
      </c>
      <c r="AB371" s="1" t="n"/>
      <c r="AC371" s="44">
        <f>M371*0.005</f>
        <v/>
      </c>
      <c r="AD371" s="44">
        <f>AC371</f>
        <v/>
      </c>
      <c r="AE371" s="1" t="n"/>
      <c r="AF371" s="1" t="n"/>
      <c r="AG371" s="1" t="n"/>
      <c r="AH371" s="44">
        <f>Z371*0.15</f>
        <v/>
      </c>
      <c r="AI371" s="44">
        <f>Z371*0.15</f>
        <v/>
      </c>
      <c r="AJ371" s="1" t="n"/>
      <c r="AK371" s="1" t="n"/>
      <c r="AL371" s="1" t="n"/>
      <c r="AM371" s="1" t="n"/>
      <c r="AN371" s="1" t="n"/>
      <c r="AO371" s="21">
        <f>(M371-Y371)/M371</f>
        <v/>
      </c>
      <c r="AP371" s="21">
        <f>AA371/Y371</f>
        <v/>
      </c>
      <c r="AR371" t="inlineStr">
        <is>
          <t>2020.07月迈粟礼对账单.xlsx 运单编号：4307119999965,金额6.8</t>
        </is>
      </c>
    </row>
    <row r="372">
      <c r="A372" s="1" t="n"/>
      <c r="B372" s="15" t="inlineStr">
        <is>
          <t>7-MA20279001</t>
        </is>
      </c>
      <c r="C372" s="15" t="inlineStr">
        <is>
          <t>2020-07-16 10:02:47</t>
        </is>
      </c>
      <c r="D372" s="16">
        <f>LEFT(B372,9)</f>
        <v/>
      </c>
      <c r="E372" s="1" t="inlineStr">
        <is>
          <t>jack</t>
        </is>
      </c>
      <c r="F372" s="1" t="n"/>
      <c r="G372" s="1" t="n"/>
      <c r="H372" s="1" t="n"/>
      <c r="I372" s="1" t="n"/>
      <c r="J372" s="1" t="n"/>
      <c r="K372" s="1" t="n"/>
      <c r="L372" s="1" t="n"/>
      <c r="M372" s="17" t="n">
        <v>61</v>
      </c>
      <c r="N372" s="1" t="n"/>
      <c r="O372" s="1" t="n"/>
      <c r="P372" s="1" t="n"/>
      <c r="Q372" s="1" t="n"/>
      <c r="R372" s="17" t="n">
        <v>32.33</v>
      </c>
      <c r="S372" s="44">
        <f>M372*0.01095</f>
        <v/>
      </c>
      <c r="T372" s="44">
        <f>M372*0.02348</f>
        <v/>
      </c>
      <c r="U372" s="44" t="n"/>
      <c r="V372" s="44">
        <f>U372-T372</f>
        <v/>
      </c>
      <c r="W372" s="1" t="n"/>
      <c r="X372" s="44">
        <f>M372*0.043</f>
        <v/>
      </c>
      <c r="Y372" s="44">
        <f>R372+S372+T372+W372+X372+AG372+AC372+AD372</f>
        <v/>
      </c>
      <c r="Z372" s="44">
        <f>M372-Y372</f>
        <v/>
      </c>
      <c r="AA372" s="44">
        <f>Z372*0.7</f>
        <v/>
      </c>
      <c r="AB372" s="1" t="n"/>
      <c r="AC372" s="44">
        <f>M372*0.005</f>
        <v/>
      </c>
      <c r="AD372" s="44">
        <f>AC372</f>
        <v/>
      </c>
      <c r="AE372" s="1" t="n"/>
      <c r="AF372" s="1" t="n"/>
      <c r="AG372" s="1" t="n"/>
      <c r="AH372" s="44">
        <f>Z372*0.15</f>
        <v/>
      </c>
      <c r="AI372" s="44">
        <f>Z372*0.15</f>
        <v/>
      </c>
      <c r="AJ372" s="1" t="n"/>
      <c r="AK372" s="1" t="n"/>
      <c r="AL372" s="1" t="n"/>
      <c r="AM372" s="1" t="n"/>
      <c r="AN372" s="1" t="n"/>
      <c r="AO372" s="21">
        <f>(M372-Y372)/M372</f>
        <v/>
      </c>
      <c r="AP372" s="21">
        <f>AA372/Y372</f>
        <v/>
      </c>
    </row>
    <row r="373">
      <c r="A373" s="1" t="n"/>
      <c r="B373" s="15" t="inlineStr">
        <is>
          <t>7-M48034001</t>
        </is>
      </c>
      <c r="C373" s="15" t="inlineStr">
        <is>
          <t>2020-07-21 14:23:24</t>
        </is>
      </c>
      <c r="D373" s="16">
        <f>LEFT(B373,9)</f>
        <v/>
      </c>
      <c r="E373" s="1" t="inlineStr">
        <is>
          <t>jack</t>
        </is>
      </c>
      <c r="F373" s="1" t="n"/>
      <c r="G373" s="1" t="n"/>
      <c r="H373" s="1" t="n"/>
      <c r="I373" s="1" t="n"/>
      <c r="J373" s="1" t="n"/>
      <c r="K373" s="1" t="n"/>
      <c r="L373" s="1" t="n"/>
      <c r="M373" s="17" t="n">
        <v>3172</v>
      </c>
      <c r="N373" s="1" t="n"/>
      <c r="O373" s="1" t="n"/>
      <c r="P373" s="1" t="n"/>
      <c r="Q373" s="1" t="n"/>
      <c r="R373" s="17" t="n">
        <v>2049.22</v>
      </c>
      <c r="S373" s="44">
        <f>M373*0.01095</f>
        <v/>
      </c>
      <c r="T373" s="44">
        <f>M373*0.02348</f>
        <v/>
      </c>
      <c r="U373" s="44" t="n">
        <v>71.2</v>
      </c>
      <c r="V373" s="44">
        <f>U373-T373</f>
        <v/>
      </c>
      <c r="W373" s="1" t="n"/>
      <c r="X373" s="44">
        <f>M373*0.043</f>
        <v/>
      </c>
      <c r="Y373" s="44">
        <f>R373+S373+T373+W373+X373+AG373+AC373+AD373</f>
        <v/>
      </c>
      <c r="Z373" s="44">
        <f>M373-Y373</f>
        <v/>
      </c>
      <c r="AA373" s="44">
        <f>Z373*0.9</f>
        <v/>
      </c>
      <c r="AB373" s="1" t="n"/>
      <c r="AC373" s="44">
        <f>M373*0.005</f>
        <v/>
      </c>
      <c r="AD373" s="44">
        <f>AC373</f>
        <v/>
      </c>
      <c r="AE373" s="1" t="n"/>
      <c r="AF373" s="1" t="n"/>
      <c r="AG373" s="1" t="n"/>
      <c r="AH373" s="44">
        <f>Z373*0.05</f>
        <v/>
      </c>
      <c r="AI373" s="44">
        <f>Z373*0.05</f>
        <v/>
      </c>
      <c r="AJ373" s="1" t="n"/>
      <c r="AK373" s="1" t="n"/>
      <c r="AL373" s="1" t="n"/>
      <c r="AM373" s="1" t="n"/>
      <c r="AN373" s="1" t="n"/>
      <c r="AO373" s="21">
        <f>(M373-Y373)/M373</f>
        <v/>
      </c>
      <c r="AP373" s="21">
        <f>AA373/Y373</f>
        <v/>
      </c>
      <c r="AR373" t="inlineStr">
        <is>
          <t>2020.07月迈粟礼对账单.xlsx 运单编号：4307122904491,金额14.4
2020.07月迈粟礼对账单.xlsx 运单编号：4307122835263,金额11.2
2020.07月迈粟礼对账单.xlsx 运单编号：4307122923763,金额11.2
2020.07月迈粟礼对账单.xlsx 运单编号：4307122835255,金额12.0
2020.07月迈粟礼对账单.xlsx 运单编号：4307122944618,金额11.2
2020.07月迈粟礼对账单.xlsx 运单编号：4307122930205,金额11.2</t>
        </is>
      </c>
    </row>
    <row r="374">
      <c r="A374" s="1" t="n"/>
      <c r="B374" s="15" t="inlineStr">
        <is>
          <t>7-MA20278001</t>
        </is>
      </c>
      <c r="C374" s="15" t="inlineStr">
        <is>
          <t>2020-07-20 16:05:10</t>
        </is>
      </c>
      <c r="D374" s="16">
        <f>LEFT(B374,9)</f>
        <v/>
      </c>
      <c r="E374" s="1" t="inlineStr">
        <is>
          <t>jack</t>
        </is>
      </c>
      <c r="F374" s="1" t="n"/>
      <c r="G374" s="1" t="n"/>
      <c r="H374" s="1" t="n"/>
      <c r="I374" s="1" t="n"/>
      <c r="J374" s="1" t="n"/>
      <c r="K374" s="1" t="n"/>
      <c r="L374" s="1" t="n"/>
      <c r="M374" s="17" t="n">
        <v>129</v>
      </c>
      <c r="N374" s="1" t="n"/>
      <c r="O374" s="1" t="n"/>
      <c r="P374" s="1" t="n"/>
      <c r="Q374" s="1" t="n"/>
      <c r="R374" s="17" t="n">
        <v>84.20999999999999</v>
      </c>
      <c r="S374" s="44">
        <f>M374*0.01095</f>
        <v/>
      </c>
      <c r="T374" s="44">
        <f>M374*0.02348</f>
        <v/>
      </c>
      <c r="U374" s="44" t="n">
        <v>8</v>
      </c>
      <c r="V374" s="44">
        <f>U374-T374</f>
        <v/>
      </c>
      <c r="W374" s="1" t="n"/>
      <c r="X374" s="44">
        <f>M374*0.043</f>
        <v/>
      </c>
      <c r="Y374" s="44">
        <f>R374+S374+T374+W374+X374+AG374+AC374+AD374</f>
        <v/>
      </c>
      <c r="Z374" s="44">
        <f>M374-Y374</f>
        <v/>
      </c>
      <c r="AA374" s="44">
        <f>Z374*0.7</f>
        <v/>
      </c>
      <c r="AB374" s="1" t="n"/>
      <c r="AC374" s="44">
        <f>M374*0.005</f>
        <v/>
      </c>
      <c r="AD374" s="44">
        <f>AC374</f>
        <v/>
      </c>
      <c r="AE374" s="1" t="n"/>
      <c r="AF374" s="1" t="n"/>
      <c r="AG374" s="1" t="n"/>
      <c r="AH374" s="44">
        <f>Z374*0.15</f>
        <v/>
      </c>
      <c r="AI374" s="44">
        <f>Z374*0.15</f>
        <v/>
      </c>
      <c r="AJ374" s="1" t="n"/>
      <c r="AK374" s="1" t="n"/>
      <c r="AL374" s="1" t="n"/>
      <c r="AM374" s="1" t="n"/>
      <c r="AN374" s="1" t="n"/>
      <c r="AO374" s="21">
        <f>(M374-Y374)/M374</f>
        <v/>
      </c>
      <c r="AP374" s="21">
        <f>AA374/Y374</f>
        <v/>
      </c>
      <c r="AR374" t="inlineStr">
        <is>
          <t>2020.07月迈粟礼对账单.xlsx 运单编号：4307100684984,金额8.0</t>
        </is>
      </c>
    </row>
    <row r="375">
      <c r="A375" s="1" t="n"/>
      <c r="B375" s="15" t="inlineStr">
        <is>
          <t>7-MA20220003</t>
        </is>
      </c>
      <c r="C375" s="15" t="inlineStr">
        <is>
          <t>2020-07-15 17:28:44</t>
        </is>
      </c>
      <c r="D375" s="16">
        <f>LEFT(B375,9)</f>
        <v/>
      </c>
      <c r="E375" s="1" t="inlineStr">
        <is>
          <t>jack</t>
        </is>
      </c>
      <c r="F375" s="1" t="n"/>
      <c r="G375" s="1" t="n"/>
      <c r="H375" s="1" t="n"/>
      <c r="I375" s="1" t="n"/>
      <c r="J375" s="1" t="n"/>
      <c r="K375" s="1" t="n"/>
      <c r="L375" s="1" t="n"/>
      <c r="M375" s="17" t="n">
        <v>1032</v>
      </c>
      <c r="N375" s="1" t="n"/>
      <c r="O375" s="1" t="n"/>
      <c r="P375" s="1" t="n"/>
      <c r="Q375" s="1" t="n"/>
      <c r="R375" s="17" t="n">
        <v>774.8</v>
      </c>
      <c r="S375" s="44">
        <f>M375*0.01095</f>
        <v/>
      </c>
      <c r="T375" s="44">
        <f>M375*0.02348</f>
        <v/>
      </c>
      <c r="U375" s="44" t="n"/>
      <c r="V375" s="44">
        <f>U375-T375</f>
        <v/>
      </c>
      <c r="W375" s="1" t="n"/>
      <c r="X375" s="44">
        <f>M375*0.043</f>
        <v/>
      </c>
      <c r="Y375" s="44">
        <f>R375+S375+T375+W375+X375+AG375+AC375+AD375</f>
        <v/>
      </c>
      <c r="Z375" s="44">
        <f>M375-Y375</f>
        <v/>
      </c>
      <c r="AA375" s="44">
        <f>Z375*0.7</f>
        <v/>
      </c>
      <c r="AB375" s="1" t="n"/>
      <c r="AC375" s="44">
        <f>M375*0.005</f>
        <v/>
      </c>
      <c r="AD375" s="44">
        <f>AC375</f>
        <v/>
      </c>
      <c r="AE375" s="1" t="n"/>
      <c r="AF375" s="1" t="n"/>
      <c r="AG375" s="1" t="n"/>
      <c r="AH375" s="44">
        <f>Z375*0.15</f>
        <v/>
      </c>
      <c r="AI375" s="44">
        <f>Z375*0.15</f>
        <v/>
      </c>
      <c r="AJ375" s="1" t="n"/>
      <c r="AK375" s="1" t="n"/>
      <c r="AL375" s="1" t="n"/>
      <c r="AM375" s="1" t="n"/>
      <c r="AN375" s="1" t="n"/>
      <c r="AO375" s="21">
        <f>(M375-Y375)/M375</f>
        <v/>
      </c>
      <c r="AP375" s="21">
        <f>AA375/Y375</f>
        <v/>
      </c>
    </row>
    <row r="376">
      <c r="A376" s="1" t="n"/>
      <c r="B376" s="15" t="inlineStr">
        <is>
          <t>7-MA20277001</t>
        </is>
      </c>
      <c r="C376" s="15" t="inlineStr">
        <is>
          <t>2020-07-16 09:52:43</t>
        </is>
      </c>
      <c r="D376" s="16">
        <f>LEFT(B376,9)</f>
        <v/>
      </c>
      <c r="E376" s="1" t="inlineStr">
        <is>
          <t>jack</t>
        </is>
      </c>
      <c r="F376" s="1" t="n"/>
      <c r="G376" s="1" t="n"/>
      <c r="H376" s="1" t="n"/>
      <c r="I376" s="1" t="n"/>
      <c r="J376" s="1" t="n"/>
      <c r="K376" s="1" t="n"/>
      <c r="L376" s="1" t="n"/>
      <c r="M376" s="17" t="n">
        <v>172</v>
      </c>
      <c r="N376" s="1" t="n"/>
      <c r="O376" s="1" t="n"/>
      <c r="P376" s="1" t="n"/>
      <c r="Q376" s="1" t="n"/>
      <c r="R376" s="17" t="n">
        <v>114.19</v>
      </c>
      <c r="S376" s="44">
        <f>M376*0.01095</f>
        <v/>
      </c>
      <c r="T376" s="44">
        <f>M376*0.02348</f>
        <v/>
      </c>
      <c r="U376" s="44" t="n"/>
      <c r="V376" s="44">
        <f>U376-T376</f>
        <v/>
      </c>
      <c r="W376" s="1" t="n"/>
      <c r="X376" s="44">
        <f>M376*0.043</f>
        <v/>
      </c>
      <c r="Y376" s="44">
        <f>R376+S376+T376+W376+X376+AG376+AC376+AD376</f>
        <v/>
      </c>
      <c r="Z376" s="44">
        <f>M376-Y376</f>
        <v/>
      </c>
      <c r="AA376" s="44">
        <f>Z376*0.7</f>
        <v/>
      </c>
      <c r="AB376" s="1" t="n"/>
      <c r="AC376" s="44">
        <f>M376*0.005</f>
        <v/>
      </c>
      <c r="AD376" s="44">
        <f>AC376</f>
        <v/>
      </c>
      <c r="AE376" s="1" t="n"/>
      <c r="AF376" s="1" t="n"/>
      <c r="AG376" s="1" t="n"/>
      <c r="AH376" s="44">
        <f>Z376*0.15</f>
        <v/>
      </c>
      <c r="AI376" s="44">
        <f>Z376*0.15</f>
        <v/>
      </c>
      <c r="AJ376" s="1" t="n"/>
      <c r="AK376" s="1" t="n"/>
      <c r="AL376" s="1" t="n"/>
      <c r="AM376" s="1" t="n"/>
      <c r="AN376" s="1" t="n"/>
      <c r="AO376" s="21">
        <f>(M376-Y376)/M376</f>
        <v/>
      </c>
      <c r="AP376" s="21">
        <f>AA376/Y376</f>
        <v/>
      </c>
    </row>
    <row r="377">
      <c r="A377" s="1" t="n"/>
      <c r="B377" s="15" t="inlineStr">
        <is>
          <t>7-MA20152004</t>
        </is>
      </c>
      <c r="C377" s="15" t="inlineStr">
        <is>
          <t>2020-07-15 17:20:11</t>
        </is>
      </c>
      <c r="D377" s="16">
        <f>LEFT(B377,9)</f>
        <v/>
      </c>
      <c r="E377" s="1" t="inlineStr">
        <is>
          <t>jack</t>
        </is>
      </c>
      <c r="F377" s="1" t="n"/>
      <c r="G377" s="1" t="n"/>
      <c r="H377" s="1" t="n"/>
      <c r="I377" s="1" t="n"/>
      <c r="J377" s="1" t="n"/>
      <c r="K377" s="1" t="n"/>
      <c r="L377" s="1" t="n"/>
      <c r="M377" s="17" t="n">
        <v>105.4</v>
      </c>
      <c r="N377" s="1" t="n"/>
      <c r="O377" s="1" t="n"/>
      <c r="P377" s="1" t="n"/>
      <c r="Q377" s="1" t="n"/>
      <c r="R377" s="17" t="n">
        <v>62.03</v>
      </c>
      <c r="S377" s="44">
        <f>M377*0.01095</f>
        <v/>
      </c>
      <c r="T377" s="44">
        <f>M377*0.02348</f>
        <v/>
      </c>
      <c r="U377" s="44" t="n"/>
      <c r="V377" s="44">
        <f>U377-T377</f>
        <v/>
      </c>
      <c r="W377" s="1" t="n"/>
      <c r="X377" s="44">
        <f>M377*0.043</f>
        <v/>
      </c>
      <c r="Y377" s="44">
        <f>R377+S377+T377+W377+X377+AG377+AC377+AD377</f>
        <v/>
      </c>
      <c r="Z377" s="44">
        <f>M377-Y377</f>
        <v/>
      </c>
      <c r="AA377" s="44">
        <f>Z377*0.7</f>
        <v/>
      </c>
      <c r="AB377" s="1" t="n"/>
      <c r="AC377" s="44">
        <f>M377*0.005</f>
        <v/>
      </c>
      <c r="AD377" s="44">
        <f>AC377</f>
        <v/>
      </c>
      <c r="AE377" s="1" t="n"/>
      <c r="AF377" s="1" t="n"/>
      <c r="AG377" s="1" t="n"/>
      <c r="AH377" s="44">
        <f>Z377*0.15</f>
        <v/>
      </c>
      <c r="AI377" s="44">
        <f>Z377*0.15</f>
        <v/>
      </c>
      <c r="AJ377" s="1" t="n"/>
      <c r="AK377" s="1" t="n"/>
      <c r="AL377" s="1" t="n"/>
      <c r="AM377" s="1" t="n"/>
      <c r="AN377" s="1" t="n"/>
      <c r="AO377" s="21">
        <f>(M377-Y377)/M377</f>
        <v/>
      </c>
      <c r="AP377" s="21">
        <f>AA377/Y377</f>
        <v/>
      </c>
    </row>
    <row r="378">
      <c r="A378" s="1" t="n"/>
      <c r="B378" s="15" t="inlineStr">
        <is>
          <t>7-MA20164003</t>
        </is>
      </c>
      <c r="C378" s="15" t="inlineStr">
        <is>
          <t>2020-07-15 15:44:31</t>
        </is>
      </c>
      <c r="D378" s="16">
        <f>LEFT(B378,9)</f>
        <v/>
      </c>
      <c r="E378" s="1" t="inlineStr">
        <is>
          <t>jack</t>
        </is>
      </c>
      <c r="F378" s="1" t="n"/>
      <c r="G378" s="1" t="n"/>
      <c r="H378" s="1" t="n"/>
      <c r="I378" s="1" t="n"/>
      <c r="J378" s="1" t="n"/>
      <c r="K378" s="1" t="n"/>
      <c r="L378" s="1" t="n"/>
      <c r="M378" s="17" t="n">
        <v>116</v>
      </c>
      <c r="N378" s="1" t="n"/>
      <c r="O378" s="1" t="n"/>
      <c r="P378" s="1" t="n"/>
      <c r="Q378" s="1" t="n"/>
      <c r="R378" s="17" t="n">
        <v>68.16</v>
      </c>
      <c r="S378" s="44">
        <f>M378*0.01095</f>
        <v/>
      </c>
      <c r="T378" s="44">
        <f>M378*0.02348</f>
        <v/>
      </c>
      <c r="U378" s="44" t="n"/>
      <c r="V378" s="44">
        <f>U378-T378</f>
        <v/>
      </c>
      <c r="W378" s="1" t="n"/>
      <c r="X378" s="44">
        <f>M378*0.043</f>
        <v/>
      </c>
      <c r="Y378" s="44">
        <f>R378+S378+T378+W378+X378+AG378+AC378+AD378</f>
        <v/>
      </c>
      <c r="Z378" s="44">
        <f>M378-Y378</f>
        <v/>
      </c>
      <c r="AA378" s="44">
        <f>Z378*0.7</f>
        <v/>
      </c>
      <c r="AB378" s="1" t="n"/>
      <c r="AC378" s="44">
        <f>M378*0.005</f>
        <v/>
      </c>
      <c r="AD378" s="44">
        <f>AC378</f>
        <v/>
      </c>
      <c r="AE378" s="1" t="n"/>
      <c r="AF378" s="1" t="n"/>
      <c r="AG378" s="1" t="n"/>
      <c r="AH378" s="44">
        <f>Z378*0.15</f>
        <v/>
      </c>
      <c r="AI378" s="44">
        <f>Z378*0.15</f>
        <v/>
      </c>
      <c r="AJ378" s="1" t="n"/>
      <c r="AK378" s="1" t="n"/>
      <c r="AL378" s="1" t="n"/>
      <c r="AM378" s="1" t="n"/>
      <c r="AN378" s="1" t="n"/>
      <c r="AO378" s="21">
        <f>(M378-Y378)/M378</f>
        <v/>
      </c>
      <c r="AP378" s="21">
        <f>AA378/Y378</f>
        <v/>
      </c>
    </row>
    <row r="379">
      <c r="A379" s="1" t="n"/>
      <c r="B379" s="15" t="inlineStr">
        <is>
          <t>7-MA20179013</t>
        </is>
      </c>
      <c r="C379" s="15" t="inlineStr">
        <is>
          <t>2020-07-15 15:13:38</t>
        </is>
      </c>
      <c r="D379" s="16">
        <f>LEFT(B379,9)</f>
        <v/>
      </c>
      <c r="E379" s="1" t="inlineStr">
        <is>
          <t>jack</t>
        </is>
      </c>
      <c r="F379" s="1" t="n"/>
      <c r="G379" s="1" t="n"/>
      <c r="H379" s="1" t="n"/>
      <c r="I379" s="1" t="n"/>
      <c r="J379" s="1" t="n"/>
      <c r="K379" s="1" t="n"/>
      <c r="L379" s="1" t="n"/>
      <c r="M379" s="17" t="n">
        <v>231</v>
      </c>
      <c r="N379" s="1" t="n"/>
      <c r="O379" s="1" t="n"/>
      <c r="P379" s="1" t="n"/>
      <c r="Q379" s="1" t="n"/>
      <c r="R379" s="17" t="n">
        <v>153.18</v>
      </c>
      <c r="S379" s="44">
        <f>M379*0.01095</f>
        <v/>
      </c>
      <c r="T379" s="44">
        <f>M379*0.02348</f>
        <v/>
      </c>
      <c r="U379" s="44" t="n"/>
      <c r="V379" s="44">
        <f>U379-T379</f>
        <v/>
      </c>
      <c r="W379" s="1" t="n"/>
      <c r="X379" s="44">
        <f>M379*0.043</f>
        <v/>
      </c>
      <c r="Y379" s="44">
        <f>R379+S379+T379+W379+X379+AG379+AC379+AD379</f>
        <v/>
      </c>
      <c r="Z379" s="44">
        <f>M379-Y379</f>
        <v/>
      </c>
      <c r="AA379" s="44">
        <f>Z379*0.7</f>
        <v/>
      </c>
      <c r="AB379" s="1" t="n"/>
      <c r="AC379" s="44">
        <f>M379*0.005</f>
        <v/>
      </c>
      <c r="AD379" s="44">
        <f>AC379</f>
        <v/>
      </c>
      <c r="AE379" s="1" t="n"/>
      <c r="AF379" s="1" t="n"/>
      <c r="AG379" s="1" t="n"/>
      <c r="AH379" s="44">
        <f>Z379*0.15</f>
        <v/>
      </c>
      <c r="AI379" s="44">
        <f>Z379*0.15</f>
        <v/>
      </c>
      <c r="AJ379" s="1" t="n"/>
      <c r="AK379" s="1" t="n"/>
      <c r="AL379" s="1" t="n"/>
      <c r="AM379" s="1" t="n"/>
      <c r="AN379" s="1" t="n"/>
      <c r="AO379" s="21">
        <f>(M379-Y379)/M379</f>
        <v/>
      </c>
      <c r="AP379" s="21">
        <f>AA379/Y379</f>
        <v/>
      </c>
    </row>
    <row r="380">
      <c r="A380" s="1" t="n"/>
      <c r="B380" s="15" t="inlineStr">
        <is>
          <t>7-MA20276001</t>
        </is>
      </c>
      <c r="C380" s="15" t="inlineStr">
        <is>
          <t>2020-07-15 13:55:58</t>
        </is>
      </c>
      <c r="D380" s="16">
        <f>LEFT(B380,9)</f>
        <v/>
      </c>
      <c r="E380" s="1" t="inlineStr">
        <is>
          <t>jack</t>
        </is>
      </c>
      <c r="F380" s="1" t="n"/>
      <c r="G380" s="1" t="n"/>
      <c r="H380" s="1" t="n"/>
      <c r="I380" s="1" t="n"/>
      <c r="J380" s="1" t="n"/>
      <c r="K380" s="1" t="n"/>
      <c r="L380" s="1" t="n"/>
      <c r="M380" s="17" t="n">
        <v>75.44</v>
      </c>
      <c r="N380" s="1" t="n"/>
      <c r="O380" s="1" t="n"/>
      <c r="P380" s="1" t="n"/>
      <c r="Q380" s="1" t="n"/>
      <c r="R380" s="17" t="n">
        <v>41.56</v>
      </c>
      <c r="S380" s="44">
        <f>M380*0.01095</f>
        <v/>
      </c>
      <c r="T380" s="44">
        <f>M380*0.02348</f>
        <v/>
      </c>
      <c r="U380" s="44" t="n"/>
      <c r="V380" s="44">
        <f>U380-T380</f>
        <v/>
      </c>
      <c r="W380" s="1" t="n"/>
      <c r="X380" s="44">
        <f>M380*0.043</f>
        <v/>
      </c>
      <c r="Y380" s="44">
        <f>R380+S380+T380+W380+X380+AG380+AC380+AD380</f>
        <v/>
      </c>
      <c r="Z380" s="44">
        <f>M380-Y380</f>
        <v/>
      </c>
      <c r="AA380" s="44">
        <f>Z380*0.7</f>
        <v/>
      </c>
      <c r="AB380" s="1" t="n"/>
      <c r="AC380" s="44">
        <f>M380*0.005</f>
        <v/>
      </c>
      <c r="AD380" s="44">
        <f>AC380</f>
        <v/>
      </c>
      <c r="AE380" s="1" t="n"/>
      <c r="AF380" s="1" t="n"/>
      <c r="AG380" s="1" t="n"/>
      <c r="AH380" s="44">
        <f>Z380*0.15</f>
        <v/>
      </c>
      <c r="AI380" s="44">
        <f>Z380*0.15</f>
        <v/>
      </c>
      <c r="AJ380" s="1" t="n"/>
      <c r="AK380" s="1" t="n"/>
      <c r="AL380" s="1" t="n"/>
      <c r="AM380" s="1" t="n"/>
      <c r="AN380" s="1" t="n"/>
      <c r="AO380" s="21">
        <f>(M380-Y380)/M380</f>
        <v/>
      </c>
      <c r="AP380" s="21">
        <f>AA380/Y380</f>
        <v/>
      </c>
    </row>
    <row r="381">
      <c r="A381" s="1" t="n"/>
      <c r="B381" s="15" t="inlineStr">
        <is>
          <t>7-AL20101001</t>
        </is>
      </c>
      <c r="C381" s="15" t="inlineStr">
        <is>
          <t>2020-07-15 15:13:55</t>
        </is>
      </c>
      <c r="D381" s="16">
        <f>LEFT(B381,9)</f>
        <v/>
      </c>
      <c r="E381" s="1" t="inlineStr">
        <is>
          <t>jack</t>
        </is>
      </c>
      <c r="F381" s="1" t="n"/>
      <c r="G381" s="1" t="n"/>
      <c r="H381" s="1" t="n"/>
      <c r="I381" s="1" t="n"/>
      <c r="J381" s="1" t="n"/>
      <c r="K381" s="1" t="n"/>
      <c r="L381" s="1" t="n"/>
      <c r="M381" s="17" t="n">
        <v>58</v>
      </c>
      <c r="N381" s="1" t="n"/>
      <c r="O381" s="1" t="n"/>
      <c r="P381" s="1" t="n"/>
      <c r="Q381" s="1" t="n"/>
      <c r="R381" s="17" t="n">
        <v>31.53</v>
      </c>
      <c r="S381" s="44">
        <f>M381*0.01095</f>
        <v/>
      </c>
      <c r="T381" s="44">
        <f>M381*0.02348</f>
        <v/>
      </c>
      <c r="U381" s="44" t="n"/>
      <c r="V381" s="44">
        <f>U381-T381</f>
        <v/>
      </c>
      <c r="W381" s="1" t="n"/>
      <c r="X381" s="44">
        <f>M381*0.043</f>
        <v/>
      </c>
      <c r="Y381" s="44">
        <f>R381+S381+T381+W381+X381+AG381+AC381+AD381</f>
        <v/>
      </c>
      <c r="Z381" s="44">
        <f>M381-Y381</f>
        <v/>
      </c>
      <c r="AA381" s="1" t="n">
        <v>0</v>
      </c>
      <c r="AB381" s="44">
        <f>Z381*0.9</f>
        <v/>
      </c>
      <c r="AC381" s="44">
        <f>M381*0.005</f>
        <v/>
      </c>
      <c r="AD381" s="44">
        <f>AC381</f>
        <v/>
      </c>
      <c r="AE381" s="1" t="n"/>
      <c r="AF381" s="1" t="n"/>
      <c r="AG381" s="1" t="n"/>
      <c r="AH381" s="44">
        <f>Z381*0.05</f>
        <v/>
      </c>
      <c r="AI381" s="44">
        <f>AH381</f>
        <v/>
      </c>
      <c r="AJ381" s="1" t="n"/>
      <c r="AK381" s="1" t="n"/>
      <c r="AL381" s="1" t="n"/>
      <c r="AM381" s="1" t="n"/>
      <c r="AN381" s="1" t="n"/>
      <c r="AO381" s="21">
        <f>(M381-Y381)/M381</f>
        <v/>
      </c>
      <c r="AP381" s="21">
        <f>AA381/Y381</f>
        <v/>
      </c>
    </row>
    <row r="382">
      <c r="A382" s="1" t="n"/>
      <c r="B382" s="15" t="inlineStr">
        <is>
          <t>7-MA20269002</t>
        </is>
      </c>
      <c r="C382" s="15" t="inlineStr">
        <is>
          <t>2020-07-15 13:24:21</t>
        </is>
      </c>
      <c r="D382" s="16">
        <f>LEFT(B382,9)</f>
        <v/>
      </c>
      <c r="E382" s="1" t="inlineStr">
        <is>
          <t>jack</t>
        </is>
      </c>
      <c r="F382" s="1" t="n"/>
      <c r="G382" s="1" t="n"/>
      <c r="H382" s="1" t="n"/>
      <c r="I382" s="1" t="n"/>
      <c r="J382" s="1" t="n"/>
      <c r="K382" s="1" t="n"/>
      <c r="L382" s="1" t="n"/>
      <c r="M382" s="17" t="n">
        <v>203</v>
      </c>
      <c r="N382" s="1" t="n"/>
      <c r="O382" s="1" t="n"/>
      <c r="P382" s="1" t="n"/>
      <c r="Q382" s="1" t="n"/>
      <c r="R382" s="17" t="n">
        <v>130.8</v>
      </c>
      <c r="S382" s="44">
        <f>M382*0.01095</f>
        <v/>
      </c>
      <c r="T382" s="44">
        <f>M382*0.02348</f>
        <v/>
      </c>
      <c r="U382" s="44" t="n"/>
      <c r="V382" s="44">
        <f>U382-T382</f>
        <v/>
      </c>
      <c r="W382" s="1" t="n"/>
      <c r="X382" s="44">
        <f>M382*0.043</f>
        <v/>
      </c>
      <c r="Y382" s="44">
        <f>R382+S382+T382+W382+X382+AG382+AC382+AD382</f>
        <v/>
      </c>
      <c r="Z382" s="44">
        <f>M382-Y382</f>
        <v/>
      </c>
      <c r="AA382" s="44">
        <f>Z382*0.7</f>
        <v/>
      </c>
      <c r="AB382" s="1" t="n"/>
      <c r="AC382" s="44">
        <f>M382*0.005</f>
        <v/>
      </c>
      <c r="AD382" s="44">
        <f>AC382</f>
        <v/>
      </c>
      <c r="AE382" s="1" t="n"/>
      <c r="AF382" s="1" t="n"/>
      <c r="AG382" s="1" t="n"/>
      <c r="AH382" s="44">
        <f>Z382*0.15</f>
        <v/>
      </c>
      <c r="AI382" s="44">
        <f>Z382*0.15</f>
        <v/>
      </c>
      <c r="AJ382" s="1" t="n"/>
      <c r="AK382" s="1" t="n"/>
      <c r="AL382" s="1" t="n"/>
      <c r="AM382" s="1" t="n"/>
      <c r="AN382" s="1" t="n"/>
      <c r="AO382" s="21">
        <f>(M382-Y382)/M382</f>
        <v/>
      </c>
      <c r="AP382" s="21">
        <f>AA382/Y382</f>
        <v/>
      </c>
    </row>
    <row r="383">
      <c r="A383" s="1" t="n"/>
      <c r="B383" s="15" t="inlineStr">
        <is>
          <t>7-AL19146093</t>
        </is>
      </c>
      <c r="C383" s="15" t="inlineStr">
        <is>
          <t>2020-07-15 13:23:47</t>
        </is>
      </c>
      <c r="D383" s="16">
        <f>LEFT(B383,9)</f>
        <v/>
      </c>
      <c r="E383" s="1" t="inlineStr">
        <is>
          <t>jack</t>
        </is>
      </c>
      <c r="F383" s="1" t="n"/>
      <c r="G383" s="1" t="n"/>
      <c r="H383" s="1" t="n"/>
      <c r="I383" s="1" t="n"/>
      <c r="J383" s="1" t="n"/>
      <c r="K383" s="1" t="n"/>
      <c r="L383" s="1" t="n"/>
      <c r="M383" s="17" t="n">
        <v>57.5</v>
      </c>
      <c r="N383" s="1" t="n"/>
      <c r="O383" s="1" t="n"/>
      <c r="P383" s="1" t="n"/>
      <c r="Q383" s="1" t="n"/>
      <c r="R383" s="17" t="n">
        <v>33.15</v>
      </c>
      <c r="S383" s="44">
        <f>M383*0.01095</f>
        <v/>
      </c>
      <c r="T383" s="44">
        <f>M383*0.02348</f>
        <v/>
      </c>
      <c r="U383" s="44" t="n"/>
      <c r="V383" s="44">
        <f>U383-T383</f>
        <v/>
      </c>
      <c r="W383" s="1" t="n"/>
      <c r="X383" s="44">
        <f>M383*0.043</f>
        <v/>
      </c>
      <c r="Y383" s="44">
        <f>R383+S383+T383+W383+X383+AG383+AC383+AD383</f>
        <v/>
      </c>
      <c r="Z383" s="44">
        <f>M383-Y383</f>
        <v/>
      </c>
      <c r="AA383" s="1" t="n">
        <v>0</v>
      </c>
      <c r="AB383" s="44">
        <f>Z383*0.9</f>
        <v/>
      </c>
      <c r="AC383" s="44">
        <f>M383*0.005</f>
        <v/>
      </c>
      <c r="AD383" s="44">
        <f>AC383</f>
        <v/>
      </c>
      <c r="AE383" s="1" t="n"/>
      <c r="AF383" s="1" t="n"/>
      <c r="AG383" s="1" t="n"/>
      <c r="AH383" s="44">
        <f>Z383*0.05</f>
        <v/>
      </c>
      <c r="AI383" s="44">
        <f>AH383</f>
        <v/>
      </c>
      <c r="AJ383" s="1" t="n"/>
      <c r="AK383" s="1" t="n"/>
      <c r="AL383" s="1" t="n"/>
      <c r="AM383" s="1" t="n"/>
      <c r="AN383" s="1" t="n"/>
      <c r="AO383" s="21">
        <f>(M383-Y383)/M383</f>
        <v/>
      </c>
      <c r="AP383" s="21">
        <f>AA383/Y383</f>
        <v/>
      </c>
    </row>
    <row r="384">
      <c r="A384" s="1" t="n"/>
      <c r="B384" s="15" t="inlineStr">
        <is>
          <t>7-MA20275001</t>
        </is>
      </c>
      <c r="C384" s="15" t="inlineStr">
        <is>
          <t>2020-07-15 13:11:37</t>
        </is>
      </c>
      <c r="D384" s="16">
        <f>LEFT(B384,9)</f>
        <v/>
      </c>
      <c r="E384" s="1" t="inlineStr">
        <is>
          <t>jack</t>
        </is>
      </c>
      <c r="F384" s="1" t="n"/>
      <c r="G384" s="1" t="n"/>
      <c r="H384" s="1" t="n"/>
      <c r="I384" s="1" t="n"/>
      <c r="J384" s="1" t="n"/>
      <c r="K384" s="1" t="n"/>
      <c r="L384" s="1" t="n"/>
      <c r="M384" s="17" t="n">
        <v>62</v>
      </c>
      <c r="N384" s="1" t="n"/>
      <c r="O384" s="1" t="n"/>
      <c r="P384" s="1" t="n"/>
      <c r="Q384" s="1" t="n"/>
      <c r="R384" s="17" t="n">
        <v>40.7</v>
      </c>
      <c r="S384" s="44">
        <f>M384*0.01095</f>
        <v/>
      </c>
      <c r="T384" s="44">
        <f>M384*0.02348</f>
        <v/>
      </c>
      <c r="U384" s="44" t="n"/>
      <c r="V384" s="44">
        <f>U384-T384</f>
        <v/>
      </c>
      <c r="W384" s="1" t="n"/>
      <c r="X384" s="44">
        <f>M384*0.043</f>
        <v/>
      </c>
      <c r="Y384" s="44">
        <f>R384+S384+T384+W384+X384+AG384+AC384+AD384</f>
        <v/>
      </c>
      <c r="Z384" s="44">
        <f>M384-Y384</f>
        <v/>
      </c>
      <c r="AA384" s="44">
        <f>Z384*0.7</f>
        <v/>
      </c>
      <c r="AB384" s="1" t="n"/>
      <c r="AC384" s="44">
        <f>M384*0.005</f>
        <v/>
      </c>
      <c r="AD384" s="44">
        <f>AC384</f>
        <v/>
      </c>
      <c r="AE384" s="1" t="n"/>
      <c r="AF384" s="1" t="n"/>
      <c r="AG384" s="1" t="n"/>
      <c r="AH384" s="44">
        <f>Z384*0.15</f>
        <v/>
      </c>
      <c r="AI384" s="44">
        <f>Z384*0.15</f>
        <v/>
      </c>
      <c r="AJ384" s="1" t="n"/>
      <c r="AK384" s="1" t="n"/>
      <c r="AL384" s="1" t="n"/>
      <c r="AM384" s="1" t="n"/>
      <c r="AN384" s="1" t="n"/>
      <c r="AO384" s="21">
        <f>(M384-Y384)/M384</f>
        <v/>
      </c>
      <c r="AP384" s="21">
        <f>AA384/Y384</f>
        <v/>
      </c>
    </row>
    <row r="385">
      <c r="A385" s="1" t="n"/>
      <c r="B385" s="15" t="inlineStr">
        <is>
          <t>7-MA20156016</t>
        </is>
      </c>
      <c r="C385" s="15" t="inlineStr">
        <is>
          <t>2020-07-15 13:28:50</t>
        </is>
      </c>
      <c r="D385" s="16">
        <f>LEFT(B385,9)</f>
        <v/>
      </c>
      <c r="E385" s="1" t="inlineStr">
        <is>
          <t>jack</t>
        </is>
      </c>
      <c r="F385" s="1" t="n"/>
      <c r="G385" s="1" t="n"/>
      <c r="H385" s="1" t="n"/>
      <c r="I385" s="1" t="n"/>
      <c r="J385" s="1" t="n"/>
      <c r="K385" s="1" t="n"/>
      <c r="L385" s="1" t="n"/>
      <c r="M385" s="17" t="n">
        <v>520</v>
      </c>
      <c r="N385" s="1" t="n"/>
      <c r="O385" s="1" t="n"/>
      <c r="P385" s="1" t="n"/>
      <c r="Q385" s="1" t="n"/>
      <c r="R385" s="17" t="n">
        <v>387.4</v>
      </c>
      <c r="S385" s="44">
        <f>M385*0.01095</f>
        <v/>
      </c>
      <c r="T385" s="44">
        <f>M385*0.02348</f>
        <v/>
      </c>
      <c r="U385" s="44" t="n"/>
      <c r="V385" s="44">
        <f>U385-T385</f>
        <v/>
      </c>
      <c r="W385" s="1" t="n"/>
      <c r="X385" s="44">
        <f>M385*0.043</f>
        <v/>
      </c>
      <c r="Y385" s="44">
        <f>R385+S385+T385+W385+X385+AG385+AC385+AD385</f>
        <v/>
      </c>
      <c r="Z385" s="44">
        <f>M385-Y385</f>
        <v/>
      </c>
      <c r="AA385" s="44">
        <f>Z385*0.7</f>
        <v/>
      </c>
      <c r="AB385" s="1" t="n"/>
      <c r="AC385" s="44">
        <f>M385*0.005</f>
        <v/>
      </c>
      <c r="AD385" s="44">
        <f>AC385</f>
        <v/>
      </c>
      <c r="AE385" s="1" t="n"/>
      <c r="AF385" s="1" t="n"/>
      <c r="AG385" s="1" t="n"/>
      <c r="AH385" s="44">
        <f>Z385*0.15</f>
        <v/>
      </c>
      <c r="AI385" s="44">
        <f>Z385*0.15</f>
        <v/>
      </c>
      <c r="AJ385" s="1" t="n"/>
      <c r="AK385" s="1" t="n"/>
      <c r="AL385" s="1" t="n"/>
      <c r="AM385" s="1" t="n"/>
      <c r="AN385" s="1" t="n"/>
      <c r="AO385" s="21">
        <f>(M385-Y385)/M385</f>
        <v/>
      </c>
      <c r="AP385" s="21">
        <f>AA385/Y385</f>
        <v/>
      </c>
    </row>
    <row r="386">
      <c r="A386" s="1" t="n"/>
      <c r="B386" s="15" t="inlineStr">
        <is>
          <t>7-AL199887</t>
        </is>
      </c>
      <c r="C386" s="15" t="inlineStr">
        <is>
          <t>2020-07-23 11:31:33</t>
        </is>
      </c>
      <c r="D386" s="16">
        <f>LEFT(B386,9)</f>
        <v/>
      </c>
      <c r="E386" s="1" t="inlineStr">
        <is>
          <t>jack</t>
        </is>
      </c>
      <c r="F386" s="1" t="n"/>
      <c r="G386" s="1" t="n"/>
      <c r="H386" s="1" t="n"/>
      <c r="I386" s="1" t="n"/>
      <c r="J386" s="1" t="n"/>
      <c r="K386" s="1" t="n"/>
      <c r="L386" s="1" t="n"/>
      <c r="M386" s="17" t="n">
        <v>580</v>
      </c>
      <c r="N386" s="1" t="n"/>
      <c r="O386" s="1" t="n"/>
      <c r="P386" s="1" t="n"/>
      <c r="Q386" s="1" t="n"/>
      <c r="R386" s="17" t="n">
        <v>410.33</v>
      </c>
      <c r="S386" s="44">
        <f>M386*0.01095</f>
        <v/>
      </c>
      <c r="T386" s="44">
        <f>M386*0.02348</f>
        <v/>
      </c>
      <c r="U386" s="44" t="n"/>
      <c r="V386" s="44">
        <f>U386-T386</f>
        <v/>
      </c>
      <c r="W386" s="1" t="n"/>
      <c r="X386" s="44">
        <f>M386*0.043</f>
        <v/>
      </c>
      <c r="Y386" s="44">
        <f>R386+S386+T386+W386+X386+AG386+AC386+AD386</f>
        <v/>
      </c>
      <c r="Z386" s="44">
        <f>M386-Y386</f>
        <v/>
      </c>
      <c r="AA386" s="1" t="n">
        <v>0</v>
      </c>
      <c r="AB386" s="44">
        <f>Z386*0.9</f>
        <v/>
      </c>
      <c r="AC386" s="44">
        <f>M386*0.005</f>
        <v/>
      </c>
      <c r="AD386" s="44">
        <f>AC386</f>
        <v/>
      </c>
      <c r="AE386" s="1" t="n"/>
      <c r="AF386" s="1" t="n"/>
      <c r="AG386" s="1" t="n"/>
      <c r="AH386" s="44">
        <f>Z386*0.05</f>
        <v/>
      </c>
      <c r="AI386" s="44">
        <f>AH386</f>
        <v/>
      </c>
      <c r="AJ386" s="1" t="n"/>
      <c r="AK386" s="1" t="n"/>
      <c r="AL386" s="1" t="n"/>
      <c r="AM386" s="1" t="n"/>
      <c r="AN386" s="1" t="n"/>
      <c r="AO386" s="21">
        <f>(M386-Y386)/M386</f>
        <v/>
      </c>
      <c r="AP386" s="21">
        <f>AA386/Y386</f>
        <v/>
      </c>
    </row>
    <row r="387">
      <c r="A387" s="1" t="n"/>
      <c r="B387" s="15" t="inlineStr">
        <is>
          <t>7-MA20252005</t>
        </is>
      </c>
      <c r="C387" s="15" t="inlineStr">
        <is>
          <t>2020-07-15 11:51:37</t>
        </is>
      </c>
      <c r="D387" s="16">
        <f>LEFT(B387,9)</f>
        <v/>
      </c>
      <c r="E387" s="1" t="inlineStr">
        <is>
          <t>jack</t>
        </is>
      </c>
      <c r="F387" s="1" t="n"/>
      <c r="G387" s="1" t="n"/>
      <c r="H387" s="1" t="n"/>
      <c r="I387" s="1" t="n"/>
      <c r="J387" s="1" t="n"/>
      <c r="K387" s="1" t="n"/>
      <c r="L387" s="1" t="n"/>
      <c r="M387" s="17" t="n">
        <v>512</v>
      </c>
      <c r="N387" s="1" t="n"/>
      <c r="O387" s="1" t="n"/>
      <c r="P387" s="1" t="n"/>
      <c r="Q387" s="1" t="n"/>
      <c r="R387" s="17" t="n">
        <v>301</v>
      </c>
      <c r="S387" s="44">
        <f>M387*0.01095</f>
        <v/>
      </c>
      <c r="T387" s="44">
        <f>M387*0.02348</f>
        <v/>
      </c>
      <c r="U387" s="44" t="n"/>
      <c r="V387" s="44">
        <f>U387-T387</f>
        <v/>
      </c>
      <c r="W387" s="1" t="n"/>
      <c r="X387" s="44">
        <f>M387*0.043</f>
        <v/>
      </c>
      <c r="Y387" s="44">
        <f>R387+S387+T387+W387+X387+AG387+AC387+AD387</f>
        <v/>
      </c>
      <c r="Z387" s="44">
        <f>M387-Y387</f>
        <v/>
      </c>
      <c r="AA387" s="44">
        <f>Z387*0.7</f>
        <v/>
      </c>
      <c r="AB387" s="1" t="n"/>
      <c r="AC387" s="44">
        <f>M387*0.005</f>
        <v/>
      </c>
      <c r="AD387" s="44">
        <f>AC387</f>
        <v/>
      </c>
      <c r="AE387" s="1" t="n"/>
      <c r="AF387" s="1" t="n"/>
      <c r="AG387" s="1" t="n"/>
      <c r="AH387" s="44">
        <f>Z387*0.15</f>
        <v/>
      </c>
      <c r="AI387" s="44">
        <f>Z387*0.15</f>
        <v/>
      </c>
      <c r="AJ387" s="1" t="n"/>
      <c r="AK387" s="1" t="n"/>
      <c r="AL387" s="1" t="n"/>
      <c r="AM387" s="1" t="n"/>
      <c r="AN387" s="1" t="n"/>
      <c r="AO387" s="21">
        <f>(M387-Y387)/M387</f>
        <v/>
      </c>
      <c r="AP387" s="21">
        <f>AA387/Y387</f>
        <v/>
      </c>
    </row>
    <row r="388">
      <c r="A388" s="1" t="n"/>
      <c r="B388" s="15" t="inlineStr">
        <is>
          <t>7-GZ20255002</t>
        </is>
      </c>
      <c r="C388" s="15" t="inlineStr">
        <is>
          <t>2020-07-15 11:51:36</t>
        </is>
      </c>
      <c r="D388" s="16">
        <f>LEFT(B388,9)</f>
        <v/>
      </c>
      <c r="E388" s="1" t="inlineStr">
        <is>
          <t>jack</t>
        </is>
      </c>
      <c r="F388" s="1" t="n"/>
      <c r="G388" s="1" t="n"/>
      <c r="H388" s="1" t="n"/>
      <c r="I388" s="1" t="n"/>
      <c r="J388" s="1" t="n"/>
      <c r="K388" s="1" t="n"/>
      <c r="L388" s="1" t="n"/>
      <c r="M388" s="17" t="n">
        <v>189.2</v>
      </c>
      <c r="N388" s="1" t="n"/>
      <c r="O388" s="1" t="n"/>
      <c r="P388" s="1" t="n"/>
      <c r="Q388" s="1" t="n"/>
      <c r="R388" s="17" t="n">
        <v>100</v>
      </c>
      <c r="S388" s="44">
        <f>M388*0.01095</f>
        <v/>
      </c>
      <c r="T388" s="44">
        <f>M388*0.02348</f>
        <v/>
      </c>
      <c r="U388" s="44" t="n"/>
      <c r="V388" s="44">
        <f>U388-T388</f>
        <v/>
      </c>
      <c r="W388" s="1" t="n"/>
      <c r="X388" s="44">
        <f>M388*0.043</f>
        <v/>
      </c>
      <c r="Y388" s="44">
        <f>R388+S388+T388+W388+X388+AG388+AC388+AD388</f>
        <v/>
      </c>
      <c r="Z388" s="44">
        <f>M388-Y388</f>
        <v/>
      </c>
      <c r="AA388" s="44">
        <f>Z388*0.7</f>
        <v/>
      </c>
      <c r="AB388" s="1" t="n"/>
      <c r="AC388" s="44">
        <f>M388*0.005</f>
        <v/>
      </c>
      <c r="AD388" s="44">
        <f>AC388</f>
        <v/>
      </c>
      <c r="AE388" s="1" t="n"/>
      <c r="AF388" s="1" t="n"/>
      <c r="AG388" s="1" t="n"/>
      <c r="AH388" s="44">
        <f>Z388*0.15</f>
        <v/>
      </c>
      <c r="AI388" s="44">
        <f>Z388*0.15</f>
        <v/>
      </c>
      <c r="AJ388" s="1" t="n"/>
      <c r="AK388" s="1" t="n"/>
      <c r="AL388" s="1" t="n"/>
      <c r="AM388" s="1" t="n"/>
      <c r="AN388" s="1" t="n"/>
      <c r="AO388" s="21">
        <f>(M388-Y388)/M388</f>
        <v/>
      </c>
      <c r="AP388" s="21">
        <f>AA388/Y388</f>
        <v/>
      </c>
    </row>
    <row r="389">
      <c r="A389" s="1" t="n"/>
      <c r="B389" s="15" t="inlineStr">
        <is>
          <t>7-GZ20044002</t>
        </is>
      </c>
      <c r="C389" s="15" t="inlineStr">
        <is>
          <t>2020-07-15 11:51:35</t>
        </is>
      </c>
      <c r="D389" s="16">
        <f>LEFT(B389,9)</f>
        <v/>
      </c>
      <c r="E389" s="1" t="inlineStr">
        <is>
          <t>jack</t>
        </is>
      </c>
      <c r="F389" s="1" t="n"/>
      <c r="G389" s="1" t="n"/>
      <c r="H389" s="1" t="n"/>
      <c r="I389" s="1" t="n"/>
      <c r="J389" s="1" t="n"/>
      <c r="K389" s="1" t="n"/>
      <c r="L389" s="1" t="n"/>
      <c r="M389" s="17" t="n">
        <v>222.3</v>
      </c>
      <c r="N389" s="1" t="n"/>
      <c r="O389" s="1" t="n"/>
      <c r="P389" s="1" t="n"/>
      <c r="Q389" s="1" t="n"/>
      <c r="R389" s="17" t="n">
        <v>142.65</v>
      </c>
      <c r="S389" s="44">
        <f>M389*0.01095</f>
        <v/>
      </c>
      <c r="T389" s="44">
        <f>M389*0.02348</f>
        <v/>
      </c>
      <c r="U389" s="44" t="n"/>
      <c r="V389" s="44">
        <f>U389-T389</f>
        <v/>
      </c>
      <c r="W389" s="1" t="n"/>
      <c r="X389" s="44">
        <f>M389*0.043</f>
        <v/>
      </c>
      <c r="Y389" s="44">
        <f>R389+S389+T389+W389+X389+AG389+AC389+AD389</f>
        <v/>
      </c>
      <c r="Z389" s="44">
        <f>M389-Y389</f>
        <v/>
      </c>
      <c r="AA389" s="44">
        <f>Z389*0.7</f>
        <v/>
      </c>
      <c r="AB389" s="1" t="n"/>
      <c r="AC389" s="44">
        <f>M389*0.005</f>
        <v/>
      </c>
      <c r="AD389" s="44">
        <f>AC389</f>
        <v/>
      </c>
      <c r="AE389" s="1" t="n"/>
      <c r="AF389" s="1" t="n"/>
      <c r="AG389" s="1" t="n"/>
      <c r="AH389" s="44">
        <f>Z389*0.15</f>
        <v/>
      </c>
      <c r="AI389" s="44">
        <f>Z389*0.15</f>
        <v/>
      </c>
      <c r="AJ389" s="1" t="n"/>
      <c r="AK389" s="1" t="n"/>
      <c r="AL389" s="1" t="n"/>
      <c r="AM389" s="1" t="n"/>
      <c r="AN389" s="1" t="n"/>
      <c r="AO389" s="21">
        <f>(M389-Y389)/M389</f>
        <v/>
      </c>
      <c r="AP389" s="21">
        <f>AA389/Y389</f>
        <v/>
      </c>
    </row>
    <row r="390">
      <c r="A390" s="1" t="n"/>
      <c r="B390" s="15" t="inlineStr">
        <is>
          <t>7-GZ20073004</t>
        </is>
      </c>
      <c r="C390" s="15" t="inlineStr">
        <is>
          <t>2020-07-15 11:34:38</t>
        </is>
      </c>
      <c r="D390" s="16">
        <f>LEFT(B390,9)</f>
        <v/>
      </c>
      <c r="E390" s="1" t="inlineStr">
        <is>
          <t>jack</t>
        </is>
      </c>
      <c r="F390" s="1" t="n"/>
      <c r="G390" s="1" t="n"/>
      <c r="H390" s="1" t="n"/>
      <c r="I390" s="1" t="n"/>
      <c r="J390" s="1" t="n"/>
      <c r="K390" s="1" t="n"/>
      <c r="L390" s="1" t="n"/>
      <c r="M390" s="17" t="n">
        <v>44</v>
      </c>
      <c r="N390" s="1" t="n"/>
      <c r="O390" s="1" t="n"/>
      <c r="P390" s="1" t="n"/>
      <c r="Q390" s="1" t="n"/>
      <c r="R390" s="17" t="n">
        <v>22.1</v>
      </c>
      <c r="S390" s="44">
        <f>M390*0.01095</f>
        <v/>
      </c>
      <c r="T390" s="44">
        <f>M390*0.02348</f>
        <v/>
      </c>
      <c r="U390" s="44" t="n"/>
      <c r="V390" s="44">
        <f>U390-T390</f>
        <v/>
      </c>
      <c r="W390" s="1" t="n"/>
      <c r="X390" s="44">
        <f>M390*0.043</f>
        <v/>
      </c>
      <c r="Y390" s="44">
        <f>R390+S390+T390+W390+X390+AG390+AC390+AD390</f>
        <v/>
      </c>
      <c r="Z390" s="44">
        <f>M390-Y390</f>
        <v/>
      </c>
      <c r="AA390" s="44">
        <f>Z390*0.7</f>
        <v/>
      </c>
      <c r="AB390" s="1" t="n"/>
      <c r="AC390" s="44">
        <f>M390*0.005</f>
        <v/>
      </c>
      <c r="AD390" s="44">
        <f>AC390</f>
        <v/>
      </c>
      <c r="AE390" s="1" t="n"/>
      <c r="AF390" s="1" t="n"/>
      <c r="AG390" s="1" t="n"/>
      <c r="AH390" s="44">
        <f>Z390*0.15</f>
        <v/>
      </c>
      <c r="AI390" s="44">
        <f>Z390*0.15</f>
        <v/>
      </c>
      <c r="AJ390" s="1" t="n"/>
      <c r="AK390" s="1" t="n"/>
      <c r="AL390" s="1" t="n"/>
      <c r="AM390" s="1" t="n"/>
      <c r="AN390" s="1" t="n"/>
      <c r="AO390" s="21">
        <f>(M390-Y390)/M390</f>
        <v/>
      </c>
      <c r="AP390" s="21">
        <f>AA390/Y390</f>
        <v/>
      </c>
    </row>
    <row r="391">
      <c r="A391" s="1" t="n"/>
      <c r="B391" s="15" t="inlineStr">
        <is>
          <t>7-GZ20146004</t>
        </is>
      </c>
      <c r="C391" s="15" t="inlineStr">
        <is>
          <t>2020-07-15 11:34:47</t>
        </is>
      </c>
      <c r="D391" s="16">
        <f>LEFT(B391,9)</f>
        <v/>
      </c>
      <c r="E391" s="1" t="inlineStr">
        <is>
          <t>jack</t>
        </is>
      </c>
      <c r="F391" s="1" t="n"/>
      <c r="G391" s="1" t="n"/>
      <c r="H391" s="1" t="n"/>
      <c r="I391" s="1" t="n"/>
      <c r="J391" s="1" t="n"/>
      <c r="K391" s="1" t="n"/>
      <c r="L391" s="1" t="n"/>
      <c r="M391" s="17" t="n">
        <v>33.5</v>
      </c>
      <c r="N391" s="1" t="n"/>
      <c r="O391" s="1" t="n"/>
      <c r="P391" s="1" t="n"/>
      <c r="Q391" s="1" t="n"/>
      <c r="R391" s="17" t="n">
        <v>11.73</v>
      </c>
      <c r="S391" s="44">
        <f>M391*0.01095</f>
        <v/>
      </c>
      <c r="T391" s="44">
        <f>M391*0.02348</f>
        <v/>
      </c>
      <c r="U391" s="44" t="n"/>
      <c r="V391" s="44">
        <f>U391-T391</f>
        <v/>
      </c>
      <c r="W391" s="1" t="n"/>
      <c r="X391" s="44">
        <f>M391*0.043</f>
        <v/>
      </c>
      <c r="Y391" s="44">
        <f>R391+S391+T391+W391+X391+AG391+AC391+AD391</f>
        <v/>
      </c>
      <c r="Z391" s="44">
        <f>M391-Y391</f>
        <v/>
      </c>
      <c r="AA391" s="44">
        <f>Z391*0.7</f>
        <v/>
      </c>
      <c r="AB391" s="1" t="n"/>
      <c r="AC391" s="44">
        <f>M391*0.005</f>
        <v/>
      </c>
      <c r="AD391" s="44">
        <f>AC391</f>
        <v/>
      </c>
      <c r="AE391" s="1" t="n"/>
      <c r="AF391" s="1" t="n"/>
      <c r="AG391" s="1" t="n"/>
      <c r="AH391" s="44">
        <f>Z391*0.15</f>
        <v/>
      </c>
      <c r="AI391" s="44">
        <f>Z391*0.15</f>
        <v/>
      </c>
      <c r="AJ391" s="1" t="n"/>
      <c r="AK391" s="1" t="n"/>
      <c r="AL391" s="1" t="n"/>
      <c r="AM391" s="1" t="n"/>
      <c r="AN391" s="1" t="n"/>
      <c r="AO391" s="21">
        <f>(M391-Y391)/M391</f>
        <v/>
      </c>
      <c r="AP391" s="21">
        <f>AA391/Y391</f>
        <v/>
      </c>
    </row>
    <row r="392">
      <c r="A392" s="1" t="n"/>
      <c r="B392" s="15" t="inlineStr">
        <is>
          <t>6-MA20237001</t>
        </is>
      </c>
      <c r="C392" s="15" t="inlineStr">
        <is>
          <t>2020-07-15 17:00:33</t>
        </is>
      </c>
      <c r="D392" s="16">
        <f>LEFT(B392,9)</f>
        <v/>
      </c>
      <c r="E392" s="1" t="inlineStr">
        <is>
          <t>jack</t>
        </is>
      </c>
      <c r="F392" s="1" t="n"/>
      <c r="G392" s="1" t="n"/>
      <c r="H392" s="1" t="n"/>
      <c r="I392" s="1" t="n"/>
      <c r="J392" s="1" t="n"/>
      <c r="K392" s="1" t="n"/>
      <c r="L392" s="1" t="n"/>
      <c r="M392" s="17" t="n">
        <v>24410</v>
      </c>
      <c r="N392" s="1" t="n"/>
      <c r="O392" s="1" t="n"/>
      <c r="P392" s="1" t="n"/>
      <c r="Q392" s="1" t="n"/>
      <c r="R392" s="28" t="n">
        <v>19145.009</v>
      </c>
      <c r="S392" s="44">
        <f>M392*0.01095</f>
        <v/>
      </c>
      <c r="T392" s="44">
        <f>M392*0.02348</f>
        <v/>
      </c>
      <c r="U392" s="44" t="n"/>
      <c r="V392" s="44">
        <f>U392-T392</f>
        <v/>
      </c>
      <c r="W392" s="1" t="n"/>
      <c r="X392" s="44">
        <f>M392*0.043</f>
        <v/>
      </c>
      <c r="Y392" s="44">
        <f>R392+S392+T392+W392+X392+AG392+AC392+AD392</f>
        <v/>
      </c>
      <c r="Z392" s="44">
        <f>M392-Y392</f>
        <v/>
      </c>
      <c r="AA392" s="44">
        <f>Z392*0.7</f>
        <v/>
      </c>
      <c r="AB392" s="1" t="n"/>
      <c r="AC392" s="44">
        <f>M392*0.005</f>
        <v/>
      </c>
      <c r="AD392" s="44">
        <f>AC392</f>
        <v/>
      </c>
      <c r="AE392" s="1" t="n"/>
      <c r="AF392" s="1" t="n"/>
      <c r="AG392" s="1" t="n"/>
      <c r="AH392" s="44">
        <f>Z392*0.15</f>
        <v/>
      </c>
      <c r="AI392" s="44">
        <f>Z392*0.15</f>
        <v/>
      </c>
      <c r="AJ392" s="1" t="n"/>
      <c r="AK392" s="1" t="n"/>
      <c r="AL392" s="1" t="n"/>
      <c r="AM392" s="1" t="n"/>
      <c r="AN392" s="1" t="n"/>
      <c r="AO392" s="21">
        <f>(M392-Y392)/M392</f>
        <v/>
      </c>
      <c r="AP392" s="21">
        <f>AA392/Y392</f>
        <v/>
      </c>
    </row>
    <row r="393">
      <c r="A393" s="1" t="n"/>
      <c r="B393" s="15" t="inlineStr">
        <is>
          <t>7-MA20252004</t>
        </is>
      </c>
      <c r="C393" s="15" t="inlineStr">
        <is>
          <t>2020-07-15 17:00:12</t>
        </is>
      </c>
      <c r="D393" s="16">
        <f>LEFT(B393,9)</f>
        <v/>
      </c>
      <c r="E393" s="1" t="inlineStr">
        <is>
          <t>jack</t>
        </is>
      </c>
      <c r="F393" s="1" t="n"/>
      <c r="G393" s="1" t="n"/>
      <c r="H393" s="1" t="n"/>
      <c r="I393" s="1" t="n"/>
      <c r="J393" s="1" t="n"/>
      <c r="K393" s="1" t="n"/>
      <c r="L393" s="1" t="n"/>
      <c r="M393" s="17" t="n">
        <v>1026</v>
      </c>
      <c r="N393" s="1" t="n"/>
      <c r="O393" s="1" t="n"/>
      <c r="P393" s="1" t="n"/>
      <c r="Q393" s="1" t="n"/>
      <c r="R393" s="17" t="n">
        <v>630.5</v>
      </c>
      <c r="S393" s="44">
        <f>M393*0.01095</f>
        <v/>
      </c>
      <c r="T393" s="44">
        <f>M393*0.02348</f>
        <v/>
      </c>
      <c r="U393" s="44" t="n"/>
      <c r="V393" s="44">
        <f>U393-T393</f>
        <v/>
      </c>
      <c r="W393" s="1" t="n"/>
      <c r="X393" s="44">
        <f>M393*0.043</f>
        <v/>
      </c>
      <c r="Y393" s="44">
        <f>R393+S393+T393+W393+X393+AG393+AC393+AD393</f>
        <v/>
      </c>
      <c r="Z393" s="44">
        <f>M393-Y393</f>
        <v/>
      </c>
      <c r="AA393" s="44">
        <f>Z393*0.7</f>
        <v/>
      </c>
      <c r="AB393" s="1" t="n"/>
      <c r="AC393" s="44">
        <f>M393*0.005</f>
        <v/>
      </c>
      <c r="AD393" s="44">
        <f>AC393</f>
        <v/>
      </c>
      <c r="AE393" s="1" t="n"/>
      <c r="AF393" s="1" t="n"/>
      <c r="AG393" s="1" t="n"/>
      <c r="AH393" s="44">
        <f>Z393*0.15</f>
        <v/>
      </c>
      <c r="AI393" s="44">
        <f>Z393*0.15</f>
        <v/>
      </c>
      <c r="AJ393" s="1" t="n"/>
      <c r="AK393" s="1" t="n"/>
      <c r="AL393" s="1" t="n"/>
      <c r="AM393" s="1" t="n"/>
      <c r="AN393" s="1" t="n"/>
      <c r="AO393" s="21">
        <f>(M393-Y393)/M393</f>
        <v/>
      </c>
      <c r="AP393" s="21">
        <f>AA393/Y393</f>
        <v/>
      </c>
    </row>
    <row r="394">
      <c r="A394" s="1" t="n"/>
      <c r="B394" s="15" t="inlineStr">
        <is>
          <t>7-GZ20189012</t>
        </is>
      </c>
      <c r="C394" s="15" t="inlineStr">
        <is>
          <t>2020-07-15 11:00:36</t>
        </is>
      </c>
      <c r="D394" s="16">
        <f>LEFT(B394,9)</f>
        <v/>
      </c>
      <c r="E394" s="1" t="inlineStr">
        <is>
          <t>jack</t>
        </is>
      </c>
      <c r="F394" s="1" t="n"/>
      <c r="G394" s="1" t="n"/>
      <c r="H394" s="1" t="n"/>
      <c r="I394" s="1" t="n"/>
      <c r="J394" s="1" t="n"/>
      <c r="K394" s="1" t="n"/>
      <c r="L394" s="1" t="n"/>
      <c r="M394" s="17" t="n">
        <v>27</v>
      </c>
      <c r="N394" s="1" t="n"/>
      <c r="O394" s="1" t="n"/>
      <c r="P394" s="1" t="n"/>
      <c r="Q394" s="1" t="n"/>
      <c r="R394" s="17" t="n">
        <v>13.84</v>
      </c>
      <c r="S394" s="44">
        <f>M394*0.01095</f>
        <v/>
      </c>
      <c r="T394" s="44">
        <f>M394*0.02348</f>
        <v/>
      </c>
      <c r="U394" s="44" t="n"/>
      <c r="V394" s="44">
        <f>U394-T394</f>
        <v/>
      </c>
      <c r="W394" s="1" t="n"/>
      <c r="X394" s="44">
        <f>M394*0.043</f>
        <v/>
      </c>
      <c r="Y394" s="44">
        <f>R394+S394+T394+W394+X394+AG394+AC394+AD394</f>
        <v/>
      </c>
      <c r="Z394" s="44">
        <f>M394-Y394</f>
        <v/>
      </c>
      <c r="AA394" s="44">
        <f>Z394*0.7</f>
        <v/>
      </c>
      <c r="AB394" s="1" t="n"/>
      <c r="AC394" s="44">
        <f>M394*0.005</f>
        <v/>
      </c>
      <c r="AD394" s="44">
        <f>AC394</f>
        <v/>
      </c>
      <c r="AE394" s="1" t="n"/>
      <c r="AF394" s="1" t="n"/>
      <c r="AG394" s="1" t="n"/>
      <c r="AH394" s="44">
        <f>Z394*0.15</f>
        <v/>
      </c>
      <c r="AI394" s="44">
        <f>Z394*0.15</f>
        <v/>
      </c>
      <c r="AJ394" s="1" t="n"/>
      <c r="AK394" s="1" t="n"/>
      <c r="AL394" s="1" t="n"/>
      <c r="AM394" s="1" t="n"/>
      <c r="AN394" s="1" t="n"/>
      <c r="AO394" s="21">
        <f>(M394-Y394)/M394</f>
        <v/>
      </c>
      <c r="AP394" s="21">
        <f>AA394/Y394</f>
        <v/>
      </c>
    </row>
    <row r="395">
      <c r="A395" s="1" t="n"/>
      <c r="B395" s="15" t="inlineStr">
        <is>
          <t>7-MA20270002</t>
        </is>
      </c>
      <c r="C395" s="15" t="inlineStr">
        <is>
          <t>2020-07-15 13:26:18</t>
        </is>
      </c>
      <c r="D395" s="16">
        <f>LEFT(B395,9)</f>
        <v/>
      </c>
      <c r="E395" s="1" t="inlineStr">
        <is>
          <t>jack</t>
        </is>
      </c>
      <c r="F395" s="1" t="n"/>
      <c r="G395" s="1" t="n"/>
      <c r="H395" s="1" t="n"/>
      <c r="I395" s="1" t="n"/>
      <c r="J395" s="1" t="n"/>
      <c r="K395" s="1" t="n"/>
      <c r="L395" s="1" t="n"/>
      <c r="M395" s="17" t="n">
        <v>229.4</v>
      </c>
      <c r="N395" s="1" t="n"/>
      <c r="O395" s="1" t="n"/>
      <c r="P395" s="1" t="n"/>
      <c r="Q395" s="1" t="n"/>
      <c r="R395" s="17" t="n">
        <v>145.94</v>
      </c>
      <c r="S395" s="44">
        <f>M395*0.01095</f>
        <v/>
      </c>
      <c r="T395" s="44">
        <f>M395*0.02348</f>
        <v/>
      </c>
      <c r="U395" s="44" t="n"/>
      <c r="V395" s="44">
        <f>U395-T395</f>
        <v/>
      </c>
      <c r="W395" s="1" t="n"/>
      <c r="X395" s="44">
        <f>M395*0.043</f>
        <v/>
      </c>
      <c r="Y395" s="44">
        <f>R395+S395+T395+W395+X395+AG395+AC395+AD395</f>
        <v/>
      </c>
      <c r="Z395" s="44">
        <f>M395-Y395</f>
        <v/>
      </c>
      <c r="AA395" s="44">
        <f>Z395*0.7</f>
        <v/>
      </c>
      <c r="AB395" s="1" t="n"/>
      <c r="AC395" s="44">
        <f>M395*0.005</f>
        <v/>
      </c>
      <c r="AD395" s="44">
        <f>AC395</f>
        <v/>
      </c>
      <c r="AE395" s="1" t="n"/>
      <c r="AF395" s="1" t="n"/>
      <c r="AG395" s="1" t="n"/>
      <c r="AH395" s="44">
        <f>Z395*0.15</f>
        <v/>
      </c>
      <c r="AI395" s="44">
        <f>Z395*0.15</f>
        <v/>
      </c>
      <c r="AJ395" s="1" t="n"/>
      <c r="AK395" s="1" t="n"/>
      <c r="AL395" s="1" t="n"/>
      <c r="AM395" s="1" t="n"/>
      <c r="AN395" s="1" t="n"/>
      <c r="AO395" s="21">
        <f>(M395-Y395)/M395</f>
        <v/>
      </c>
      <c r="AP395" s="21">
        <f>AA395/Y395</f>
        <v/>
      </c>
    </row>
    <row r="396">
      <c r="A396" s="1" t="n"/>
      <c r="B396" s="15" t="inlineStr">
        <is>
          <t>7-MA20214003</t>
        </is>
      </c>
      <c r="C396" s="15" t="inlineStr">
        <is>
          <t>2020-07-21 11:39:20</t>
        </is>
      </c>
      <c r="D396" s="16">
        <f>LEFT(B396,9)</f>
        <v/>
      </c>
      <c r="E396" s="1" t="inlineStr">
        <is>
          <t>jack</t>
        </is>
      </c>
      <c r="F396" s="1" t="n"/>
      <c r="G396" s="1" t="n"/>
      <c r="H396" s="1" t="n"/>
      <c r="I396" s="1" t="n"/>
      <c r="J396" s="1" t="n"/>
      <c r="K396" s="1" t="n"/>
      <c r="L396" s="1" t="n"/>
      <c r="M396" s="17" t="n">
        <v>10336</v>
      </c>
      <c r="N396" s="1" t="n"/>
      <c r="O396" s="1" t="n"/>
      <c r="P396" s="1" t="n"/>
      <c r="Q396" s="1" t="n"/>
      <c r="R396" s="17" t="n">
        <v>7554.4</v>
      </c>
      <c r="S396" s="44">
        <f>M396*0.01095</f>
        <v/>
      </c>
      <c r="T396" s="44">
        <f>M396*0.02348</f>
        <v/>
      </c>
      <c r="U396" s="44" t="n"/>
      <c r="V396" s="44">
        <f>U396-T396</f>
        <v/>
      </c>
      <c r="W396" s="1" t="n"/>
      <c r="X396" s="44">
        <f>M396*0.043</f>
        <v/>
      </c>
      <c r="Y396" s="44">
        <f>R396+S396+T396+W396+X396+AG396+AC396+AD396</f>
        <v/>
      </c>
      <c r="Z396" s="44">
        <f>M396-Y396</f>
        <v/>
      </c>
      <c r="AA396" s="44">
        <f>Z396*0.7</f>
        <v/>
      </c>
      <c r="AB396" s="1" t="n"/>
      <c r="AC396" s="44">
        <f>M396*0.005</f>
        <v/>
      </c>
      <c r="AD396" s="44">
        <f>AC396</f>
        <v/>
      </c>
      <c r="AE396" s="1" t="n"/>
      <c r="AF396" s="1" t="n"/>
      <c r="AG396" s="1" t="n"/>
      <c r="AH396" s="44">
        <f>Z396*0.15</f>
        <v/>
      </c>
      <c r="AI396" s="44">
        <f>Z396*0.15</f>
        <v/>
      </c>
      <c r="AJ396" s="1" t="n"/>
      <c r="AK396" s="1" t="n"/>
      <c r="AL396" s="1" t="n"/>
      <c r="AM396" s="1" t="n"/>
      <c r="AN396" s="1" t="n"/>
      <c r="AO396" s="21">
        <f>(M396-Y396)/M396</f>
        <v/>
      </c>
      <c r="AP396" s="21">
        <f>AA396/Y396</f>
        <v/>
      </c>
    </row>
    <row r="397">
      <c r="A397" s="1" t="n"/>
      <c r="B397" s="15" t="inlineStr">
        <is>
          <t>7-GZ19047025</t>
        </is>
      </c>
      <c r="C397" s="15" t="inlineStr">
        <is>
          <t>2020-07-15 10:38:28</t>
        </is>
      </c>
      <c r="D397" s="16">
        <f>LEFT(B397,9)</f>
        <v/>
      </c>
      <c r="E397" s="1" t="inlineStr">
        <is>
          <t>jack</t>
        </is>
      </c>
      <c r="F397" s="1" t="n"/>
      <c r="G397" s="1" t="n"/>
      <c r="H397" s="1" t="n"/>
      <c r="I397" s="1" t="n"/>
      <c r="J397" s="1" t="n"/>
      <c r="K397" s="1" t="n"/>
      <c r="L397" s="1" t="n"/>
      <c r="M397" s="17" t="n">
        <v>199.4</v>
      </c>
      <c r="N397" s="1" t="n"/>
      <c r="O397" s="1" t="n"/>
      <c r="P397" s="1" t="n"/>
      <c r="Q397" s="1" t="n"/>
      <c r="R397" s="17" t="n">
        <v>131.08</v>
      </c>
      <c r="S397" s="44">
        <f>M397*0.01095</f>
        <v/>
      </c>
      <c r="T397" s="44">
        <f>M397*0.02348</f>
        <v/>
      </c>
      <c r="U397" s="44" t="n"/>
      <c r="V397" s="44">
        <f>U397-T397</f>
        <v/>
      </c>
      <c r="W397" s="1" t="n"/>
      <c r="X397" s="44">
        <f>M397*0.043</f>
        <v/>
      </c>
      <c r="Y397" s="44">
        <f>R397+S397+T397+W397+X397+AG397+AC397+AD397</f>
        <v/>
      </c>
      <c r="Z397" s="44">
        <f>M397-Y397</f>
        <v/>
      </c>
      <c r="AA397" s="44">
        <f>Z397*0.7</f>
        <v/>
      </c>
      <c r="AB397" s="1" t="n"/>
      <c r="AC397" s="44">
        <f>M397*0.005</f>
        <v/>
      </c>
      <c r="AD397" s="44">
        <f>AC397</f>
        <v/>
      </c>
      <c r="AE397" s="1" t="n"/>
      <c r="AF397" s="1" t="n"/>
      <c r="AG397" s="1" t="n"/>
      <c r="AH397" s="44">
        <f>Z397*0.15</f>
        <v/>
      </c>
      <c r="AI397" s="44">
        <f>Z397*0.15</f>
        <v/>
      </c>
      <c r="AJ397" s="1" t="n"/>
      <c r="AK397" s="1" t="n"/>
      <c r="AL397" s="1" t="n"/>
      <c r="AM397" s="1" t="n"/>
      <c r="AN397" s="1" t="n"/>
      <c r="AO397" s="21">
        <f>(M397-Y397)/M397</f>
        <v/>
      </c>
      <c r="AP397" s="21">
        <f>AA397/Y397</f>
        <v/>
      </c>
    </row>
    <row r="398">
      <c r="A398" s="1" t="n"/>
      <c r="B398" s="15" t="inlineStr">
        <is>
          <t>7-AL19161044</t>
        </is>
      </c>
      <c r="C398" s="15" t="inlineStr">
        <is>
          <t>2020-07-14 16:38:39</t>
        </is>
      </c>
      <c r="D398" s="16">
        <f>LEFT(B398,9)</f>
        <v/>
      </c>
      <c r="E398" s="1" t="inlineStr">
        <is>
          <t>jack</t>
        </is>
      </c>
      <c r="F398" s="1" t="n"/>
      <c r="G398" s="1" t="n"/>
      <c r="H398" s="1" t="n"/>
      <c r="I398" s="1" t="n"/>
      <c r="J398" s="1" t="n"/>
      <c r="K398" s="1" t="n"/>
      <c r="L398" s="1" t="n"/>
      <c r="M398" s="17" t="n">
        <v>218</v>
      </c>
      <c r="N398" s="1" t="n"/>
      <c r="O398" s="1" t="n"/>
      <c r="P398" s="1" t="n"/>
      <c r="Q398" s="1" t="n"/>
      <c r="R398" s="17" t="n">
        <v>154.1</v>
      </c>
      <c r="S398" s="44">
        <f>M398*0.01095</f>
        <v/>
      </c>
      <c r="T398" s="44">
        <f>M398*0.02348</f>
        <v/>
      </c>
      <c r="U398" s="44" t="n"/>
      <c r="V398" s="44">
        <f>U398-T398</f>
        <v/>
      </c>
      <c r="W398" s="1" t="n"/>
      <c r="X398" s="44">
        <f>M398*0.043</f>
        <v/>
      </c>
      <c r="Y398" s="44">
        <f>R398+S398+T398+W398+X398+AG398+AC398+AD398</f>
        <v/>
      </c>
      <c r="Z398" s="44">
        <f>M398-Y398</f>
        <v/>
      </c>
      <c r="AA398" s="1" t="n">
        <v>0</v>
      </c>
      <c r="AB398" s="44">
        <f>Z398*0.9</f>
        <v/>
      </c>
      <c r="AC398" s="44">
        <f>M398*0.005</f>
        <v/>
      </c>
      <c r="AD398" s="44">
        <f>AC398</f>
        <v/>
      </c>
      <c r="AE398" s="1" t="n"/>
      <c r="AF398" s="1" t="n"/>
      <c r="AG398" s="1" t="n"/>
      <c r="AH398" s="44">
        <f>Z398*0.05</f>
        <v/>
      </c>
      <c r="AI398" s="44">
        <f>AH398</f>
        <v/>
      </c>
      <c r="AJ398" s="1" t="n"/>
      <c r="AK398" s="1" t="n"/>
      <c r="AL398" s="1" t="n"/>
      <c r="AM398" s="1" t="n"/>
      <c r="AN398" s="1" t="n"/>
      <c r="AO398" s="21">
        <f>(M398-Y398)/M398</f>
        <v/>
      </c>
      <c r="AP398" s="21">
        <f>AA398/Y398</f>
        <v/>
      </c>
    </row>
    <row r="399">
      <c r="A399" s="1" t="n"/>
      <c r="B399" s="15" t="inlineStr">
        <is>
          <t>7-MA20274001</t>
        </is>
      </c>
      <c r="C399" s="15" t="inlineStr">
        <is>
          <t>2020-07-15 11:15:16</t>
        </is>
      </c>
      <c r="D399" s="16">
        <f>LEFT(B399,9)</f>
        <v/>
      </c>
      <c r="E399" s="1" t="inlineStr">
        <is>
          <t>jack</t>
        </is>
      </c>
      <c r="F399" s="1" t="n"/>
      <c r="G399" s="1" t="n"/>
      <c r="H399" s="1" t="n"/>
      <c r="I399" s="1" t="n"/>
      <c r="J399" s="1" t="n"/>
      <c r="K399" s="1" t="n"/>
      <c r="L399" s="1" t="n"/>
      <c r="M399" s="17" t="n">
        <v>85</v>
      </c>
      <c r="N399" s="1" t="n"/>
      <c r="O399" s="1" t="n"/>
      <c r="P399" s="1" t="n"/>
      <c r="Q399" s="1" t="n"/>
      <c r="R399" s="17" t="n">
        <v>49.86</v>
      </c>
      <c r="S399" s="44">
        <f>M399*0.01095</f>
        <v/>
      </c>
      <c r="T399" s="44">
        <f>M399*0.02348</f>
        <v/>
      </c>
      <c r="U399" s="44" t="n"/>
      <c r="V399" s="44">
        <f>U399-T399</f>
        <v/>
      </c>
      <c r="W399" s="1" t="n"/>
      <c r="X399" s="44">
        <f>M399*0.043</f>
        <v/>
      </c>
      <c r="Y399" s="44">
        <f>R399+S399+T399+W399+X399+AG399+AC399+AD399</f>
        <v/>
      </c>
      <c r="Z399" s="44">
        <f>M399-Y399</f>
        <v/>
      </c>
      <c r="AA399" s="44">
        <f>Z399*0.7</f>
        <v/>
      </c>
      <c r="AB399" s="1" t="n"/>
      <c r="AC399" s="44">
        <f>M399*0.005</f>
        <v/>
      </c>
      <c r="AD399" s="44">
        <f>AC399</f>
        <v/>
      </c>
      <c r="AE399" s="1" t="n"/>
      <c r="AF399" s="1" t="n"/>
      <c r="AG399" s="1" t="n"/>
      <c r="AH399" s="44">
        <f>Z399*0.15</f>
        <v/>
      </c>
      <c r="AI399" s="44">
        <f>Z399*0.15</f>
        <v/>
      </c>
      <c r="AJ399" s="1" t="n"/>
      <c r="AK399" s="1" t="n"/>
      <c r="AL399" s="1" t="n"/>
      <c r="AM399" s="1" t="n"/>
      <c r="AN399" s="1" t="n"/>
      <c r="AO399" s="21">
        <f>(M399-Y399)/M399</f>
        <v/>
      </c>
      <c r="AP399" s="21">
        <f>AA399/Y399</f>
        <v/>
      </c>
    </row>
    <row r="400">
      <c r="A400" s="1" t="n"/>
      <c r="B400" s="15" t="inlineStr">
        <is>
          <t>7-MA20273001</t>
        </is>
      </c>
      <c r="C400" s="15" t="inlineStr">
        <is>
          <t>2020-07-15 09:37:57</t>
        </is>
      </c>
      <c r="D400" s="16">
        <f>LEFT(B400,9)</f>
        <v/>
      </c>
      <c r="E400" s="1" t="inlineStr">
        <is>
          <t>jack</t>
        </is>
      </c>
      <c r="F400" s="1" t="n"/>
      <c r="G400" s="1" t="n"/>
      <c r="H400" s="1" t="n"/>
      <c r="I400" s="1" t="n"/>
      <c r="J400" s="1" t="n"/>
      <c r="K400" s="1" t="n"/>
      <c r="L400" s="1" t="n"/>
      <c r="M400" s="17" t="n">
        <v>82</v>
      </c>
      <c r="N400" s="1" t="n"/>
      <c r="O400" s="1" t="n"/>
      <c r="P400" s="1" t="n"/>
      <c r="Q400" s="1" t="n"/>
      <c r="R400" s="17" t="n">
        <v>49.86</v>
      </c>
      <c r="S400" s="44">
        <f>M400*0.01095</f>
        <v/>
      </c>
      <c r="T400" s="44">
        <f>M400*0.02348</f>
        <v/>
      </c>
      <c r="U400" s="44" t="n"/>
      <c r="V400" s="44">
        <f>U400-T400</f>
        <v/>
      </c>
      <c r="W400" s="1" t="n"/>
      <c r="X400" s="44">
        <f>M400*0.043</f>
        <v/>
      </c>
      <c r="Y400" s="44">
        <f>R400+S400+T400+W400+X400+AG400+AC400+AD400</f>
        <v/>
      </c>
      <c r="Z400" s="44">
        <f>M400-Y400</f>
        <v/>
      </c>
      <c r="AA400" s="44">
        <f>Z400*0.7</f>
        <v/>
      </c>
      <c r="AB400" s="1" t="n"/>
      <c r="AC400" s="44">
        <f>M400*0.005</f>
        <v/>
      </c>
      <c r="AD400" s="44">
        <f>AC400</f>
        <v/>
      </c>
      <c r="AE400" s="1" t="n"/>
      <c r="AF400" s="1" t="n"/>
      <c r="AG400" s="1" t="n"/>
      <c r="AH400" s="44">
        <f>Z400*0.15</f>
        <v/>
      </c>
      <c r="AI400" s="44">
        <f>Z400*0.15</f>
        <v/>
      </c>
      <c r="AJ400" s="1" t="n"/>
      <c r="AK400" s="1" t="n"/>
      <c r="AL400" s="1" t="n"/>
      <c r="AM400" s="1" t="n"/>
      <c r="AN400" s="1" t="n"/>
      <c r="AO400" s="21">
        <f>(M400-Y400)/M400</f>
        <v/>
      </c>
      <c r="AP400" s="21">
        <f>AA400/Y400</f>
        <v/>
      </c>
    </row>
    <row r="401">
      <c r="A401" s="1" t="n"/>
      <c r="B401" s="15" t="inlineStr">
        <is>
          <t>7-GZ20101002</t>
        </is>
      </c>
      <c r="C401" s="15" t="inlineStr">
        <is>
          <t>2020-07-14 16:21:24</t>
        </is>
      </c>
      <c r="D401" s="16">
        <f>LEFT(B401,9)</f>
        <v/>
      </c>
      <c r="E401" s="1" t="inlineStr">
        <is>
          <t>jack</t>
        </is>
      </c>
      <c r="F401" s="1" t="n"/>
      <c r="G401" s="1" t="n"/>
      <c r="H401" s="1" t="n"/>
      <c r="I401" s="1" t="n"/>
      <c r="J401" s="1" t="n"/>
      <c r="K401" s="1" t="n"/>
      <c r="L401" s="1" t="n"/>
      <c r="M401" s="17" t="n">
        <v>124.2</v>
      </c>
      <c r="N401" s="1" t="n"/>
      <c r="O401" s="1" t="n"/>
      <c r="P401" s="1" t="n"/>
      <c r="Q401" s="1" t="n"/>
      <c r="R401" s="17" t="n">
        <v>81.40000000000001</v>
      </c>
      <c r="S401" s="44">
        <f>M401*0.01095</f>
        <v/>
      </c>
      <c r="T401" s="44">
        <f>M401*0.02348</f>
        <v/>
      </c>
      <c r="U401" s="44" t="n"/>
      <c r="V401" s="44">
        <f>U401-T401</f>
        <v/>
      </c>
      <c r="W401" s="1" t="n"/>
      <c r="X401" s="44">
        <f>M401*0.043</f>
        <v/>
      </c>
      <c r="Y401" s="44">
        <f>R401+S401+T401+W401+X401+AG401+AC401+AD401</f>
        <v/>
      </c>
      <c r="Z401" s="44">
        <f>M401-Y401</f>
        <v/>
      </c>
      <c r="AA401" s="44">
        <f>Z401*0.7</f>
        <v/>
      </c>
      <c r="AB401" s="1" t="n"/>
      <c r="AC401" s="44">
        <f>M401*0.005</f>
        <v/>
      </c>
      <c r="AD401" s="44">
        <f>AC401</f>
        <v/>
      </c>
      <c r="AE401" s="1" t="n"/>
      <c r="AF401" s="1" t="n"/>
      <c r="AG401" s="1" t="n"/>
      <c r="AH401" s="44">
        <f>Z401*0.15</f>
        <v/>
      </c>
      <c r="AI401" s="44">
        <f>Z401*0.15</f>
        <v/>
      </c>
      <c r="AJ401" s="1" t="n"/>
      <c r="AK401" s="1" t="n"/>
      <c r="AL401" s="1" t="n"/>
      <c r="AM401" s="1" t="n"/>
      <c r="AN401" s="1" t="n"/>
      <c r="AO401" s="21">
        <f>(M401-Y401)/M401</f>
        <v/>
      </c>
      <c r="AP401" s="21">
        <f>AA401/Y401</f>
        <v/>
      </c>
    </row>
    <row r="402">
      <c r="A402" s="1" t="n"/>
      <c r="B402" s="15" t="inlineStr">
        <is>
          <t>7-GZ20104002</t>
        </is>
      </c>
      <c r="C402" s="15" t="inlineStr">
        <is>
          <t>2020-07-20 11:52:48</t>
        </is>
      </c>
      <c r="D402" s="16">
        <f>LEFT(B402,9)</f>
        <v/>
      </c>
      <c r="E402" s="1" t="inlineStr">
        <is>
          <t>jack</t>
        </is>
      </c>
      <c r="F402" s="1" t="n"/>
      <c r="G402" s="1" t="n"/>
      <c r="H402" s="1" t="n"/>
      <c r="I402" s="1" t="n"/>
      <c r="J402" s="1" t="n"/>
      <c r="K402" s="1" t="n"/>
      <c r="L402" s="1" t="n"/>
      <c r="M402" s="17" t="n">
        <v>2592</v>
      </c>
      <c r="N402" s="1" t="n"/>
      <c r="O402" s="1" t="n"/>
      <c r="P402" s="1" t="n"/>
      <c r="Q402" s="1" t="n"/>
      <c r="R402" s="17" t="n">
        <v>1524.96</v>
      </c>
      <c r="S402" s="44">
        <f>M402*0.01095</f>
        <v/>
      </c>
      <c r="T402" s="44">
        <f>M402*0.02348</f>
        <v/>
      </c>
      <c r="U402" s="44" t="n"/>
      <c r="V402" s="44">
        <f>U402-T402</f>
        <v/>
      </c>
      <c r="W402" s="1" t="n"/>
      <c r="X402" s="44">
        <f>M402*0.043</f>
        <v/>
      </c>
      <c r="Y402" s="44">
        <f>R402+S402+T402+W402+X402+AG402+AC402+AD402</f>
        <v/>
      </c>
      <c r="Z402" s="44">
        <f>M402-Y402</f>
        <v/>
      </c>
      <c r="AA402" s="44">
        <f>Z402*0.7</f>
        <v/>
      </c>
      <c r="AB402" s="1" t="n"/>
      <c r="AC402" s="44">
        <f>M402*0.005</f>
        <v/>
      </c>
      <c r="AD402" s="44">
        <f>AC402</f>
        <v/>
      </c>
      <c r="AE402" s="1" t="n"/>
      <c r="AF402" s="1" t="n"/>
      <c r="AG402" s="1" t="n"/>
      <c r="AH402" s="44">
        <f>Z402*0.15</f>
        <v/>
      </c>
      <c r="AI402" s="44">
        <f>Z402*0.15</f>
        <v/>
      </c>
      <c r="AJ402" s="1" t="n"/>
      <c r="AK402" s="1" t="n"/>
      <c r="AL402" s="1" t="n"/>
      <c r="AM402" s="1" t="n"/>
      <c r="AN402" s="1" t="n"/>
      <c r="AO402" s="21">
        <f>(M402-Y402)/M402</f>
        <v/>
      </c>
      <c r="AP402" s="21">
        <f>AA402/Y402</f>
        <v/>
      </c>
    </row>
    <row r="403">
      <c r="A403" s="1" t="n"/>
      <c r="B403" s="15" t="inlineStr">
        <is>
          <t>7-GZ20229009</t>
        </is>
      </c>
      <c r="C403" s="15" t="inlineStr">
        <is>
          <t>2020-07-14 16:21:24</t>
        </is>
      </c>
      <c r="D403" s="16">
        <f>LEFT(B403,9)</f>
        <v/>
      </c>
      <c r="E403" s="1" t="inlineStr">
        <is>
          <t>jack</t>
        </is>
      </c>
      <c r="F403" s="1" t="n"/>
      <c r="G403" s="1" t="n"/>
      <c r="H403" s="1" t="n"/>
      <c r="I403" s="1" t="n"/>
      <c r="J403" s="1" t="n"/>
      <c r="K403" s="1" t="n"/>
      <c r="L403" s="1" t="n"/>
      <c r="M403" s="17" t="n">
        <v>82.7</v>
      </c>
      <c r="N403" s="1" t="n"/>
      <c r="O403" s="1" t="n"/>
      <c r="P403" s="1" t="n"/>
      <c r="Q403" s="1" t="n"/>
      <c r="R403" s="17" t="n">
        <v>59.5</v>
      </c>
      <c r="S403" s="44">
        <f>M403*0.01095</f>
        <v/>
      </c>
      <c r="T403" s="44">
        <f>M403*0.02348</f>
        <v/>
      </c>
      <c r="U403" s="44" t="n"/>
      <c r="V403" s="44">
        <f>U403-T403</f>
        <v/>
      </c>
      <c r="W403" s="1" t="n"/>
      <c r="X403" s="44">
        <f>M403*0.043</f>
        <v/>
      </c>
      <c r="Y403" s="44">
        <f>R403+S403+T403+W403+X403+AG403+AC403+AD403</f>
        <v/>
      </c>
      <c r="Z403" s="44">
        <f>M403-Y403</f>
        <v/>
      </c>
      <c r="AA403" s="44">
        <f>Z403*0.7</f>
        <v/>
      </c>
      <c r="AB403" s="1" t="n"/>
      <c r="AC403" s="44">
        <f>M403*0.005</f>
        <v/>
      </c>
      <c r="AD403" s="44">
        <f>AC403</f>
        <v/>
      </c>
      <c r="AE403" s="1" t="n"/>
      <c r="AF403" s="1" t="n"/>
      <c r="AG403" s="1" t="n"/>
      <c r="AH403" s="44">
        <f>Z403*0.15</f>
        <v/>
      </c>
      <c r="AI403" s="44">
        <f>Z403*0.15</f>
        <v/>
      </c>
      <c r="AJ403" s="1" t="n"/>
      <c r="AK403" s="1" t="n"/>
      <c r="AL403" s="1" t="n"/>
      <c r="AM403" s="1" t="n"/>
      <c r="AN403" s="1" t="n"/>
      <c r="AO403" s="21">
        <f>(M403-Y403)/M403</f>
        <v/>
      </c>
      <c r="AP403" s="21">
        <f>AA403/Y403</f>
        <v/>
      </c>
    </row>
    <row r="404">
      <c r="A404" s="1" t="n"/>
      <c r="B404" s="15" t="inlineStr">
        <is>
          <t>7-GZ20154004</t>
        </is>
      </c>
      <c r="C404" s="15" t="inlineStr">
        <is>
          <t>2020-07-15 11:14:25</t>
        </is>
      </c>
      <c r="D404" s="16">
        <f>LEFT(B404,9)</f>
        <v/>
      </c>
      <c r="E404" s="1" t="inlineStr">
        <is>
          <t>jack</t>
        </is>
      </c>
      <c r="F404" s="1" t="n"/>
      <c r="G404" s="1" t="n"/>
      <c r="H404" s="1" t="n"/>
      <c r="I404" s="1" t="n"/>
      <c r="J404" s="1" t="n"/>
      <c r="K404" s="1" t="n"/>
      <c r="L404" s="1" t="n"/>
      <c r="M404" s="17" t="n">
        <v>154.4</v>
      </c>
      <c r="N404" s="1" t="n"/>
      <c r="O404" s="1" t="n"/>
      <c r="P404" s="1" t="n"/>
      <c r="Q404" s="1" t="n"/>
      <c r="R404" s="17" t="n">
        <v>99.72</v>
      </c>
      <c r="S404" s="44">
        <f>M404*0.01095</f>
        <v/>
      </c>
      <c r="T404" s="44">
        <f>M404*0.02348</f>
        <v/>
      </c>
      <c r="U404" s="44" t="n"/>
      <c r="V404" s="44">
        <f>U404-T404</f>
        <v/>
      </c>
      <c r="W404" s="1" t="n"/>
      <c r="X404" s="44">
        <f>M404*0.043</f>
        <v/>
      </c>
      <c r="Y404" s="44">
        <f>R404+S404+T404+W404+X404+AG404+AC404+AD404</f>
        <v/>
      </c>
      <c r="Z404" s="44">
        <f>M404-Y404</f>
        <v/>
      </c>
      <c r="AA404" s="44">
        <f>Z404*0.7</f>
        <v/>
      </c>
      <c r="AB404" s="1" t="n"/>
      <c r="AC404" s="44">
        <f>M404*0.005</f>
        <v/>
      </c>
      <c r="AD404" s="44">
        <f>AC404</f>
        <v/>
      </c>
      <c r="AE404" s="1" t="n"/>
      <c r="AF404" s="1" t="n"/>
      <c r="AG404" s="1" t="n"/>
      <c r="AH404" s="44">
        <f>Z404*0.15</f>
        <v/>
      </c>
      <c r="AI404" s="44">
        <f>Z404*0.15</f>
        <v/>
      </c>
      <c r="AJ404" s="1" t="n"/>
      <c r="AK404" s="1" t="n"/>
      <c r="AL404" s="1" t="n"/>
      <c r="AM404" s="1" t="n"/>
      <c r="AN404" s="1" t="n"/>
      <c r="AO404" s="21">
        <f>(M404-Y404)/M404</f>
        <v/>
      </c>
      <c r="AP404" s="21">
        <f>AA404/Y404</f>
        <v/>
      </c>
    </row>
    <row r="405">
      <c r="A405" s="1" t="n"/>
      <c r="B405" s="15" t="inlineStr">
        <is>
          <t>7-GZ20278001</t>
        </is>
      </c>
      <c r="C405" s="15" t="inlineStr">
        <is>
          <t>2020-07-14 16:21:24</t>
        </is>
      </c>
      <c r="D405" s="16">
        <f>LEFT(B405,9)</f>
        <v/>
      </c>
      <c r="E405" s="1" t="inlineStr">
        <is>
          <t>jack</t>
        </is>
      </c>
      <c r="F405" s="1" t="n"/>
      <c r="G405" s="1" t="n"/>
      <c r="H405" s="1" t="n"/>
      <c r="I405" s="1" t="n"/>
      <c r="J405" s="1" t="n"/>
      <c r="K405" s="1" t="n"/>
      <c r="L405" s="1" t="n"/>
      <c r="M405" s="17" t="n">
        <v>400.56</v>
      </c>
      <c r="N405" s="1" t="n"/>
      <c r="O405" s="1" t="n"/>
      <c r="P405" s="1" t="n"/>
      <c r="Q405" s="1" t="n"/>
      <c r="R405" s="17" t="n">
        <v>296.52</v>
      </c>
      <c r="S405" s="44">
        <f>M405*0.01095</f>
        <v/>
      </c>
      <c r="T405" s="44">
        <f>M405*0.02348</f>
        <v/>
      </c>
      <c r="U405" s="44" t="n"/>
      <c r="V405" s="44">
        <f>U405-T405</f>
        <v/>
      </c>
      <c r="W405" s="1" t="n"/>
      <c r="X405" s="44">
        <f>M405*0.043</f>
        <v/>
      </c>
      <c r="Y405" s="44">
        <f>R405+S405+T405+W405+X405+AG405+AC405+AD405</f>
        <v/>
      </c>
      <c r="Z405" s="44">
        <f>M405-Y405</f>
        <v/>
      </c>
      <c r="AA405" s="44">
        <f>Z405*0.7</f>
        <v/>
      </c>
      <c r="AB405" s="1" t="n"/>
      <c r="AC405" s="44">
        <f>M405*0.005</f>
        <v/>
      </c>
      <c r="AD405" s="44">
        <f>AC405</f>
        <v/>
      </c>
      <c r="AE405" s="1" t="n"/>
      <c r="AF405" s="1" t="n"/>
      <c r="AG405" s="1" t="n"/>
      <c r="AH405" s="44">
        <f>Z405*0.15</f>
        <v/>
      </c>
      <c r="AI405" s="44">
        <f>Z405*0.15</f>
        <v/>
      </c>
      <c r="AJ405" s="1" t="n"/>
      <c r="AK405" s="1" t="n"/>
      <c r="AL405" s="1" t="n"/>
      <c r="AM405" s="1" t="n"/>
      <c r="AN405" s="1" t="n"/>
      <c r="AO405" s="21">
        <f>(M405-Y405)/M405</f>
        <v/>
      </c>
      <c r="AP405" s="21">
        <f>AA405/Y405</f>
        <v/>
      </c>
    </row>
    <row r="406">
      <c r="A406" s="1" t="n"/>
      <c r="B406" s="15" t="inlineStr">
        <is>
          <t>7-GZ20189011</t>
        </is>
      </c>
      <c r="C406" s="15" t="inlineStr">
        <is>
          <t>2020-07-14 16:21:23</t>
        </is>
      </c>
      <c r="D406" s="16">
        <f>LEFT(B406,9)</f>
        <v/>
      </c>
      <c r="E406" s="1" t="inlineStr">
        <is>
          <t>jack</t>
        </is>
      </c>
      <c r="F406" s="1" t="n"/>
      <c r="G406" s="1" t="n"/>
      <c r="H406" s="1" t="n"/>
      <c r="I406" s="1" t="n"/>
      <c r="J406" s="1" t="n"/>
      <c r="K406" s="1" t="n"/>
      <c r="L406" s="1" t="n"/>
      <c r="M406" s="17" t="n">
        <v>44</v>
      </c>
      <c r="N406" s="1" t="n"/>
      <c r="O406" s="1" t="n"/>
      <c r="P406" s="1" t="n"/>
      <c r="Q406" s="1" t="n"/>
      <c r="R406" s="17" t="n">
        <v>27.68</v>
      </c>
      <c r="S406" s="44">
        <f>M406*0.01095</f>
        <v/>
      </c>
      <c r="T406" s="44">
        <f>M406*0.02348</f>
        <v/>
      </c>
      <c r="U406" s="44" t="n"/>
      <c r="V406" s="44">
        <f>U406-T406</f>
        <v/>
      </c>
      <c r="W406" s="1" t="n"/>
      <c r="X406" s="44">
        <f>M406*0.043</f>
        <v/>
      </c>
      <c r="Y406" s="44">
        <f>R406+S406+T406+W406+X406+AG406+AC406+AD406</f>
        <v/>
      </c>
      <c r="Z406" s="44">
        <f>M406-Y406</f>
        <v/>
      </c>
      <c r="AA406" s="44">
        <f>Z406*0.7</f>
        <v/>
      </c>
      <c r="AB406" s="1" t="n"/>
      <c r="AC406" s="44">
        <f>M406*0.005</f>
        <v/>
      </c>
      <c r="AD406" s="44">
        <f>AC406</f>
        <v/>
      </c>
      <c r="AE406" s="1" t="n"/>
      <c r="AF406" s="1" t="n"/>
      <c r="AG406" s="1" t="n"/>
      <c r="AH406" s="44">
        <f>Z406*0.15</f>
        <v/>
      </c>
      <c r="AI406" s="44">
        <f>Z406*0.15</f>
        <v/>
      </c>
      <c r="AJ406" s="1" t="n"/>
      <c r="AK406" s="1" t="n"/>
      <c r="AL406" s="1" t="n"/>
      <c r="AM406" s="1" t="n"/>
      <c r="AN406" s="1" t="n"/>
      <c r="AO406" s="21">
        <f>(M406-Y406)/M406</f>
        <v/>
      </c>
      <c r="AP406" s="21">
        <f>AA406/Y406</f>
        <v/>
      </c>
    </row>
    <row r="407">
      <c r="A407" s="1" t="n"/>
      <c r="B407" s="15" t="inlineStr">
        <is>
          <t>7-GZ20277001</t>
        </is>
      </c>
      <c r="C407" s="15" t="inlineStr">
        <is>
          <t>2020-07-14 16:21:23</t>
        </is>
      </c>
      <c r="D407" s="16">
        <f>LEFT(B407,9)</f>
        <v/>
      </c>
      <c r="E407" s="1" t="inlineStr">
        <is>
          <t>jack</t>
        </is>
      </c>
      <c r="F407" s="1" t="n"/>
      <c r="G407" s="1" t="n"/>
      <c r="H407" s="1" t="n"/>
      <c r="I407" s="1" t="n"/>
      <c r="J407" s="1" t="n"/>
      <c r="K407" s="1" t="n"/>
      <c r="L407" s="1" t="n"/>
      <c r="M407" s="17" t="n">
        <v>38.1</v>
      </c>
      <c r="N407" s="1" t="n"/>
      <c r="O407" s="1" t="n"/>
      <c r="P407" s="1" t="n"/>
      <c r="Q407" s="1" t="n"/>
      <c r="R407" s="17" t="n">
        <v>22</v>
      </c>
      <c r="S407" s="44">
        <f>M407*0.01095</f>
        <v/>
      </c>
      <c r="T407" s="44">
        <f>M407*0.02348</f>
        <v/>
      </c>
      <c r="U407" s="44" t="n"/>
      <c r="V407" s="44">
        <f>U407-T407</f>
        <v/>
      </c>
      <c r="W407" s="1" t="n"/>
      <c r="X407" s="44">
        <f>M407*0.043</f>
        <v/>
      </c>
      <c r="Y407" s="44">
        <f>R407+S407+T407+W407+X407+AG407+AC407+AD407</f>
        <v/>
      </c>
      <c r="Z407" s="44">
        <f>M407-Y407</f>
        <v/>
      </c>
      <c r="AA407" s="44">
        <f>Z407*0.7</f>
        <v/>
      </c>
      <c r="AB407" s="1" t="n"/>
      <c r="AC407" s="44">
        <f>M407*0.005</f>
        <v/>
      </c>
      <c r="AD407" s="44">
        <f>AC407</f>
        <v/>
      </c>
      <c r="AE407" s="1" t="n"/>
      <c r="AF407" s="1" t="n"/>
      <c r="AG407" s="1" t="n"/>
      <c r="AH407" s="44">
        <f>Z407*0.15</f>
        <v/>
      </c>
      <c r="AI407" s="44">
        <f>Z407*0.15</f>
        <v/>
      </c>
      <c r="AJ407" s="1" t="n"/>
      <c r="AK407" s="1" t="n"/>
      <c r="AL407" s="1" t="n"/>
      <c r="AM407" s="1" t="n"/>
      <c r="AN407" s="1" t="n"/>
      <c r="AO407" s="21">
        <f>(M407-Y407)/M407</f>
        <v/>
      </c>
      <c r="AP407" s="21">
        <f>AA407/Y407</f>
        <v/>
      </c>
    </row>
    <row r="408">
      <c r="A408" s="1" t="n"/>
      <c r="B408" s="15" t="inlineStr">
        <is>
          <t>7-GZ19047024</t>
        </is>
      </c>
      <c r="C408" s="15" t="inlineStr">
        <is>
          <t>2020-07-14 16:21:23</t>
        </is>
      </c>
      <c r="D408" s="16">
        <f>LEFT(B408,9)</f>
        <v/>
      </c>
      <c r="E408" s="1" t="inlineStr">
        <is>
          <t>jack</t>
        </is>
      </c>
      <c r="F408" s="1" t="n"/>
      <c r="G408" s="1" t="n"/>
      <c r="H408" s="1" t="n"/>
      <c r="I408" s="1" t="n"/>
      <c r="J408" s="1" t="n"/>
      <c r="K408" s="1" t="n"/>
      <c r="L408" s="1" t="n"/>
      <c r="M408" s="17" t="n">
        <v>247</v>
      </c>
      <c r="N408" s="1" t="n"/>
      <c r="O408" s="1" t="n"/>
      <c r="P408" s="1" t="n"/>
      <c r="Q408" s="1" t="n"/>
      <c r="R408" s="17" t="n">
        <v>163.85</v>
      </c>
      <c r="S408" s="44">
        <f>M408*0.01095</f>
        <v/>
      </c>
      <c r="T408" s="44">
        <f>M408*0.02348</f>
        <v/>
      </c>
      <c r="U408" s="44" t="n"/>
      <c r="V408" s="44">
        <f>U408-T408</f>
        <v/>
      </c>
      <c r="W408" s="1" t="n"/>
      <c r="X408" s="44">
        <f>M408*0.043</f>
        <v/>
      </c>
      <c r="Y408" s="44">
        <f>R408+S408+T408+W408+X408+AG408+AC408+AD408</f>
        <v/>
      </c>
      <c r="Z408" s="44">
        <f>M408-Y408</f>
        <v/>
      </c>
      <c r="AA408" s="44">
        <f>Z408*0.7</f>
        <v/>
      </c>
      <c r="AB408" s="1" t="n"/>
      <c r="AC408" s="44">
        <f>M408*0.005</f>
        <v/>
      </c>
      <c r="AD408" s="44">
        <f>AC408</f>
        <v/>
      </c>
      <c r="AE408" s="1" t="n"/>
      <c r="AF408" s="1" t="n"/>
      <c r="AG408" s="1" t="n"/>
      <c r="AH408" s="44">
        <f>Z408*0.15</f>
        <v/>
      </c>
      <c r="AI408" s="44">
        <f>Z408*0.15</f>
        <v/>
      </c>
      <c r="AJ408" s="1" t="n"/>
      <c r="AK408" s="1" t="n"/>
      <c r="AL408" s="1" t="n"/>
      <c r="AM408" s="1" t="n"/>
      <c r="AN408" s="1" t="n"/>
      <c r="AO408" s="21">
        <f>(M408-Y408)/M408</f>
        <v/>
      </c>
      <c r="AP408" s="21">
        <f>AA408/Y408</f>
        <v/>
      </c>
    </row>
    <row r="409">
      <c r="A409" s="1" t="n"/>
      <c r="B409" s="15" t="inlineStr">
        <is>
          <t>7-GZ20052022</t>
        </is>
      </c>
      <c r="C409" s="15" t="inlineStr">
        <is>
          <t>2020-07-14 16:21:23</t>
        </is>
      </c>
      <c r="D409" s="16">
        <f>LEFT(B409,9)</f>
        <v/>
      </c>
      <c r="E409" s="1" t="inlineStr">
        <is>
          <t>jack</t>
        </is>
      </c>
      <c r="F409" s="1" t="n"/>
      <c r="G409" s="1" t="n"/>
      <c r="H409" s="1" t="n"/>
      <c r="I409" s="1" t="n"/>
      <c r="J409" s="1" t="n"/>
      <c r="K409" s="1" t="n"/>
      <c r="L409" s="1" t="n"/>
      <c r="M409" s="17" t="n">
        <v>420</v>
      </c>
      <c r="N409" s="1" t="n"/>
      <c r="O409" s="1" t="n"/>
      <c r="P409" s="1" t="n"/>
      <c r="Q409" s="1" t="n"/>
      <c r="R409" s="17" t="n">
        <v>320</v>
      </c>
      <c r="S409" s="44">
        <f>M409*0.01095</f>
        <v/>
      </c>
      <c r="T409" s="44">
        <f>M409*0.02348</f>
        <v/>
      </c>
      <c r="U409" s="44" t="n"/>
      <c r="V409" s="44">
        <f>U409-T409</f>
        <v/>
      </c>
      <c r="W409" s="1" t="n"/>
      <c r="X409" s="44">
        <f>M409*0.043</f>
        <v/>
      </c>
      <c r="Y409" s="44">
        <f>R409+S409+T409+W409+X409+AG409+AC409+AD409</f>
        <v/>
      </c>
      <c r="Z409" s="44">
        <f>M409-Y409</f>
        <v/>
      </c>
      <c r="AA409" s="44">
        <f>Z409*0.7</f>
        <v/>
      </c>
      <c r="AB409" s="1" t="n"/>
      <c r="AC409" s="44">
        <f>M409*0.005</f>
        <v/>
      </c>
      <c r="AD409" s="44">
        <f>AC409</f>
        <v/>
      </c>
      <c r="AE409" s="1" t="n"/>
      <c r="AF409" s="1" t="n"/>
      <c r="AG409" s="1" t="n"/>
      <c r="AH409" s="44">
        <f>Z409*0.15</f>
        <v/>
      </c>
      <c r="AI409" s="44">
        <f>Z409*0.15</f>
        <v/>
      </c>
      <c r="AJ409" s="1" t="n"/>
      <c r="AK409" s="1" t="n"/>
      <c r="AL409" s="1" t="n"/>
      <c r="AM409" s="1" t="n"/>
      <c r="AN409" s="1" t="n"/>
      <c r="AO409" s="21">
        <f>(M409-Y409)/M409</f>
        <v/>
      </c>
      <c r="AP409" s="21">
        <f>AA409/Y409</f>
        <v/>
      </c>
    </row>
    <row r="410">
      <c r="A410" s="1" t="n"/>
      <c r="B410" s="15" t="inlineStr">
        <is>
          <t>7-GZ20276001</t>
        </is>
      </c>
      <c r="C410" s="15" t="inlineStr">
        <is>
          <t>2020-07-15 10:38:28</t>
        </is>
      </c>
      <c r="D410" s="16">
        <f>LEFT(B410,9)</f>
        <v/>
      </c>
      <c r="E410" s="1" t="inlineStr">
        <is>
          <t>jack</t>
        </is>
      </c>
      <c r="F410" s="1" t="n"/>
      <c r="G410" s="1" t="n"/>
      <c r="H410" s="1" t="n"/>
      <c r="I410" s="1" t="n"/>
      <c r="J410" s="1" t="n"/>
      <c r="K410" s="1" t="n"/>
      <c r="L410" s="1" t="n"/>
      <c r="M410" s="17" t="n">
        <v>81</v>
      </c>
      <c r="N410" s="1" t="n"/>
      <c r="O410" s="1" t="n"/>
      <c r="P410" s="1" t="n"/>
      <c r="Q410" s="1" t="n"/>
      <c r="R410" s="17" t="n">
        <v>49.86</v>
      </c>
      <c r="S410" s="44">
        <f>M410*0.01095</f>
        <v/>
      </c>
      <c r="T410" s="44">
        <f>M410*0.02348</f>
        <v/>
      </c>
      <c r="U410" s="44" t="n"/>
      <c r="V410" s="44">
        <f>U410-T410</f>
        <v/>
      </c>
      <c r="W410" s="1" t="n"/>
      <c r="X410" s="44">
        <f>M410*0.043</f>
        <v/>
      </c>
      <c r="Y410" s="44">
        <f>R410+S410+T410+W410+X410+AG410+AC410+AD410</f>
        <v/>
      </c>
      <c r="Z410" s="44">
        <f>M410-Y410</f>
        <v/>
      </c>
      <c r="AA410" s="44">
        <f>Z410*0.7</f>
        <v/>
      </c>
      <c r="AB410" s="1" t="n"/>
      <c r="AC410" s="44">
        <f>M410*0.005</f>
        <v/>
      </c>
      <c r="AD410" s="44">
        <f>AC410</f>
        <v/>
      </c>
      <c r="AE410" s="1" t="n"/>
      <c r="AF410" s="1" t="n"/>
      <c r="AG410" s="1" t="n"/>
      <c r="AH410" s="44">
        <f>Z410*0.15</f>
        <v/>
      </c>
      <c r="AI410" s="44">
        <f>Z410*0.15</f>
        <v/>
      </c>
      <c r="AJ410" s="1" t="n"/>
      <c r="AK410" s="1" t="n"/>
      <c r="AL410" s="1" t="n"/>
      <c r="AM410" s="1" t="n"/>
      <c r="AN410" s="1" t="n"/>
      <c r="AO410" s="21">
        <f>(M410-Y410)/M410</f>
        <v/>
      </c>
      <c r="AP410" s="21">
        <f>AA410/Y410</f>
        <v/>
      </c>
    </row>
    <row r="411">
      <c r="A411" s="1" t="n"/>
      <c r="B411" s="15" t="inlineStr">
        <is>
          <t>7-GZ20155008</t>
        </is>
      </c>
      <c r="C411" s="15" t="inlineStr">
        <is>
          <t>2020-07-15 11:14:40</t>
        </is>
      </c>
      <c r="D411" s="16">
        <f>LEFT(B411,9)</f>
        <v/>
      </c>
      <c r="E411" s="1" t="inlineStr">
        <is>
          <t>jack</t>
        </is>
      </c>
      <c r="F411" s="1" t="n"/>
      <c r="G411" s="1" t="n"/>
      <c r="H411" s="1" t="n"/>
      <c r="I411" s="1" t="n"/>
      <c r="J411" s="1" t="n"/>
      <c r="K411" s="1" t="n"/>
      <c r="L411" s="1" t="n"/>
      <c r="M411" s="17" t="n">
        <v>449.6</v>
      </c>
      <c r="N411" s="1" t="n"/>
      <c r="O411" s="1" t="n"/>
      <c r="P411" s="1" t="n"/>
      <c r="Q411" s="1" t="n"/>
      <c r="R411" s="17" t="n">
        <v>299.16</v>
      </c>
      <c r="S411" s="44">
        <f>M411*0.01095</f>
        <v/>
      </c>
      <c r="T411" s="44">
        <f>M411*0.02348</f>
        <v/>
      </c>
      <c r="U411" s="44" t="n"/>
      <c r="V411" s="44">
        <f>U411-T411</f>
        <v/>
      </c>
      <c r="W411" s="1" t="n"/>
      <c r="X411" s="44">
        <f>M411*0.043</f>
        <v/>
      </c>
      <c r="Y411" s="44">
        <f>R411+S411+T411+W411+X411+AG411+AC411+AD411</f>
        <v/>
      </c>
      <c r="Z411" s="44">
        <f>M411-Y411</f>
        <v/>
      </c>
      <c r="AA411" s="44">
        <f>Z411*0.7</f>
        <v/>
      </c>
      <c r="AB411" s="1" t="n"/>
      <c r="AC411" s="44">
        <f>M411*0.005</f>
        <v/>
      </c>
      <c r="AD411" s="44">
        <f>AC411</f>
        <v/>
      </c>
      <c r="AE411" s="1" t="n"/>
      <c r="AF411" s="1" t="n"/>
      <c r="AG411" s="1" t="n"/>
      <c r="AH411" s="44">
        <f>Z411*0.15</f>
        <v/>
      </c>
      <c r="AI411" s="44">
        <f>Z411*0.15</f>
        <v/>
      </c>
      <c r="AJ411" s="1" t="n"/>
      <c r="AK411" s="1" t="n"/>
      <c r="AL411" s="1" t="n"/>
      <c r="AM411" s="1" t="n"/>
      <c r="AN411" s="1" t="n"/>
      <c r="AO411" s="21">
        <f>(M411-Y411)/M411</f>
        <v/>
      </c>
      <c r="AP411" s="21">
        <f>AA411/Y411</f>
        <v/>
      </c>
    </row>
    <row r="412">
      <c r="A412" s="1" t="n"/>
      <c r="B412" s="15" t="inlineStr">
        <is>
          <t>7-GZ20275001</t>
        </is>
      </c>
      <c r="C412" s="15" t="inlineStr">
        <is>
          <t>2020-07-14 16:21:23</t>
        </is>
      </c>
      <c r="D412" s="16">
        <f>LEFT(B412,9)</f>
        <v/>
      </c>
      <c r="E412" s="1" t="inlineStr">
        <is>
          <t>jack</t>
        </is>
      </c>
      <c r="F412" s="1" t="n"/>
      <c r="G412" s="1" t="n"/>
      <c r="H412" s="1" t="n"/>
      <c r="I412" s="1" t="n"/>
      <c r="J412" s="1" t="n"/>
      <c r="K412" s="1" t="n"/>
      <c r="L412" s="1" t="n"/>
      <c r="M412" s="17" t="n">
        <v>102.9</v>
      </c>
      <c r="N412" s="1" t="n"/>
      <c r="O412" s="1" t="n"/>
      <c r="P412" s="1" t="n"/>
      <c r="Q412" s="1" t="n"/>
      <c r="R412" s="17" t="n">
        <v>60.25</v>
      </c>
      <c r="S412" s="44">
        <f>M412*0.01095</f>
        <v/>
      </c>
      <c r="T412" s="44">
        <f>M412*0.02348</f>
        <v/>
      </c>
      <c r="U412" s="44" t="n"/>
      <c r="V412" s="44">
        <f>U412-T412</f>
        <v/>
      </c>
      <c r="W412" s="1" t="n"/>
      <c r="X412" s="44">
        <f>M412*0.043</f>
        <v/>
      </c>
      <c r="Y412" s="44">
        <f>R412+S412+T412+W412+X412+AG412+AC412+AD412</f>
        <v/>
      </c>
      <c r="Z412" s="44">
        <f>M412-Y412</f>
        <v/>
      </c>
      <c r="AA412" s="44">
        <f>Z412*0.7</f>
        <v/>
      </c>
      <c r="AB412" s="1" t="n"/>
      <c r="AC412" s="44">
        <f>M412*0.005</f>
        <v/>
      </c>
      <c r="AD412" s="44">
        <f>AC412</f>
        <v/>
      </c>
      <c r="AE412" s="1" t="n"/>
      <c r="AF412" s="1" t="n"/>
      <c r="AG412" s="1" t="n"/>
      <c r="AH412" s="44">
        <f>Z412*0.15</f>
        <v/>
      </c>
      <c r="AI412" s="44">
        <f>Z412*0.15</f>
        <v/>
      </c>
      <c r="AJ412" s="1" t="n"/>
      <c r="AK412" s="1" t="n"/>
      <c r="AL412" s="1" t="n"/>
      <c r="AM412" s="1" t="n"/>
      <c r="AN412" s="1" t="n"/>
      <c r="AO412" s="21">
        <f>(M412-Y412)/M412</f>
        <v/>
      </c>
      <c r="AP412" s="21">
        <f>AA412/Y412</f>
        <v/>
      </c>
    </row>
    <row r="413">
      <c r="A413" s="1" t="n"/>
      <c r="B413" s="15" t="inlineStr">
        <is>
          <t>7-GZ20076057</t>
        </is>
      </c>
      <c r="C413" s="15" t="inlineStr">
        <is>
          <t>2020-07-14 15:13:41</t>
        </is>
      </c>
      <c r="D413" s="16">
        <f>LEFT(B413,9)</f>
        <v/>
      </c>
      <c r="E413" s="1" t="inlineStr">
        <is>
          <t>jack</t>
        </is>
      </c>
      <c r="F413" s="1" t="n"/>
      <c r="G413" s="1" t="n"/>
      <c r="H413" s="1" t="n"/>
      <c r="I413" s="1" t="n"/>
      <c r="J413" s="1" t="n"/>
      <c r="K413" s="1" t="n"/>
      <c r="L413" s="1" t="n"/>
      <c r="M413" s="17" t="n">
        <v>48.82</v>
      </c>
      <c r="N413" s="1" t="n"/>
      <c r="O413" s="1" t="n"/>
      <c r="P413" s="1" t="n"/>
      <c r="Q413" s="1" t="n"/>
      <c r="R413" s="17" t="n">
        <v>30.25</v>
      </c>
      <c r="S413" s="44">
        <f>M413*0.01095</f>
        <v/>
      </c>
      <c r="T413" s="44">
        <f>M413*0.02348</f>
        <v/>
      </c>
      <c r="U413" s="44" t="n"/>
      <c r="V413" s="44">
        <f>U413-T413</f>
        <v/>
      </c>
      <c r="W413" s="1" t="n"/>
      <c r="X413" s="44">
        <f>M413*0.043</f>
        <v/>
      </c>
      <c r="Y413" s="44">
        <f>R413+S413+T413+W413+X413+AG413+AC413+AD413</f>
        <v/>
      </c>
      <c r="Z413" s="44">
        <f>M413-Y413</f>
        <v/>
      </c>
      <c r="AA413" s="44">
        <f>Z413*0.7</f>
        <v/>
      </c>
      <c r="AB413" s="1" t="n"/>
      <c r="AC413" s="44">
        <f>M413*0.005</f>
        <v/>
      </c>
      <c r="AD413" s="44">
        <f>AC413</f>
        <v/>
      </c>
      <c r="AE413" s="1" t="n"/>
      <c r="AF413" s="1" t="n"/>
      <c r="AG413" s="1" t="n"/>
      <c r="AH413" s="44">
        <f>Z413*0.15</f>
        <v/>
      </c>
      <c r="AI413" s="44">
        <f>Z413*0.15</f>
        <v/>
      </c>
      <c r="AJ413" s="1" t="n"/>
      <c r="AK413" s="1" t="n"/>
      <c r="AL413" s="1" t="n"/>
      <c r="AM413" s="1" t="n"/>
      <c r="AN413" s="1" t="n"/>
      <c r="AO413" s="21">
        <f>(M413-Y413)/M413</f>
        <v/>
      </c>
      <c r="AP413" s="21">
        <f>AA413/Y413</f>
        <v/>
      </c>
    </row>
    <row r="414">
      <c r="A414" s="1" t="n"/>
      <c r="B414" s="15" t="inlineStr">
        <is>
          <t>7-M48032005</t>
        </is>
      </c>
      <c r="C414" s="15" t="inlineStr">
        <is>
          <t>2020-07-14 15:16:00</t>
        </is>
      </c>
      <c r="D414" s="16">
        <f>LEFT(B414,9)</f>
        <v/>
      </c>
      <c r="E414" s="1" t="inlineStr">
        <is>
          <t>jack</t>
        </is>
      </c>
      <c r="F414" s="1" t="n"/>
      <c r="G414" s="1" t="n"/>
      <c r="H414" s="1" t="n"/>
      <c r="I414" s="1" t="n"/>
      <c r="J414" s="1" t="n"/>
      <c r="K414" s="1" t="n"/>
      <c r="L414" s="1" t="n"/>
      <c r="M414" s="17" t="n">
        <v>96</v>
      </c>
      <c r="N414" s="1" t="n"/>
      <c r="O414" s="1" t="n"/>
      <c r="P414" s="1" t="n"/>
      <c r="Q414" s="1" t="n"/>
      <c r="R414" s="17" t="n">
        <v>53.68</v>
      </c>
      <c r="S414" s="44">
        <f>M414*0.01095</f>
        <v/>
      </c>
      <c r="T414" s="44">
        <f>M414*0.02348</f>
        <v/>
      </c>
      <c r="U414" s="44" t="n"/>
      <c r="V414" s="44">
        <f>U414-T414</f>
        <v/>
      </c>
      <c r="W414" s="1" t="n"/>
      <c r="X414" s="44">
        <f>M414*0.043</f>
        <v/>
      </c>
      <c r="Y414" s="44">
        <f>R414+S414+T414+W414+X414+AG414+AC414+AD414</f>
        <v/>
      </c>
      <c r="Z414" s="44">
        <f>M414-Y414</f>
        <v/>
      </c>
      <c r="AA414" s="44">
        <f>Z414*0.9</f>
        <v/>
      </c>
      <c r="AB414" s="1" t="n"/>
      <c r="AC414" s="44">
        <f>M414*0.005</f>
        <v/>
      </c>
      <c r="AD414" s="44">
        <f>AC414</f>
        <v/>
      </c>
      <c r="AE414" s="1" t="n"/>
      <c r="AF414" s="1" t="n"/>
      <c r="AG414" s="1" t="n"/>
      <c r="AH414" s="44">
        <f>Z414*0.05</f>
        <v/>
      </c>
      <c r="AI414" s="44">
        <f>Z414*0.05</f>
        <v/>
      </c>
      <c r="AJ414" s="1" t="n"/>
      <c r="AK414" s="1" t="n"/>
      <c r="AL414" s="1" t="n"/>
      <c r="AM414" s="1" t="n"/>
      <c r="AN414" s="1" t="n"/>
      <c r="AO414" s="21">
        <f>(M414-Y414)/M414</f>
        <v/>
      </c>
      <c r="AP414" s="21">
        <f>AA414/Y414</f>
        <v/>
      </c>
    </row>
    <row r="415">
      <c r="A415" s="1" t="n"/>
      <c r="B415" s="15" t="inlineStr">
        <is>
          <t>7-AL1983145</t>
        </is>
      </c>
      <c r="C415" s="15" t="inlineStr">
        <is>
          <t>2020-07-14 14:22:52</t>
        </is>
      </c>
      <c r="D415" s="16">
        <f>LEFT(B415,9)</f>
        <v/>
      </c>
      <c r="E415" s="1" t="inlineStr">
        <is>
          <t>jack</t>
        </is>
      </c>
      <c r="F415" s="1" t="n"/>
      <c r="G415" s="1" t="n"/>
      <c r="H415" s="1" t="n"/>
      <c r="I415" s="1" t="n"/>
      <c r="J415" s="1" t="n"/>
      <c r="K415" s="1" t="n"/>
      <c r="L415" s="1" t="n"/>
      <c r="M415" s="17" t="n">
        <v>46</v>
      </c>
      <c r="N415" s="1" t="n"/>
      <c r="O415" s="1" t="n"/>
      <c r="P415" s="1" t="n"/>
      <c r="Q415" s="1" t="n"/>
      <c r="R415" s="17" t="n">
        <v>21.86</v>
      </c>
      <c r="S415" s="44">
        <f>M415*0.01095</f>
        <v/>
      </c>
      <c r="T415" s="44">
        <f>M415*0.02348</f>
        <v/>
      </c>
      <c r="U415" s="44" t="n"/>
      <c r="V415" s="44">
        <f>U415-T415</f>
        <v/>
      </c>
      <c r="W415" s="1" t="n"/>
      <c r="X415" s="44">
        <f>M415*0.043</f>
        <v/>
      </c>
      <c r="Y415" s="44">
        <f>R415+S415+T415+W415+X415+AG415+AC415+AD415</f>
        <v/>
      </c>
      <c r="Z415" s="44">
        <f>M415-Y415</f>
        <v/>
      </c>
      <c r="AA415" s="1" t="n">
        <v>0</v>
      </c>
      <c r="AB415" s="44">
        <f>Z415*0.9</f>
        <v/>
      </c>
      <c r="AC415" s="44">
        <f>M415*0.005</f>
        <v/>
      </c>
      <c r="AD415" s="44">
        <f>AC415</f>
        <v/>
      </c>
      <c r="AE415" s="1" t="n"/>
      <c r="AF415" s="1" t="n"/>
      <c r="AG415" s="1" t="n"/>
      <c r="AH415" s="44">
        <f>Z415*0.05</f>
        <v/>
      </c>
      <c r="AI415" s="44">
        <f>AH415</f>
        <v/>
      </c>
      <c r="AJ415" s="1" t="n"/>
      <c r="AK415" s="1" t="n"/>
      <c r="AL415" s="1" t="n"/>
      <c r="AM415" s="1" t="n"/>
      <c r="AN415" s="1" t="n"/>
      <c r="AO415" s="21">
        <f>(M415-Y415)/M415</f>
        <v/>
      </c>
      <c r="AP415" s="21">
        <f>AA415/Y415</f>
        <v/>
      </c>
    </row>
    <row r="416">
      <c r="A416" s="1" t="n"/>
      <c r="B416" s="15" t="inlineStr">
        <is>
          <t>7-MA20272001</t>
        </is>
      </c>
      <c r="C416" s="15" t="inlineStr">
        <is>
          <t>2020-07-15 11:26:44</t>
        </is>
      </c>
      <c r="D416" s="16">
        <f>LEFT(B416,9)</f>
        <v/>
      </c>
      <c r="E416" s="1" t="inlineStr">
        <is>
          <t>jack</t>
        </is>
      </c>
      <c r="F416" s="1" t="n"/>
      <c r="G416" s="1" t="n"/>
      <c r="H416" s="1" t="n"/>
      <c r="I416" s="1" t="n"/>
      <c r="J416" s="1" t="n"/>
      <c r="K416" s="1" t="n"/>
      <c r="L416" s="1" t="n"/>
      <c r="M416" s="17" t="n">
        <v>237.2</v>
      </c>
      <c r="N416" s="1" t="n"/>
      <c r="O416" s="1" t="n"/>
      <c r="P416" s="1" t="n"/>
      <c r="Q416" s="1" t="n"/>
      <c r="R416" s="17" t="n">
        <v>153.18</v>
      </c>
      <c r="S416" s="44">
        <f>M416*0.01095</f>
        <v/>
      </c>
      <c r="T416" s="44">
        <f>M416*0.02348</f>
        <v/>
      </c>
      <c r="U416" s="44" t="n"/>
      <c r="V416" s="44">
        <f>U416-T416</f>
        <v/>
      </c>
      <c r="W416" s="1" t="n"/>
      <c r="X416" s="44">
        <f>M416*0.043</f>
        <v/>
      </c>
      <c r="Y416" s="44">
        <f>R416+S416+T416+W416+X416+AG416+AC416+AD416</f>
        <v/>
      </c>
      <c r="Z416" s="44">
        <f>M416-Y416</f>
        <v/>
      </c>
      <c r="AA416" s="44">
        <f>Z416*0.7</f>
        <v/>
      </c>
      <c r="AB416" s="1" t="n"/>
      <c r="AC416" s="44">
        <f>M416*0.005</f>
        <v/>
      </c>
      <c r="AD416" s="44">
        <f>AC416</f>
        <v/>
      </c>
      <c r="AE416" s="1" t="n"/>
      <c r="AF416" s="1" t="n"/>
      <c r="AG416" s="1" t="n"/>
      <c r="AH416" s="44">
        <f>Z416*0.15</f>
        <v/>
      </c>
      <c r="AI416" s="44">
        <f>Z416*0.15</f>
        <v/>
      </c>
      <c r="AJ416" s="1" t="n"/>
      <c r="AK416" s="1" t="n"/>
      <c r="AL416" s="1" t="n"/>
      <c r="AM416" s="1" t="n"/>
      <c r="AN416" s="1" t="n"/>
      <c r="AO416" s="21">
        <f>(M416-Y416)/M416</f>
        <v/>
      </c>
      <c r="AP416" s="21">
        <f>AA416/Y416</f>
        <v/>
      </c>
    </row>
    <row r="417">
      <c r="A417" s="1" t="n"/>
      <c r="B417" s="15" t="inlineStr">
        <is>
          <t>7-MA20271001</t>
        </is>
      </c>
      <c r="C417" s="15" t="inlineStr">
        <is>
          <t>2020-07-14 13:55:58</t>
        </is>
      </c>
      <c r="D417" s="16">
        <f>LEFT(B417,9)</f>
        <v/>
      </c>
      <c r="E417" s="1" t="inlineStr">
        <is>
          <t>jack</t>
        </is>
      </c>
      <c r="F417" s="1" t="n"/>
      <c r="G417" s="1" t="n"/>
      <c r="H417" s="1" t="n"/>
      <c r="I417" s="1" t="n"/>
      <c r="J417" s="1" t="n"/>
      <c r="K417" s="1" t="n"/>
      <c r="L417" s="1" t="n"/>
      <c r="M417" s="17" t="n">
        <v>57</v>
      </c>
      <c r="N417" s="1" t="n"/>
      <c r="O417" s="1" t="n"/>
      <c r="P417" s="1" t="n"/>
      <c r="Q417" s="1" t="n"/>
      <c r="R417" s="17" t="n">
        <v>51</v>
      </c>
      <c r="S417" s="44">
        <f>M417*0.01095</f>
        <v/>
      </c>
      <c r="T417" s="44">
        <f>M417*0.02348</f>
        <v/>
      </c>
      <c r="U417" s="44" t="n"/>
      <c r="V417" s="44">
        <f>U417-T417</f>
        <v/>
      </c>
      <c r="W417" s="1" t="n"/>
      <c r="X417" s="44">
        <f>M417*0.043</f>
        <v/>
      </c>
      <c r="Y417" s="44">
        <f>R417+S417+T417+W417+X417+AG417+AC417+AD417</f>
        <v/>
      </c>
      <c r="Z417" s="44">
        <f>M417-Y417</f>
        <v/>
      </c>
      <c r="AA417" s="44">
        <f>Z417*0.7</f>
        <v/>
      </c>
      <c r="AB417" s="1" t="n"/>
      <c r="AC417" s="44">
        <f>M417*0.005</f>
        <v/>
      </c>
      <c r="AD417" s="44">
        <f>AC417</f>
        <v/>
      </c>
      <c r="AE417" s="1" t="n"/>
      <c r="AF417" s="1" t="n"/>
      <c r="AG417" s="1" t="n"/>
      <c r="AH417" s="44">
        <f>Z417*0.15</f>
        <v/>
      </c>
      <c r="AI417" s="44">
        <f>Z417*0.15</f>
        <v/>
      </c>
      <c r="AJ417" s="1" t="n"/>
      <c r="AK417" s="1" t="n"/>
      <c r="AL417" s="1" t="n"/>
      <c r="AM417" s="1" t="n"/>
      <c r="AN417" s="1" t="n"/>
      <c r="AO417" s="21">
        <f>(M417-Y417)/M417</f>
        <v/>
      </c>
      <c r="AP417" s="21">
        <f>AA417/Y417</f>
        <v/>
      </c>
    </row>
    <row r="418">
      <c r="A418" s="1" t="n"/>
      <c r="B418" s="15" t="inlineStr">
        <is>
          <t>7-MA20222002</t>
        </is>
      </c>
      <c r="C418" s="15" t="inlineStr">
        <is>
          <t>2020-07-15 10:58:06</t>
        </is>
      </c>
      <c r="D418" s="16">
        <f>LEFT(B418,9)</f>
        <v/>
      </c>
      <c r="E418" s="1" t="inlineStr">
        <is>
          <t>jack</t>
        </is>
      </c>
      <c r="F418" s="1" t="n"/>
      <c r="G418" s="1" t="n"/>
      <c r="H418" s="1" t="n"/>
      <c r="I418" s="1" t="n"/>
      <c r="J418" s="1" t="n"/>
      <c r="K418" s="1" t="n"/>
      <c r="L418" s="1" t="n"/>
      <c r="M418" s="17" t="n">
        <v>235</v>
      </c>
      <c r="N418" s="1" t="n"/>
      <c r="O418" s="1" t="n"/>
      <c r="P418" s="1" t="n"/>
      <c r="Q418" s="1" t="n"/>
      <c r="R418" s="17" t="n">
        <v>136.8</v>
      </c>
      <c r="S418" s="44">
        <f>M418*0.01095</f>
        <v/>
      </c>
      <c r="T418" s="44">
        <f>M418*0.02348</f>
        <v/>
      </c>
      <c r="U418" s="44" t="n"/>
      <c r="V418" s="44">
        <f>U418-T418</f>
        <v/>
      </c>
      <c r="W418" s="1" t="n"/>
      <c r="X418" s="44">
        <f>M418*0.043</f>
        <v/>
      </c>
      <c r="Y418" s="44">
        <f>R418+S418+T418+W418+X418+AG418+AC418+AD418</f>
        <v/>
      </c>
      <c r="Z418" s="44">
        <f>M418-Y418</f>
        <v/>
      </c>
      <c r="AA418" s="44">
        <f>Z418*0.7</f>
        <v/>
      </c>
      <c r="AB418" s="1" t="n"/>
      <c r="AC418" s="44">
        <f>M418*0.005</f>
        <v/>
      </c>
      <c r="AD418" s="44">
        <f>AC418</f>
        <v/>
      </c>
      <c r="AE418" s="1" t="n"/>
      <c r="AF418" s="1" t="n"/>
      <c r="AG418" s="1" t="n"/>
      <c r="AH418" s="44">
        <f>Z418*0.15</f>
        <v/>
      </c>
      <c r="AI418" s="44">
        <f>Z418*0.15</f>
        <v/>
      </c>
      <c r="AJ418" s="1" t="n"/>
      <c r="AK418" s="1" t="n"/>
      <c r="AL418" s="1" t="n"/>
      <c r="AM418" s="1" t="n"/>
      <c r="AN418" s="1" t="n"/>
      <c r="AO418" s="21">
        <f>(M418-Y418)/M418</f>
        <v/>
      </c>
      <c r="AP418" s="21">
        <f>AA418/Y418</f>
        <v/>
      </c>
    </row>
    <row r="419">
      <c r="A419" s="1" t="n"/>
      <c r="B419" s="15" t="inlineStr">
        <is>
          <t>7-AL20100001</t>
        </is>
      </c>
      <c r="C419" s="15" t="inlineStr">
        <is>
          <t>2020-07-15 10:38:18</t>
        </is>
      </c>
      <c r="D419" s="16">
        <f>LEFT(B419,9)</f>
        <v/>
      </c>
      <c r="E419" s="1" t="inlineStr">
        <is>
          <t>jack</t>
        </is>
      </c>
      <c r="F419" s="1" t="n"/>
      <c r="G419" s="1" t="n"/>
      <c r="H419" s="1" t="n"/>
      <c r="I419" s="1" t="n"/>
      <c r="J419" s="1" t="n"/>
      <c r="K419" s="1" t="n"/>
      <c r="L419" s="1" t="n"/>
      <c r="M419" s="17" t="n">
        <v>116.2</v>
      </c>
      <c r="N419" s="1" t="n"/>
      <c r="O419" s="1" t="n"/>
      <c r="P419" s="1" t="n"/>
      <c r="Q419" s="1" t="n"/>
      <c r="R419" s="17" t="n">
        <v>64.97</v>
      </c>
      <c r="S419" s="44">
        <f>M419*0.01095</f>
        <v/>
      </c>
      <c r="T419" s="44">
        <f>M419*0.02348</f>
        <v/>
      </c>
      <c r="U419" s="44" t="n"/>
      <c r="V419" s="44">
        <f>U419-T419</f>
        <v/>
      </c>
      <c r="W419" s="1" t="n"/>
      <c r="X419" s="44">
        <f>M419*0.043</f>
        <v/>
      </c>
      <c r="Y419" s="44">
        <f>R419+S419+T419+W419+X419+AG419+AC419+AD419</f>
        <v/>
      </c>
      <c r="Z419" s="44">
        <f>M419-Y419</f>
        <v/>
      </c>
      <c r="AA419" s="1" t="n">
        <v>0</v>
      </c>
      <c r="AB419" s="44">
        <f>Z419*0.9</f>
        <v/>
      </c>
      <c r="AC419" s="44">
        <f>M419*0.005</f>
        <v/>
      </c>
      <c r="AD419" s="44">
        <f>AC419</f>
        <v/>
      </c>
      <c r="AE419" s="1" t="n"/>
      <c r="AF419" s="1" t="n"/>
      <c r="AG419" s="1" t="n"/>
      <c r="AH419" s="44">
        <f>Z419*0.05</f>
        <v/>
      </c>
      <c r="AI419" s="44">
        <f>AH419</f>
        <v/>
      </c>
      <c r="AJ419" s="1" t="n"/>
      <c r="AK419" s="1" t="n"/>
      <c r="AL419" s="1" t="n"/>
      <c r="AM419" s="1" t="n"/>
      <c r="AN419" s="1" t="n"/>
      <c r="AO419" s="21">
        <f>(M419-Y419)/M419</f>
        <v/>
      </c>
      <c r="AP419" s="21">
        <f>AA419/Y419</f>
        <v/>
      </c>
    </row>
    <row r="420">
      <c r="A420" s="1" t="n"/>
      <c r="B420" s="15" t="inlineStr">
        <is>
          <t>7-MA20270001</t>
        </is>
      </c>
      <c r="C420" s="15" t="inlineStr">
        <is>
          <t>2020-07-15 11:28:34</t>
        </is>
      </c>
      <c r="D420" s="16">
        <f>LEFT(B420,9)</f>
        <v/>
      </c>
      <c r="E420" s="1" t="inlineStr">
        <is>
          <t>jack</t>
        </is>
      </c>
      <c r="F420" s="1" t="n"/>
      <c r="G420" s="1" t="n"/>
      <c r="H420" s="1" t="n"/>
      <c r="I420" s="1" t="n"/>
      <c r="J420" s="1" t="n"/>
      <c r="K420" s="1" t="n"/>
      <c r="L420" s="1" t="n"/>
      <c r="M420" s="17" t="n">
        <v>229.4</v>
      </c>
      <c r="N420" s="1" t="n"/>
      <c r="O420" s="1" t="n"/>
      <c r="P420" s="1" t="n"/>
      <c r="Q420" s="1" t="n"/>
      <c r="R420" s="17" t="n">
        <v>142.74</v>
      </c>
      <c r="S420" s="44">
        <f>M420*0.01095</f>
        <v/>
      </c>
      <c r="T420" s="44">
        <f>M420*0.02348</f>
        <v/>
      </c>
      <c r="U420" s="44" t="n"/>
      <c r="V420" s="44">
        <f>U420-T420</f>
        <v/>
      </c>
      <c r="W420" s="1" t="n"/>
      <c r="X420" s="44">
        <f>M420*0.043</f>
        <v/>
      </c>
      <c r="Y420" s="44">
        <f>R420+S420+T420+W420+X420+AG420+AC420+AD420</f>
        <v/>
      </c>
      <c r="Z420" s="44">
        <f>M420-Y420</f>
        <v/>
      </c>
      <c r="AA420" s="44">
        <f>Z420*0.7</f>
        <v/>
      </c>
      <c r="AB420" s="1" t="n"/>
      <c r="AC420" s="44">
        <f>M420*0.005</f>
        <v/>
      </c>
      <c r="AD420" s="44">
        <f>AC420</f>
        <v/>
      </c>
      <c r="AE420" s="1" t="n"/>
      <c r="AF420" s="1" t="n"/>
      <c r="AG420" s="1" t="n"/>
      <c r="AH420" s="44">
        <f>Z420*0.15</f>
        <v/>
      </c>
      <c r="AI420" s="44">
        <f>Z420*0.15</f>
        <v/>
      </c>
      <c r="AJ420" s="1" t="n"/>
      <c r="AK420" s="1" t="n"/>
      <c r="AL420" s="1" t="n"/>
      <c r="AM420" s="1" t="n"/>
      <c r="AN420" s="1" t="n"/>
      <c r="AO420" s="21">
        <f>(M420-Y420)/M420</f>
        <v/>
      </c>
      <c r="AP420" s="21">
        <f>AA420/Y420</f>
        <v/>
      </c>
    </row>
    <row r="421">
      <c r="A421" s="1" t="n"/>
      <c r="B421" s="15" t="inlineStr">
        <is>
          <t>7-AL20054003</t>
        </is>
      </c>
      <c r="C421" s="15" t="inlineStr">
        <is>
          <t>2020-07-13 18:31:10</t>
        </is>
      </c>
      <c r="D421" s="16">
        <f>LEFT(B421,9)</f>
        <v/>
      </c>
      <c r="E421" s="1" t="inlineStr">
        <is>
          <t>jack</t>
        </is>
      </c>
      <c r="F421" s="1" t="n"/>
      <c r="G421" s="1" t="n"/>
      <c r="H421" s="1" t="n"/>
      <c r="I421" s="1" t="n"/>
      <c r="J421" s="1" t="n"/>
      <c r="K421" s="1" t="n"/>
      <c r="L421" s="1" t="n"/>
      <c r="M421" s="17" t="n">
        <v>99</v>
      </c>
      <c r="N421" s="1" t="n"/>
      <c r="O421" s="1" t="n"/>
      <c r="P421" s="1" t="n"/>
      <c r="Q421" s="1" t="n"/>
      <c r="R421" s="17" t="n">
        <v>55.25</v>
      </c>
      <c r="S421" s="44">
        <f>M421*0.01095</f>
        <v/>
      </c>
      <c r="T421" s="44">
        <f>M421*0.02348</f>
        <v/>
      </c>
      <c r="U421" s="44" t="n"/>
      <c r="V421" s="44">
        <f>U421-T421</f>
        <v/>
      </c>
      <c r="W421" s="1" t="n"/>
      <c r="X421" s="44">
        <f>M421*0.043</f>
        <v/>
      </c>
      <c r="Y421" s="44">
        <f>R421+S421+T421+W421+X421+AG421+AC421+AD421</f>
        <v/>
      </c>
      <c r="Z421" s="44">
        <f>M421-Y421</f>
        <v/>
      </c>
      <c r="AA421" s="1" t="n">
        <v>0</v>
      </c>
      <c r="AB421" s="44">
        <f>Z421*0.9</f>
        <v/>
      </c>
      <c r="AC421" s="44">
        <f>M421*0.005</f>
        <v/>
      </c>
      <c r="AD421" s="44">
        <f>AC421</f>
        <v/>
      </c>
      <c r="AE421" s="1" t="n"/>
      <c r="AF421" s="1" t="n"/>
      <c r="AG421" s="1" t="n"/>
      <c r="AH421" s="44">
        <f>Z421*0.05</f>
        <v/>
      </c>
      <c r="AI421" s="44">
        <f>AH421</f>
        <v/>
      </c>
      <c r="AJ421" s="1" t="n"/>
      <c r="AK421" s="1" t="n"/>
      <c r="AL421" s="1" t="n"/>
      <c r="AM421" s="1" t="n"/>
      <c r="AN421" s="1" t="n"/>
      <c r="AO421" s="21">
        <f>(M421-Y421)/M421</f>
        <v/>
      </c>
      <c r="AP421" s="21">
        <f>AA421/Y421</f>
        <v/>
      </c>
    </row>
    <row r="422">
      <c r="A422" s="1" t="n"/>
      <c r="B422" s="15" t="inlineStr">
        <is>
          <t>7-AL20099001</t>
        </is>
      </c>
      <c r="C422" s="15" t="inlineStr">
        <is>
          <t>2020-07-13 18:33:04</t>
        </is>
      </c>
      <c r="D422" s="16">
        <f>LEFT(B422,9)</f>
        <v/>
      </c>
      <c r="E422" s="1" t="inlineStr">
        <is>
          <t>jack</t>
        </is>
      </c>
      <c r="F422" s="1" t="n"/>
      <c r="G422" s="1" t="n"/>
      <c r="H422" s="1" t="n"/>
      <c r="I422" s="1" t="n"/>
      <c r="J422" s="1" t="n"/>
      <c r="K422" s="1" t="n"/>
      <c r="L422" s="1" t="n"/>
      <c r="M422" s="17" t="n">
        <v>55</v>
      </c>
      <c r="N422" s="1" t="n"/>
      <c r="O422" s="1" t="n"/>
      <c r="P422" s="1" t="n"/>
      <c r="Q422" s="1" t="n"/>
      <c r="R422" s="17" t="n">
        <v>28.56</v>
      </c>
      <c r="S422" s="44">
        <f>M422*0.01095</f>
        <v/>
      </c>
      <c r="T422" s="44">
        <f>M422*0.02348</f>
        <v/>
      </c>
      <c r="U422" s="44" t="n"/>
      <c r="V422" s="44">
        <f>U422-T422</f>
        <v/>
      </c>
      <c r="W422" s="1" t="n"/>
      <c r="X422" s="44">
        <f>M422*0.043</f>
        <v/>
      </c>
      <c r="Y422" s="44">
        <f>R422+S422+T422+W422+X422+AG422+AC422+AD422</f>
        <v/>
      </c>
      <c r="Z422" s="44">
        <f>M422-Y422</f>
        <v/>
      </c>
      <c r="AA422" s="1" t="n">
        <v>0</v>
      </c>
      <c r="AB422" s="44">
        <f>Z422*0.9</f>
        <v/>
      </c>
      <c r="AC422" s="44">
        <f>M422*0.005</f>
        <v/>
      </c>
      <c r="AD422" s="44">
        <f>AC422</f>
        <v/>
      </c>
      <c r="AE422" s="1" t="n"/>
      <c r="AF422" s="1" t="n"/>
      <c r="AG422" s="1" t="n"/>
      <c r="AH422" s="44">
        <f>Z422*0.05</f>
        <v/>
      </c>
      <c r="AI422" s="44">
        <f>AH422</f>
        <v/>
      </c>
      <c r="AJ422" s="1" t="n"/>
      <c r="AK422" s="1" t="n"/>
      <c r="AL422" s="1" t="n"/>
      <c r="AM422" s="1" t="n"/>
      <c r="AN422" s="1" t="n"/>
      <c r="AO422" s="21">
        <f>(M422-Y422)/M422</f>
        <v/>
      </c>
      <c r="AP422" s="21">
        <f>AA422/Y422</f>
        <v/>
      </c>
    </row>
    <row r="423">
      <c r="A423" s="1" t="n"/>
      <c r="B423" s="15" t="inlineStr">
        <is>
          <t>7-MA20179012</t>
        </is>
      </c>
      <c r="C423" s="15" t="inlineStr">
        <is>
          <t>2020-07-14 09:40:53</t>
        </is>
      </c>
      <c r="D423" s="16">
        <f>LEFT(B423,9)</f>
        <v/>
      </c>
      <c r="E423" s="1" t="inlineStr">
        <is>
          <t>jack</t>
        </is>
      </c>
      <c r="F423" s="1" t="n"/>
      <c r="G423" s="1" t="n"/>
      <c r="H423" s="1" t="n"/>
      <c r="I423" s="1" t="n"/>
      <c r="J423" s="1" t="n"/>
      <c r="K423" s="1" t="n"/>
      <c r="L423" s="1" t="n"/>
      <c r="M423" s="17" t="n">
        <v>100</v>
      </c>
      <c r="N423" s="1" t="n"/>
      <c r="O423" s="1" t="n"/>
      <c r="P423" s="1" t="n"/>
      <c r="Q423" s="1" t="n"/>
      <c r="R423" s="17" t="n">
        <v>51.05</v>
      </c>
      <c r="S423" s="44">
        <f>M423*0.01095</f>
        <v/>
      </c>
      <c r="T423" s="44">
        <f>M423*0.02348</f>
        <v/>
      </c>
      <c r="U423" s="44" t="n"/>
      <c r="V423" s="44">
        <f>U423-T423</f>
        <v/>
      </c>
      <c r="W423" s="1" t="n"/>
      <c r="X423" s="44">
        <f>M423*0.043</f>
        <v/>
      </c>
      <c r="Y423" s="44">
        <f>R423+S423+T423+W423+X423+AG423+AC423+AD423</f>
        <v/>
      </c>
      <c r="Z423" s="44">
        <f>M423-Y423</f>
        <v/>
      </c>
      <c r="AA423" s="44">
        <f>Z423*0.7</f>
        <v/>
      </c>
      <c r="AB423" s="1" t="n"/>
      <c r="AC423" s="44">
        <f>M423*0.005</f>
        <v/>
      </c>
      <c r="AD423" s="44">
        <f>AC423</f>
        <v/>
      </c>
      <c r="AE423" s="1" t="n"/>
      <c r="AF423" s="1" t="n"/>
      <c r="AG423" s="1" t="n"/>
      <c r="AH423" s="44">
        <f>Z423*0.15</f>
        <v/>
      </c>
      <c r="AI423" s="44">
        <f>Z423*0.15</f>
        <v/>
      </c>
      <c r="AJ423" s="1" t="n"/>
      <c r="AK423" s="1" t="n"/>
      <c r="AL423" s="1" t="n"/>
      <c r="AM423" s="1" t="n"/>
      <c r="AN423" s="1" t="n"/>
      <c r="AO423" s="21">
        <f>(M423-Y423)/M423</f>
        <v/>
      </c>
      <c r="AP423" s="21">
        <f>AA423/Y423</f>
        <v/>
      </c>
    </row>
    <row r="424">
      <c r="A424" s="1" t="n"/>
      <c r="B424" s="15" t="inlineStr">
        <is>
          <t>7-AL20098001</t>
        </is>
      </c>
      <c r="C424" s="15" t="inlineStr">
        <is>
          <t>2020-07-13 18:31:10</t>
        </is>
      </c>
      <c r="D424" s="16">
        <f>LEFT(B424,9)</f>
        <v/>
      </c>
      <c r="E424" s="1" t="inlineStr">
        <is>
          <t>jack</t>
        </is>
      </c>
      <c r="F424" s="1" t="n"/>
      <c r="G424" s="1" t="n"/>
      <c r="H424" s="1" t="n"/>
      <c r="I424" s="1" t="n"/>
      <c r="J424" s="1" t="n"/>
      <c r="K424" s="1" t="n"/>
      <c r="L424" s="1" t="n"/>
      <c r="M424" s="17" t="n">
        <v>54</v>
      </c>
      <c r="N424" s="1" t="n"/>
      <c r="O424" s="1" t="n"/>
      <c r="P424" s="1" t="n"/>
      <c r="Q424" s="1" t="n"/>
      <c r="R424" s="17" t="n">
        <v>32.39</v>
      </c>
      <c r="S424" s="44">
        <f>M424*0.01095</f>
        <v/>
      </c>
      <c r="T424" s="44">
        <f>M424*0.02348</f>
        <v/>
      </c>
      <c r="U424" s="44" t="n"/>
      <c r="V424" s="44">
        <f>U424-T424</f>
        <v/>
      </c>
      <c r="W424" s="1" t="n"/>
      <c r="X424" s="44">
        <f>M424*0.043</f>
        <v/>
      </c>
      <c r="Y424" s="44">
        <f>R424+S424+T424+W424+X424+AG424+AC424+AD424</f>
        <v/>
      </c>
      <c r="Z424" s="44">
        <f>M424-Y424</f>
        <v/>
      </c>
      <c r="AA424" s="1" t="n">
        <v>0</v>
      </c>
      <c r="AB424" s="44">
        <f>Z424*0.9</f>
        <v/>
      </c>
      <c r="AC424" s="44">
        <f>M424*0.005</f>
        <v/>
      </c>
      <c r="AD424" s="44">
        <f>AC424</f>
        <v/>
      </c>
      <c r="AE424" s="1" t="n"/>
      <c r="AF424" s="1" t="n"/>
      <c r="AG424" s="1" t="n"/>
      <c r="AH424" s="44">
        <f>Z424*0.05</f>
        <v/>
      </c>
      <c r="AI424" s="44">
        <f>AH424</f>
        <v/>
      </c>
      <c r="AJ424" s="1" t="n"/>
      <c r="AK424" s="1" t="n"/>
      <c r="AL424" s="1" t="n"/>
      <c r="AM424" s="1" t="n"/>
      <c r="AN424" s="1" t="n"/>
      <c r="AO424" s="21">
        <f>(M424-Y424)/M424</f>
        <v/>
      </c>
      <c r="AP424" s="21">
        <f>AA424/Y424</f>
        <v/>
      </c>
    </row>
    <row r="425">
      <c r="A425" s="1" t="n"/>
      <c r="B425" s="15" t="inlineStr">
        <is>
          <t>7-AL20097001</t>
        </is>
      </c>
      <c r="C425" s="15" t="inlineStr">
        <is>
          <t>2020-07-14 16:07:56</t>
        </is>
      </c>
      <c r="D425" s="16">
        <f>LEFT(B425,9)</f>
        <v/>
      </c>
      <c r="E425" s="1" t="inlineStr">
        <is>
          <t>jack</t>
        </is>
      </c>
      <c r="F425" s="1" t="n"/>
      <c r="G425" s="1" t="n"/>
      <c r="H425" s="1" t="n"/>
      <c r="I425" s="1" t="n"/>
      <c r="J425" s="1" t="n"/>
      <c r="K425" s="1" t="n"/>
      <c r="L425" s="1" t="n"/>
      <c r="M425" s="17" t="n">
        <v>330</v>
      </c>
      <c r="N425" s="1" t="n"/>
      <c r="O425" s="1" t="n"/>
      <c r="P425" s="1" t="n"/>
      <c r="Q425" s="1" t="n"/>
      <c r="R425" s="17" t="n">
        <v>216.99</v>
      </c>
      <c r="S425" s="44">
        <f>M425*0.01095</f>
        <v/>
      </c>
      <c r="T425" s="44">
        <f>M425*0.02348</f>
        <v/>
      </c>
      <c r="U425" s="44" t="n"/>
      <c r="V425" s="44">
        <f>U425-T425</f>
        <v/>
      </c>
      <c r="W425" s="1" t="n"/>
      <c r="X425" s="44">
        <f>M425*0.043</f>
        <v/>
      </c>
      <c r="Y425" s="44">
        <f>R425+S425+T425+W425+X425+AG425+AC425+AD425</f>
        <v/>
      </c>
      <c r="Z425" s="44">
        <f>M425-Y425</f>
        <v/>
      </c>
      <c r="AA425" s="1" t="n">
        <v>0</v>
      </c>
      <c r="AB425" s="44">
        <f>Z425*0.9</f>
        <v/>
      </c>
      <c r="AC425" s="44">
        <f>M425*0.005</f>
        <v/>
      </c>
      <c r="AD425" s="44">
        <f>AC425</f>
        <v/>
      </c>
      <c r="AE425" s="1" t="n"/>
      <c r="AF425" s="1" t="n"/>
      <c r="AG425" s="1" t="n"/>
      <c r="AH425" s="44">
        <f>Z425*0.05</f>
        <v/>
      </c>
      <c r="AI425" s="44">
        <f>AH425</f>
        <v/>
      </c>
      <c r="AJ425" s="1" t="n"/>
      <c r="AK425" s="1" t="n"/>
      <c r="AL425" s="1" t="n"/>
      <c r="AM425" s="1" t="n"/>
      <c r="AN425" s="1" t="n"/>
      <c r="AO425" s="21">
        <f>(M425-Y425)/M425</f>
        <v/>
      </c>
      <c r="AP425" s="21">
        <f>AA425/Y425</f>
        <v/>
      </c>
    </row>
    <row r="426">
      <c r="A426" s="1" t="n"/>
      <c r="B426" s="15" t="inlineStr">
        <is>
          <t>7-M480751</t>
        </is>
      </c>
      <c r="C426" s="15" t="inlineStr">
        <is>
          <t>2020-07-13 17:49:03</t>
        </is>
      </c>
      <c r="D426" s="16">
        <f>LEFT(B426,9)</f>
        <v/>
      </c>
      <c r="E426" s="1" t="inlineStr">
        <is>
          <t>jack</t>
        </is>
      </c>
      <c r="F426" s="1" t="n"/>
      <c r="G426" s="1" t="n"/>
      <c r="H426" s="1" t="n"/>
      <c r="I426" s="1" t="n"/>
      <c r="J426" s="1" t="n"/>
      <c r="K426" s="1" t="n"/>
      <c r="L426" s="1" t="n"/>
      <c r="M426" s="17" t="n">
        <v>424</v>
      </c>
      <c r="N426" s="1" t="n"/>
      <c r="O426" s="1" t="n"/>
      <c r="P426" s="1" t="n"/>
      <c r="Q426" s="1" t="n"/>
      <c r="R426" s="17" t="n">
        <v>274.8</v>
      </c>
      <c r="S426" s="44">
        <f>M426*0.01095</f>
        <v/>
      </c>
      <c r="T426" s="44">
        <f>M426*0.02348</f>
        <v/>
      </c>
      <c r="U426" s="44" t="n"/>
      <c r="V426" s="44">
        <f>U426-T426</f>
        <v/>
      </c>
      <c r="W426" s="1" t="n"/>
      <c r="X426" s="44">
        <f>M426*0.043</f>
        <v/>
      </c>
      <c r="Y426" s="44">
        <f>R426+S426+T426+W426+X426+AG426+AC426+AD426</f>
        <v/>
      </c>
      <c r="Z426" s="44">
        <f>M426-Y426</f>
        <v/>
      </c>
      <c r="AA426" s="44">
        <f>Z426*0.9</f>
        <v/>
      </c>
      <c r="AB426" s="1" t="n"/>
      <c r="AC426" s="44">
        <f>M426*0.005</f>
        <v/>
      </c>
      <c r="AD426" s="44">
        <f>AC426</f>
        <v/>
      </c>
      <c r="AE426" s="1" t="n"/>
      <c r="AF426" s="1" t="n"/>
      <c r="AG426" s="1" t="n"/>
      <c r="AH426" s="44">
        <f>Z426*0.05</f>
        <v/>
      </c>
      <c r="AI426" s="44">
        <f>Z426*0.05</f>
        <v/>
      </c>
      <c r="AJ426" s="1" t="n"/>
      <c r="AK426" s="1" t="n"/>
      <c r="AL426" s="1" t="n"/>
      <c r="AM426" s="1" t="n"/>
      <c r="AN426" s="1" t="n"/>
      <c r="AO426" s="21">
        <f>(M426-Y426)/M426</f>
        <v/>
      </c>
      <c r="AP426" s="21">
        <f>AA426/Y426</f>
        <v/>
      </c>
    </row>
    <row r="427">
      <c r="A427" s="1" t="n"/>
      <c r="B427" s="15" t="inlineStr">
        <is>
          <t>7-AL195875</t>
        </is>
      </c>
      <c r="C427" s="15" t="inlineStr">
        <is>
          <t>2020-07-17 10:11:28</t>
        </is>
      </c>
      <c r="D427" s="16">
        <f>LEFT(B427,9)</f>
        <v/>
      </c>
      <c r="E427" s="1" t="inlineStr">
        <is>
          <t>jack</t>
        </is>
      </c>
      <c r="F427" s="1" t="n"/>
      <c r="G427" s="1" t="n"/>
      <c r="H427" s="1" t="n"/>
      <c r="I427" s="1" t="n"/>
      <c r="J427" s="1" t="n"/>
      <c r="K427" s="1" t="n"/>
      <c r="L427" s="1" t="n"/>
      <c r="M427" s="17" t="n">
        <v>1311</v>
      </c>
      <c r="N427" s="1" t="n"/>
      <c r="O427" s="1" t="n"/>
      <c r="P427" s="1" t="n"/>
      <c r="Q427" s="1" t="n"/>
      <c r="R427" s="17" t="n">
        <v>884</v>
      </c>
      <c r="S427" s="44">
        <f>M427*0.01095</f>
        <v/>
      </c>
      <c r="T427" s="44">
        <f>M427*0.02348</f>
        <v/>
      </c>
      <c r="U427" s="44" t="n">
        <v>24</v>
      </c>
      <c r="V427" s="44">
        <f>U427-T427</f>
        <v/>
      </c>
      <c r="W427" s="1" t="n"/>
      <c r="X427" s="44">
        <f>M427*0.043</f>
        <v/>
      </c>
      <c r="Y427" s="44">
        <f>R427+S427+T427+W427+X427+AG427+AC427+AD427</f>
        <v/>
      </c>
      <c r="Z427" s="44">
        <f>M427-Y427</f>
        <v/>
      </c>
      <c r="AA427" s="1" t="n">
        <v>0</v>
      </c>
      <c r="AB427" s="44">
        <f>Z427*0.9</f>
        <v/>
      </c>
      <c r="AC427" s="44">
        <f>M427*0.005</f>
        <v/>
      </c>
      <c r="AD427" s="44">
        <f>AC427</f>
        <v/>
      </c>
      <c r="AE427" s="1" t="n"/>
      <c r="AF427" s="1" t="n"/>
      <c r="AG427" s="1" t="n"/>
      <c r="AH427" s="44">
        <f>Z427*0.05</f>
        <v/>
      </c>
      <c r="AI427" s="44">
        <f>AH427</f>
        <v/>
      </c>
      <c r="AJ427" s="1" t="n"/>
      <c r="AK427" s="1" t="n"/>
      <c r="AL427" s="1" t="n"/>
      <c r="AM427" s="1" t="n"/>
      <c r="AN427" s="1" t="n"/>
      <c r="AO427" s="21">
        <f>(M427-Y427)/M427</f>
        <v/>
      </c>
      <c r="AP427" s="21">
        <f>AA427/Y427</f>
        <v/>
      </c>
      <c r="AR427" t="inlineStr">
        <is>
          <t>2020.07月迈粟礼对账单.xlsx 运单编号：4307116279903,金额13.6
2020.07月迈粟礼对账单.xlsx 运单编号：4307116179548,金额10.4</t>
        </is>
      </c>
    </row>
    <row r="428">
      <c r="A428" s="1" t="n"/>
      <c r="B428" s="15" t="inlineStr">
        <is>
          <t>7-MA20220002</t>
        </is>
      </c>
      <c r="C428" s="15" t="inlineStr">
        <is>
          <t>2020-07-15 09:39:53</t>
        </is>
      </c>
      <c r="D428" s="16">
        <f>LEFT(B428,9)</f>
        <v/>
      </c>
      <c r="E428" s="1" t="inlineStr">
        <is>
          <t>jack</t>
        </is>
      </c>
      <c r="F428" s="1" t="n"/>
      <c r="G428" s="1" t="n"/>
      <c r="H428" s="1" t="n"/>
      <c r="I428" s="1" t="n"/>
      <c r="J428" s="1" t="n"/>
      <c r="K428" s="1" t="n"/>
      <c r="L428" s="1" t="n"/>
      <c r="M428" s="17" t="n">
        <v>1032</v>
      </c>
      <c r="N428" s="1" t="n"/>
      <c r="O428" s="1" t="n"/>
      <c r="P428" s="1" t="n"/>
      <c r="Q428" s="1" t="n"/>
      <c r="R428" s="17" t="n">
        <v>774.8</v>
      </c>
      <c r="S428" s="44">
        <f>M428*0.01095</f>
        <v/>
      </c>
      <c r="T428" s="44">
        <f>M428*0.02348</f>
        <v/>
      </c>
      <c r="U428" s="44" t="n"/>
      <c r="V428" s="44">
        <f>U428-T428</f>
        <v/>
      </c>
      <c r="W428" s="1" t="n"/>
      <c r="X428" s="44">
        <f>M428*0.043</f>
        <v/>
      </c>
      <c r="Y428" s="44">
        <f>R428+S428+T428+W428+X428+AG428+AC428+AD428</f>
        <v/>
      </c>
      <c r="Z428" s="44">
        <f>M428-Y428</f>
        <v/>
      </c>
      <c r="AA428" s="44">
        <f>Z428*0.7</f>
        <v/>
      </c>
      <c r="AB428" s="1" t="n"/>
      <c r="AC428" s="44">
        <f>M428*0.005</f>
        <v/>
      </c>
      <c r="AD428" s="44">
        <f>AC428</f>
        <v/>
      </c>
      <c r="AE428" s="1" t="n"/>
      <c r="AF428" s="1" t="n"/>
      <c r="AG428" s="1" t="n"/>
      <c r="AH428" s="44">
        <f>Z428*0.15</f>
        <v/>
      </c>
      <c r="AI428" s="44">
        <f>Z428*0.15</f>
        <v/>
      </c>
      <c r="AJ428" s="1" t="n"/>
      <c r="AK428" s="1" t="n"/>
      <c r="AL428" s="1" t="n"/>
      <c r="AM428" s="1" t="n"/>
      <c r="AN428" s="1" t="n"/>
      <c r="AO428" s="21">
        <f>(M428-Y428)/M428</f>
        <v/>
      </c>
      <c r="AP428" s="21">
        <f>AA428/Y428</f>
        <v/>
      </c>
    </row>
    <row r="429">
      <c r="A429" s="1" t="n"/>
      <c r="B429" s="15" t="inlineStr">
        <is>
          <t>7-MA20223005</t>
        </is>
      </c>
      <c r="C429" s="15" t="inlineStr">
        <is>
          <t>2020-07-13 17:49:33</t>
        </is>
      </c>
      <c r="D429" s="16">
        <f>LEFT(B429,9)</f>
        <v/>
      </c>
      <c r="E429" s="1" t="inlineStr">
        <is>
          <t>jack</t>
        </is>
      </c>
      <c r="F429" s="1" t="n"/>
      <c r="G429" s="1" t="n"/>
      <c r="H429" s="1" t="n"/>
      <c r="I429" s="1" t="n"/>
      <c r="J429" s="1" t="n"/>
      <c r="K429" s="1" t="n"/>
      <c r="L429" s="1" t="n"/>
      <c r="M429" s="17" t="n">
        <v>265</v>
      </c>
      <c r="N429" s="1" t="n"/>
      <c r="O429" s="1" t="n"/>
      <c r="P429" s="1" t="n"/>
      <c r="Q429" s="1" t="n"/>
      <c r="R429" s="17" t="n">
        <v>183.15</v>
      </c>
      <c r="S429" s="44">
        <f>M429*0.01095</f>
        <v/>
      </c>
      <c r="T429" s="44">
        <f>M429*0.02348</f>
        <v/>
      </c>
      <c r="U429" s="44" t="n"/>
      <c r="V429" s="44">
        <f>U429-T429</f>
        <v/>
      </c>
      <c r="W429" s="1" t="n"/>
      <c r="X429" s="44">
        <f>M429*0.043</f>
        <v/>
      </c>
      <c r="Y429" s="44">
        <f>R429+S429+T429+W429+X429+AG429+AC429+AD429</f>
        <v/>
      </c>
      <c r="Z429" s="44">
        <f>M429-Y429</f>
        <v/>
      </c>
      <c r="AA429" s="44">
        <f>Z429*0.7</f>
        <v/>
      </c>
      <c r="AB429" s="1" t="n"/>
      <c r="AC429" s="44">
        <f>M429*0.005</f>
        <v/>
      </c>
      <c r="AD429" s="44">
        <f>AC429</f>
        <v/>
      </c>
      <c r="AE429" s="1" t="n"/>
      <c r="AF429" s="1" t="n"/>
      <c r="AG429" s="1" t="n"/>
      <c r="AH429" s="44">
        <f>Z429*0.15</f>
        <v/>
      </c>
      <c r="AI429" s="44">
        <f>Z429*0.15</f>
        <v/>
      </c>
      <c r="AJ429" s="1" t="n"/>
      <c r="AK429" s="1" t="n"/>
      <c r="AL429" s="1" t="n"/>
      <c r="AM429" s="1" t="n"/>
      <c r="AN429" s="1" t="n"/>
      <c r="AO429" s="21">
        <f>(M429-Y429)/M429</f>
        <v/>
      </c>
      <c r="AP429" s="21">
        <f>AA429/Y429</f>
        <v/>
      </c>
    </row>
    <row r="430">
      <c r="A430" s="1" t="n"/>
      <c r="B430" s="15" t="inlineStr">
        <is>
          <t>7-M48033001</t>
        </is>
      </c>
      <c r="C430" s="15" t="inlineStr">
        <is>
          <t>2020-07-13 15:28:40</t>
        </is>
      </c>
      <c r="D430" s="16">
        <f>LEFT(B430,9)</f>
        <v/>
      </c>
      <c r="E430" s="1" t="inlineStr">
        <is>
          <t>jack</t>
        </is>
      </c>
      <c r="F430" s="1" t="n"/>
      <c r="G430" s="1" t="n"/>
      <c r="H430" s="1" t="n"/>
      <c r="I430" s="1" t="n"/>
      <c r="J430" s="1" t="n"/>
      <c r="K430" s="1" t="n"/>
      <c r="L430" s="1" t="n"/>
      <c r="M430" s="17" t="n">
        <v>24.5</v>
      </c>
      <c r="N430" s="1" t="n"/>
      <c r="O430" s="1" t="n"/>
      <c r="P430" s="1" t="n"/>
      <c r="Q430" s="1" t="n"/>
      <c r="R430" s="17" t="n">
        <v>9.449999999999999</v>
      </c>
      <c r="S430" s="44">
        <f>M430*0.01095</f>
        <v/>
      </c>
      <c r="T430" s="44">
        <f>M430*0.02348</f>
        <v/>
      </c>
      <c r="U430" s="44" t="n"/>
      <c r="V430" s="44">
        <f>U430-T430</f>
        <v/>
      </c>
      <c r="W430" s="1" t="n"/>
      <c r="X430" s="44">
        <f>M430*0.043</f>
        <v/>
      </c>
      <c r="Y430" s="44">
        <f>R430+S430+T430+W430+X430+AG430+AC430+AD430</f>
        <v/>
      </c>
      <c r="Z430" s="44">
        <f>M430-Y430</f>
        <v/>
      </c>
      <c r="AA430" s="44">
        <f>Z430*0.9</f>
        <v/>
      </c>
      <c r="AB430" s="1" t="n"/>
      <c r="AC430" s="44">
        <f>M430*0.005</f>
        <v/>
      </c>
      <c r="AD430" s="44">
        <f>AC430</f>
        <v/>
      </c>
      <c r="AE430" s="1" t="n"/>
      <c r="AF430" s="1" t="n"/>
      <c r="AG430" s="1" t="n"/>
      <c r="AH430" s="44">
        <f>Z430*0.05</f>
        <v/>
      </c>
      <c r="AI430" s="44">
        <f>Z430*0.05</f>
        <v/>
      </c>
      <c r="AJ430" s="1" t="n"/>
      <c r="AK430" s="1" t="n"/>
      <c r="AL430" s="1" t="n"/>
      <c r="AM430" s="1" t="n"/>
      <c r="AN430" s="1" t="n"/>
      <c r="AO430" s="21">
        <f>(M430-Y430)/M430</f>
        <v/>
      </c>
      <c r="AP430" s="21">
        <f>AA430/Y430</f>
        <v/>
      </c>
    </row>
    <row r="431">
      <c r="A431" s="1" t="n"/>
      <c r="B431" s="15" t="inlineStr">
        <is>
          <t>7-AL18146279</t>
        </is>
      </c>
      <c r="C431" s="15" t="inlineStr">
        <is>
          <t>2020-07-13 15:10:11</t>
        </is>
      </c>
      <c r="D431" s="16">
        <f>LEFT(B431,9)</f>
        <v/>
      </c>
      <c r="E431" s="1" t="inlineStr">
        <is>
          <t>jack</t>
        </is>
      </c>
      <c r="F431" s="1" t="n"/>
      <c r="G431" s="1" t="n"/>
      <c r="H431" s="1" t="n"/>
      <c r="I431" s="1" t="n"/>
      <c r="J431" s="1" t="n"/>
      <c r="K431" s="1" t="n"/>
      <c r="L431" s="1" t="n"/>
      <c r="M431" s="17" t="n">
        <v>522.46</v>
      </c>
      <c r="N431" s="1" t="n"/>
      <c r="O431" s="1" t="n"/>
      <c r="P431" s="1" t="n"/>
      <c r="Q431" s="1" t="n"/>
      <c r="R431" s="17" t="n">
        <v>375.23</v>
      </c>
      <c r="S431" s="44">
        <f>M431*0.01095</f>
        <v/>
      </c>
      <c r="T431" s="44">
        <f>M431*0.02348</f>
        <v/>
      </c>
      <c r="U431" s="44" t="n"/>
      <c r="V431" s="44">
        <f>U431-T431</f>
        <v/>
      </c>
      <c r="W431" s="1" t="n"/>
      <c r="X431" s="44">
        <f>M431*0.043</f>
        <v/>
      </c>
      <c r="Y431" s="44">
        <f>R431+S431+T431+W431+X431+AG431+AC431+AD431</f>
        <v/>
      </c>
      <c r="Z431" s="44">
        <f>M431-Y431</f>
        <v/>
      </c>
      <c r="AA431" s="1" t="n">
        <v>0</v>
      </c>
      <c r="AB431" s="44">
        <f>Z431*0.9</f>
        <v/>
      </c>
      <c r="AC431" s="44">
        <f>M431*0.005</f>
        <v/>
      </c>
      <c r="AD431" s="44">
        <f>AC431</f>
        <v/>
      </c>
      <c r="AE431" s="1" t="n"/>
      <c r="AF431" s="1" t="n"/>
      <c r="AG431" s="1" t="n"/>
      <c r="AH431" s="44">
        <f>Z431*0.05</f>
        <v/>
      </c>
      <c r="AI431" s="44">
        <f>AH431</f>
        <v/>
      </c>
      <c r="AJ431" s="1" t="n"/>
      <c r="AK431" s="1" t="n"/>
      <c r="AL431" s="1" t="n"/>
      <c r="AM431" s="1" t="n"/>
      <c r="AN431" s="1" t="n"/>
      <c r="AO431" s="21">
        <f>(M431-Y431)/M431</f>
        <v/>
      </c>
      <c r="AP431" s="21">
        <f>AA431/Y431</f>
        <v/>
      </c>
    </row>
    <row r="432">
      <c r="A432" s="1" t="n"/>
      <c r="B432" s="15" t="inlineStr">
        <is>
          <t>7-AL20092002</t>
        </is>
      </c>
      <c r="C432" s="15" t="inlineStr">
        <is>
          <t>2020-07-15 10:38:10</t>
        </is>
      </c>
      <c r="D432" s="16">
        <f>LEFT(B432,9)</f>
        <v/>
      </c>
      <c r="E432" s="1" t="inlineStr">
        <is>
          <t>jack</t>
        </is>
      </c>
      <c r="F432" s="1" t="n"/>
      <c r="G432" s="1" t="n"/>
      <c r="H432" s="1" t="n"/>
      <c r="I432" s="1" t="n"/>
      <c r="J432" s="1" t="n"/>
      <c r="K432" s="1" t="n"/>
      <c r="L432" s="1" t="n"/>
      <c r="M432" s="17" t="n">
        <v>498.8</v>
      </c>
      <c r="N432" s="1" t="n"/>
      <c r="O432" s="1" t="n"/>
      <c r="P432" s="1" t="n"/>
      <c r="Q432" s="1" t="n"/>
      <c r="R432" s="17" t="n">
        <v>234.2</v>
      </c>
      <c r="S432" s="44">
        <f>M432*0.01095</f>
        <v/>
      </c>
      <c r="T432" s="44">
        <f>M432*0.02348</f>
        <v/>
      </c>
      <c r="U432" s="44" t="n"/>
      <c r="V432" s="44">
        <f>U432-T432</f>
        <v/>
      </c>
      <c r="W432" s="1" t="n"/>
      <c r="X432" s="44">
        <f>M432*0.043</f>
        <v/>
      </c>
      <c r="Y432" s="44">
        <f>R432+S432+T432+W432+X432+AG432+AC432+AD432</f>
        <v/>
      </c>
      <c r="Z432" s="44">
        <f>M432-Y432</f>
        <v/>
      </c>
      <c r="AA432" s="1" t="n">
        <v>0</v>
      </c>
      <c r="AB432" s="44">
        <f>Z432*0.9</f>
        <v/>
      </c>
      <c r="AC432" s="44">
        <f>M432*0.005</f>
        <v/>
      </c>
      <c r="AD432" s="44">
        <f>AC432</f>
        <v/>
      </c>
      <c r="AE432" s="1" t="n"/>
      <c r="AF432" s="1" t="n"/>
      <c r="AG432" s="1" t="n"/>
      <c r="AH432" s="44">
        <f>Z432*0.05</f>
        <v/>
      </c>
      <c r="AI432" s="44">
        <f>AH432</f>
        <v/>
      </c>
      <c r="AJ432" s="1" t="n"/>
      <c r="AK432" s="1" t="n"/>
      <c r="AL432" s="1" t="n"/>
      <c r="AM432" s="1" t="n"/>
      <c r="AN432" s="1" t="n"/>
      <c r="AO432" s="21">
        <f>(M432-Y432)/M432</f>
        <v/>
      </c>
      <c r="AP432" s="21">
        <f>AA432/Y432</f>
        <v/>
      </c>
    </row>
    <row r="433">
      <c r="A433" s="1" t="n"/>
      <c r="B433" s="15" t="inlineStr">
        <is>
          <t>7-GZ20224003</t>
        </is>
      </c>
      <c r="C433" s="15" t="inlineStr">
        <is>
          <t>2020-07-13 14:27:26</t>
        </is>
      </c>
      <c r="D433" s="16">
        <f>LEFT(B433,9)</f>
        <v/>
      </c>
      <c r="E433" s="1" t="inlineStr">
        <is>
          <t>jack</t>
        </is>
      </c>
      <c r="F433" s="1" t="n"/>
      <c r="G433" s="1" t="n"/>
      <c r="H433" s="1" t="n"/>
      <c r="I433" s="1" t="n"/>
      <c r="J433" s="1" t="n"/>
      <c r="K433" s="1" t="n"/>
      <c r="L433" s="1" t="n"/>
      <c r="M433" s="17" t="n">
        <v>60.24</v>
      </c>
      <c r="N433" s="1" t="n"/>
      <c r="O433" s="1" t="n"/>
      <c r="P433" s="1" t="n"/>
      <c r="Q433" s="1" t="n"/>
      <c r="R433" s="17" t="n">
        <v>30.1</v>
      </c>
      <c r="S433" s="44">
        <f>M433*0.01095</f>
        <v/>
      </c>
      <c r="T433" s="44">
        <f>M433*0.02348</f>
        <v/>
      </c>
      <c r="U433" s="44" t="n"/>
      <c r="V433" s="44">
        <f>U433-T433</f>
        <v/>
      </c>
      <c r="W433" s="1" t="n"/>
      <c r="X433" s="44">
        <f>M433*0.043</f>
        <v/>
      </c>
      <c r="Y433" s="44">
        <f>R433+S433+T433+W433+X433+AG433+AC433+AD433</f>
        <v/>
      </c>
      <c r="Z433" s="44">
        <f>M433-Y433</f>
        <v/>
      </c>
      <c r="AA433" s="44">
        <f>Z433*0.7</f>
        <v/>
      </c>
      <c r="AB433" s="1" t="n"/>
      <c r="AC433" s="44">
        <f>M433*0.005</f>
        <v/>
      </c>
      <c r="AD433" s="44">
        <f>AC433</f>
        <v/>
      </c>
      <c r="AE433" s="1" t="n"/>
      <c r="AF433" s="1" t="n"/>
      <c r="AG433" s="1" t="n"/>
      <c r="AH433" s="44">
        <f>Z433*0.15</f>
        <v/>
      </c>
      <c r="AI433" s="44">
        <f>Z433*0.15</f>
        <v/>
      </c>
      <c r="AJ433" s="1" t="n"/>
      <c r="AK433" s="1" t="n"/>
      <c r="AL433" s="1" t="n"/>
      <c r="AM433" s="1" t="n"/>
      <c r="AN433" s="1" t="n"/>
      <c r="AO433" s="21">
        <f>(M433-Y433)/M433</f>
        <v/>
      </c>
      <c r="AP433" s="21">
        <f>AA433/Y433</f>
        <v/>
      </c>
    </row>
    <row r="434">
      <c r="A434" s="1" t="n"/>
      <c r="B434" s="15" t="inlineStr">
        <is>
          <t>7-GZ20229008</t>
        </is>
      </c>
      <c r="C434" s="15" t="inlineStr">
        <is>
          <t>2020-07-13 14:11:27</t>
        </is>
      </c>
      <c r="D434" s="16">
        <f>LEFT(B434,9)</f>
        <v/>
      </c>
      <c r="E434" s="1" t="inlineStr">
        <is>
          <t>jack</t>
        </is>
      </c>
      <c r="F434" s="1" t="n"/>
      <c r="G434" s="1" t="n"/>
      <c r="H434" s="1" t="n"/>
      <c r="I434" s="1" t="n"/>
      <c r="J434" s="1" t="n"/>
      <c r="K434" s="1" t="n"/>
      <c r="L434" s="1" t="n"/>
      <c r="M434" s="17" t="n">
        <v>55.5</v>
      </c>
      <c r="N434" s="1" t="n"/>
      <c r="O434" s="1" t="n"/>
      <c r="P434" s="1" t="n"/>
      <c r="Q434" s="1" t="n"/>
      <c r="R434" s="17" t="n">
        <v>42.5</v>
      </c>
      <c r="S434" s="44">
        <f>M434*0.01095</f>
        <v/>
      </c>
      <c r="T434" s="44">
        <f>M434*0.02348</f>
        <v/>
      </c>
      <c r="U434" s="44" t="n"/>
      <c r="V434" s="44">
        <f>U434-T434</f>
        <v/>
      </c>
      <c r="W434" s="1" t="n"/>
      <c r="X434" s="44">
        <f>M434*0.043</f>
        <v/>
      </c>
      <c r="Y434" s="44">
        <f>R434+S434+T434+W434+X434+AG434+AC434+AD434</f>
        <v/>
      </c>
      <c r="Z434" s="44">
        <f>M434-Y434</f>
        <v/>
      </c>
      <c r="AA434" s="44">
        <f>Z434*0.7</f>
        <v/>
      </c>
      <c r="AB434" s="1" t="n"/>
      <c r="AC434" s="44">
        <f>M434*0.005</f>
        <v/>
      </c>
      <c r="AD434" s="44">
        <f>AC434</f>
        <v/>
      </c>
      <c r="AE434" s="1" t="n"/>
      <c r="AF434" s="1" t="n"/>
      <c r="AG434" s="1" t="n"/>
      <c r="AH434" s="44">
        <f>Z434*0.15</f>
        <v/>
      </c>
      <c r="AI434" s="44">
        <f>Z434*0.15</f>
        <v/>
      </c>
      <c r="AJ434" s="1" t="n"/>
      <c r="AK434" s="1" t="n"/>
      <c r="AL434" s="1" t="n"/>
      <c r="AM434" s="1" t="n"/>
      <c r="AN434" s="1" t="n"/>
      <c r="AO434" s="21">
        <f>(M434-Y434)/M434</f>
        <v/>
      </c>
      <c r="AP434" s="21">
        <f>AA434/Y434</f>
        <v/>
      </c>
    </row>
    <row r="435">
      <c r="A435" s="1" t="n"/>
      <c r="B435" s="15" t="inlineStr">
        <is>
          <t>7-GZ19031045</t>
        </is>
      </c>
      <c r="C435" s="15" t="inlineStr">
        <is>
          <t>2020-07-13 14:11:26</t>
        </is>
      </c>
      <c r="D435" s="16">
        <f>LEFT(B435,9)</f>
        <v/>
      </c>
      <c r="E435" s="1" t="inlineStr">
        <is>
          <t>jack</t>
        </is>
      </c>
      <c r="F435" s="1" t="n"/>
      <c r="G435" s="1" t="n"/>
      <c r="H435" s="1" t="n"/>
      <c r="I435" s="1" t="n"/>
      <c r="J435" s="1" t="n"/>
      <c r="K435" s="1" t="n"/>
      <c r="L435" s="1" t="n"/>
      <c r="M435" s="17" t="n">
        <v>49.66</v>
      </c>
      <c r="N435" s="1" t="n"/>
      <c r="O435" s="1" t="n"/>
      <c r="P435" s="1" t="n"/>
      <c r="Q435" s="1" t="n"/>
      <c r="R435" s="17" t="n">
        <v>28.53</v>
      </c>
      <c r="S435" s="44">
        <f>M435*0.01095</f>
        <v/>
      </c>
      <c r="T435" s="44">
        <f>M435*0.02348</f>
        <v/>
      </c>
      <c r="U435" s="44" t="n"/>
      <c r="V435" s="44">
        <f>U435-T435</f>
        <v/>
      </c>
      <c r="W435" s="1" t="n"/>
      <c r="X435" s="44">
        <f>M435*0.043</f>
        <v/>
      </c>
      <c r="Y435" s="44">
        <f>R435+S435+T435+W435+X435+AG435+AC435+AD435</f>
        <v/>
      </c>
      <c r="Z435" s="44">
        <f>M435-Y435</f>
        <v/>
      </c>
      <c r="AA435" s="44">
        <f>Z435*0.7</f>
        <v/>
      </c>
      <c r="AB435" s="1" t="n"/>
      <c r="AC435" s="44">
        <f>M435*0.005</f>
        <v/>
      </c>
      <c r="AD435" s="44">
        <f>AC435</f>
        <v/>
      </c>
      <c r="AE435" s="1" t="n"/>
      <c r="AF435" s="1" t="n"/>
      <c r="AG435" s="1" t="n"/>
      <c r="AH435" s="44">
        <f>Z435*0.15</f>
        <v/>
      </c>
      <c r="AI435" s="44">
        <f>Z435*0.15</f>
        <v/>
      </c>
      <c r="AJ435" s="1" t="n"/>
      <c r="AK435" s="1" t="n"/>
      <c r="AL435" s="1" t="n"/>
      <c r="AM435" s="1" t="n"/>
      <c r="AN435" s="1" t="n"/>
      <c r="AO435" s="21">
        <f>(M435-Y435)/M435</f>
        <v/>
      </c>
      <c r="AP435" s="21">
        <f>AA435/Y435</f>
        <v/>
      </c>
    </row>
    <row r="436">
      <c r="A436" s="1" t="n"/>
      <c r="B436" s="15" t="inlineStr">
        <is>
          <t>7-GZ20189010</t>
        </is>
      </c>
      <c r="C436" s="15" t="inlineStr">
        <is>
          <t>2020-07-13 14:11:26</t>
        </is>
      </c>
      <c r="D436" s="16">
        <f>LEFT(B436,9)</f>
        <v/>
      </c>
      <c r="E436" s="1" t="inlineStr">
        <is>
          <t>jack</t>
        </is>
      </c>
      <c r="F436" s="1" t="n"/>
      <c r="G436" s="1" t="n"/>
      <c r="H436" s="1" t="n"/>
      <c r="I436" s="1" t="n"/>
      <c r="J436" s="1" t="n"/>
      <c r="K436" s="1" t="n"/>
      <c r="L436" s="1" t="n"/>
      <c r="M436" s="17" t="n">
        <v>27</v>
      </c>
      <c r="N436" s="1" t="n"/>
      <c r="O436" s="1" t="n"/>
      <c r="P436" s="1" t="n"/>
      <c r="Q436" s="1" t="n"/>
      <c r="R436" s="17" t="n">
        <v>13.84</v>
      </c>
      <c r="S436" s="44">
        <f>M436*0.01095</f>
        <v/>
      </c>
      <c r="T436" s="44">
        <f>M436*0.02348</f>
        <v/>
      </c>
      <c r="U436" s="44" t="n"/>
      <c r="V436" s="44">
        <f>U436-T436</f>
        <v/>
      </c>
      <c r="W436" s="1" t="n"/>
      <c r="X436" s="44">
        <f>M436*0.043</f>
        <v/>
      </c>
      <c r="Y436" s="44">
        <f>R436+S436+T436+W436+X436+AG436+AC436+AD436</f>
        <v/>
      </c>
      <c r="Z436" s="44">
        <f>M436-Y436</f>
        <v/>
      </c>
      <c r="AA436" s="44">
        <f>Z436*0.7</f>
        <v/>
      </c>
      <c r="AB436" s="1" t="n"/>
      <c r="AC436" s="44">
        <f>M436*0.005</f>
        <v/>
      </c>
      <c r="AD436" s="44">
        <f>AC436</f>
        <v/>
      </c>
      <c r="AE436" s="1" t="n"/>
      <c r="AF436" s="1" t="n"/>
      <c r="AG436" s="1" t="n"/>
      <c r="AH436" s="44">
        <f>Z436*0.15</f>
        <v/>
      </c>
      <c r="AI436" s="44">
        <f>Z436*0.15</f>
        <v/>
      </c>
      <c r="AJ436" s="1" t="n"/>
      <c r="AK436" s="1" t="n"/>
      <c r="AL436" s="1" t="n"/>
      <c r="AM436" s="1" t="n"/>
      <c r="AN436" s="1" t="n"/>
      <c r="AO436" s="21">
        <f>(M436-Y436)/M436</f>
        <v/>
      </c>
      <c r="AP436" s="21">
        <f>AA436/Y436</f>
        <v/>
      </c>
    </row>
    <row r="437">
      <c r="A437" s="1" t="n"/>
      <c r="B437" s="15" t="inlineStr">
        <is>
          <t>7-GZ20189009</t>
        </is>
      </c>
      <c r="C437" s="15" t="inlineStr">
        <is>
          <t>2020-07-13 14:11:26</t>
        </is>
      </c>
      <c r="D437" s="16">
        <f>LEFT(B437,9)</f>
        <v/>
      </c>
      <c r="E437" s="1" t="inlineStr">
        <is>
          <t>jack</t>
        </is>
      </c>
      <c r="F437" s="1" t="n"/>
      <c r="G437" s="1" t="n"/>
      <c r="H437" s="1" t="n"/>
      <c r="I437" s="1" t="n"/>
      <c r="J437" s="1" t="n"/>
      <c r="K437" s="1" t="n"/>
      <c r="L437" s="1" t="n"/>
      <c r="M437" s="17" t="n">
        <v>44</v>
      </c>
      <c r="N437" s="1" t="n"/>
      <c r="O437" s="1" t="n"/>
      <c r="P437" s="1" t="n"/>
      <c r="Q437" s="1" t="n"/>
      <c r="R437" s="17" t="n">
        <v>27.68</v>
      </c>
      <c r="S437" s="44">
        <f>M437*0.01095</f>
        <v/>
      </c>
      <c r="T437" s="44">
        <f>M437*0.02348</f>
        <v/>
      </c>
      <c r="U437" s="44" t="n"/>
      <c r="V437" s="44">
        <f>U437-T437</f>
        <v/>
      </c>
      <c r="W437" s="1" t="n"/>
      <c r="X437" s="44">
        <f>M437*0.043</f>
        <v/>
      </c>
      <c r="Y437" s="44">
        <f>R437+S437+T437+W437+X437+AG437+AC437+AD437</f>
        <v/>
      </c>
      <c r="Z437" s="44">
        <f>M437-Y437</f>
        <v/>
      </c>
      <c r="AA437" s="44">
        <f>Z437*0.7</f>
        <v/>
      </c>
      <c r="AB437" s="1" t="n"/>
      <c r="AC437" s="44">
        <f>M437*0.005</f>
        <v/>
      </c>
      <c r="AD437" s="44">
        <f>AC437</f>
        <v/>
      </c>
      <c r="AE437" s="1" t="n"/>
      <c r="AF437" s="1" t="n"/>
      <c r="AG437" s="1" t="n"/>
      <c r="AH437" s="44">
        <f>Z437*0.15</f>
        <v/>
      </c>
      <c r="AI437" s="44">
        <f>Z437*0.15</f>
        <v/>
      </c>
      <c r="AJ437" s="1" t="n"/>
      <c r="AK437" s="1" t="n"/>
      <c r="AL437" s="1" t="n"/>
      <c r="AM437" s="1" t="n"/>
      <c r="AN437" s="1" t="n"/>
      <c r="AO437" s="21">
        <f>(M437-Y437)/M437</f>
        <v/>
      </c>
      <c r="AP437" s="21">
        <f>AA437/Y437</f>
        <v/>
      </c>
    </row>
    <row r="438">
      <c r="A438" s="1" t="n"/>
      <c r="B438" s="15" t="inlineStr">
        <is>
          <t>7-AL19104108</t>
        </is>
      </c>
      <c r="C438" s="15" t="inlineStr">
        <is>
          <t>2020-07-16 09:16:12</t>
        </is>
      </c>
      <c r="D438" s="16">
        <f>LEFT(B438,9)</f>
        <v/>
      </c>
      <c r="E438" s="1" t="inlineStr">
        <is>
          <t>jack</t>
        </is>
      </c>
      <c r="F438" s="1" t="n"/>
      <c r="G438" s="1" t="n"/>
      <c r="H438" s="1" t="n"/>
      <c r="I438" s="1" t="n"/>
      <c r="J438" s="1" t="n"/>
      <c r="K438" s="1" t="n"/>
      <c r="L438" s="1" t="n"/>
      <c r="M438" s="17" t="n">
        <v>54.66</v>
      </c>
      <c r="N438" s="1" t="n"/>
      <c r="O438" s="1" t="n"/>
      <c r="P438" s="1" t="n"/>
      <c r="Q438" s="1" t="n"/>
      <c r="R438" s="17" t="n">
        <v>29.8</v>
      </c>
      <c r="S438" s="44">
        <f>M438*0.01095</f>
        <v/>
      </c>
      <c r="T438" s="44">
        <f>M438*0.02348</f>
        <v/>
      </c>
      <c r="U438" s="44" t="n"/>
      <c r="V438" s="44">
        <f>U438-T438</f>
        <v/>
      </c>
      <c r="W438" s="1" t="n"/>
      <c r="X438" s="44">
        <f>M438*0.043</f>
        <v/>
      </c>
      <c r="Y438" s="44">
        <f>R438+S438+T438+W438+X438+AG438+AC438+AD438</f>
        <v/>
      </c>
      <c r="Z438" s="44">
        <f>M438-Y438</f>
        <v/>
      </c>
      <c r="AA438" s="1" t="n">
        <v>0</v>
      </c>
      <c r="AB438" s="44">
        <f>Z438*0.9</f>
        <v/>
      </c>
      <c r="AC438" s="44">
        <f>M438*0.005</f>
        <v/>
      </c>
      <c r="AD438" s="44">
        <f>AC438</f>
        <v/>
      </c>
      <c r="AE438" s="1" t="n"/>
      <c r="AF438" s="1" t="n"/>
      <c r="AG438" s="1" t="n"/>
      <c r="AH438" s="44">
        <f>Z438*0.05</f>
        <v/>
      </c>
      <c r="AI438" s="44">
        <f>AH438</f>
        <v/>
      </c>
      <c r="AJ438" s="1" t="n"/>
      <c r="AK438" s="1" t="n"/>
      <c r="AL438" s="1" t="n"/>
      <c r="AM438" s="1" t="n"/>
      <c r="AN438" s="1" t="n"/>
      <c r="AO438" s="21">
        <f>(M438-Y438)/M438</f>
        <v/>
      </c>
      <c r="AP438" s="21">
        <f>AA438/Y438</f>
        <v/>
      </c>
    </row>
    <row r="439">
      <c r="A439" s="1" t="n"/>
      <c r="B439" s="15" t="inlineStr">
        <is>
          <t>7-GZ19034011</t>
        </is>
      </c>
      <c r="C439" s="15" t="inlineStr">
        <is>
          <t>2020-07-13 14:11:26</t>
        </is>
      </c>
      <c r="D439" s="16">
        <f>LEFT(B439,9)</f>
        <v/>
      </c>
      <c r="E439" s="1" t="inlineStr">
        <is>
          <t>jack</t>
        </is>
      </c>
      <c r="F439" s="1" t="n"/>
      <c r="G439" s="1" t="n"/>
      <c r="H439" s="1" t="n"/>
      <c r="I439" s="1" t="n"/>
      <c r="J439" s="1" t="n"/>
      <c r="K439" s="1" t="n"/>
      <c r="L439" s="1" t="n"/>
      <c r="M439" s="17" t="n">
        <v>230</v>
      </c>
      <c r="N439" s="1" t="n"/>
      <c r="O439" s="1" t="n"/>
      <c r="P439" s="1" t="n"/>
      <c r="Q439" s="1" t="n"/>
      <c r="R439" s="17" t="n">
        <v>163.85</v>
      </c>
      <c r="S439" s="44">
        <f>M439*0.01095</f>
        <v/>
      </c>
      <c r="T439" s="44">
        <f>M439*0.02348</f>
        <v/>
      </c>
      <c r="U439" s="44" t="n"/>
      <c r="V439" s="44">
        <f>U439-T439</f>
        <v/>
      </c>
      <c r="W439" s="1" t="n"/>
      <c r="X439" s="44">
        <f>M439*0.043</f>
        <v/>
      </c>
      <c r="Y439" s="44">
        <f>R439+S439+T439+W439+X439+AG439+AC439+AD439</f>
        <v/>
      </c>
      <c r="Z439" s="44">
        <f>M439-Y439</f>
        <v/>
      </c>
      <c r="AA439" s="44">
        <f>Z439*0.7</f>
        <v/>
      </c>
      <c r="AB439" s="1" t="n"/>
      <c r="AC439" s="44">
        <f>M439*0.005</f>
        <v/>
      </c>
      <c r="AD439" s="44">
        <f>AC439</f>
        <v/>
      </c>
      <c r="AE439" s="1" t="n"/>
      <c r="AF439" s="1" t="n"/>
      <c r="AG439" s="1" t="n"/>
      <c r="AH439" s="44">
        <f>Z439*0.15</f>
        <v/>
      </c>
      <c r="AI439" s="44">
        <f>Z439*0.15</f>
        <v/>
      </c>
      <c r="AJ439" s="1" t="n"/>
      <c r="AK439" s="1" t="n"/>
      <c r="AL439" s="1" t="n"/>
      <c r="AM439" s="1" t="n"/>
      <c r="AN439" s="1" t="n"/>
      <c r="AO439" s="21">
        <f>(M439-Y439)/M439</f>
        <v/>
      </c>
      <c r="AP439" s="21">
        <f>AA439/Y439</f>
        <v/>
      </c>
    </row>
    <row r="440">
      <c r="A440" s="1" t="n"/>
      <c r="B440" s="15" t="inlineStr">
        <is>
          <t>7-GZ19034010</t>
        </is>
      </c>
      <c r="C440" s="15" t="inlineStr">
        <is>
          <t>2020-07-13 14:27:26</t>
        </is>
      </c>
      <c r="D440" s="16">
        <f>LEFT(B440,9)</f>
        <v/>
      </c>
      <c r="E440" s="1" t="inlineStr">
        <is>
          <t>jack</t>
        </is>
      </c>
      <c r="F440" s="1" t="n"/>
      <c r="G440" s="1" t="n"/>
      <c r="H440" s="1" t="n"/>
      <c r="I440" s="1" t="n"/>
      <c r="J440" s="1" t="n"/>
      <c r="K440" s="1" t="n"/>
      <c r="L440" s="1" t="n"/>
      <c r="M440" s="17" t="n">
        <v>448.5</v>
      </c>
      <c r="N440" s="1" t="n"/>
      <c r="O440" s="1" t="n"/>
      <c r="P440" s="1" t="n"/>
      <c r="Q440" s="1" t="n"/>
      <c r="R440" s="17" t="n">
        <v>264.35</v>
      </c>
      <c r="S440" s="44">
        <f>M440*0.01095</f>
        <v/>
      </c>
      <c r="T440" s="44">
        <f>M440*0.02348</f>
        <v/>
      </c>
      <c r="U440" s="44" t="n"/>
      <c r="V440" s="44">
        <f>U440-T440</f>
        <v/>
      </c>
      <c r="W440" s="1" t="n"/>
      <c r="X440" s="44">
        <f>M440*0.043</f>
        <v/>
      </c>
      <c r="Y440" s="44">
        <f>R440+S440+T440+W440+X440+AG440+AC440+AD440</f>
        <v/>
      </c>
      <c r="Z440" s="44">
        <f>M440-Y440</f>
        <v/>
      </c>
      <c r="AA440" s="44">
        <f>Z440*0.7</f>
        <v/>
      </c>
      <c r="AB440" s="1" t="n"/>
      <c r="AC440" s="44">
        <f>M440*0.005</f>
        <v/>
      </c>
      <c r="AD440" s="44">
        <f>AC440</f>
        <v/>
      </c>
      <c r="AE440" s="1" t="n"/>
      <c r="AF440" s="1" t="n"/>
      <c r="AG440" s="1" t="n"/>
      <c r="AH440" s="44">
        <f>Z440*0.15</f>
        <v/>
      </c>
      <c r="AI440" s="44">
        <f>Z440*0.15</f>
        <v/>
      </c>
      <c r="AJ440" s="1" t="n"/>
      <c r="AK440" s="1" t="n"/>
      <c r="AL440" s="1" t="n"/>
      <c r="AM440" s="1" t="n"/>
      <c r="AN440" s="1" t="n"/>
      <c r="AO440" s="21">
        <f>(M440-Y440)/M440</f>
        <v/>
      </c>
      <c r="AP440" s="21">
        <f>AA440/Y440</f>
        <v/>
      </c>
    </row>
    <row r="441">
      <c r="A441" s="1" t="n"/>
      <c r="B441" s="15" t="inlineStr">
        <is>
          <t>7-GZ20077003</t>
        </is>
      </c>
      <c r="C441" s="15" t="inlineStr">
        <is>
          <t>2020-07-13 14:11:24</t>
        </is>
      </c>
      <c r="D441" s="16">
        <f>LEFT(B441,9)</f>
        <v/>
      </c>
      <c r="E441" s="1" t="inlineStr">
        <is>
          <t>jack</t>
        </is>
      </c>
      <c r="F441" s="1" t="n"/>
      <c r="G441" s="1" t="n"/>
      <c r="H441" s="1" t="n"/>
      <c r="I441" s="1" t="n"/>
      <c r="J441" s="1" t="n"/>
      <c r="K441" s="1" t="n"/>
      <c r="L441" s="1" t="n"/>
      <c r="M441" s="17" t="n">
        <v>179</v>
      </c>
      <c r="N441" s="1" t="n"/>
      <c r="O441" s="1" t="n"/>
      <c r="P441" s="1" t="n"/>
      <c r="Q441" s="1" t="n"/>
      <c r="R441" s="17" t="n">
        <v>85</v>
      </c>
      <c r="S441" s="44">
        <f>M441*0.01095</f>
        <v/>
      </c>
      <c r="T441" s="44">
        <f>M441*0.02348</f>
        <v/>
      </c>
      <c r="U441" s="44" t="n"/>
      <c r="V441" s="44">
        <f>U441-T441</f>
        <v/>
      </c>
      <c r="W441" s="1" t="n"/>
      <c r="X441" s="44">
        <f>M441*0.043</f>
        <v/>
      </c>
      <c r="Y441" s="44">
        <f>R441+S441+T441+W441+X441+AG441+AC441+AD441</f>
        <v/>
      </c>
      <c r="Z441" s="44">
        <f>M441-Y441</f>
        <v/>
      </c>
      <c r="AA441" s="44">
        <f>Z441*0.7</f>
        <v/>
      </c>
      <c r="AB441" s="1" t="n"/>
      <c r="AC441" s="44">
        <f>M441*0.005</f>
        <v/>
      </c>
      <c r="AD441" s="44">
        <f>AC441</f>
        <v/>
      </c>
      <c r="AE441" s="1" t="n"/>
      <c r="AF441" s="1" t="n"/>
      <c r="AG441" s="1" t="n"/>
      <c r="AH441" s="44">
        <f>Z441*0.15</f>
        <v/>
      </c>
      <c r="AI441" s="44">
        <f>Z441*0.15</f>
        <v/>
      </c>
      <c r="AJ441" s="1" t="n"/>
      <c r="AK441" s="1" t="n"/>
      <c r="AL441" s="1" t="n"/>
      <c r="AM441" s="1" t="n"/>
      <c r="AN441" s="1" t="n"/>
      <c r="AO441" s="21">
        <f>(M441-Y441)/M441</f>
        <v/>
      </c>
      <c r="AP441" s="21">
        <f>AA441/Y441</f>
        <v/>
      </c>
    </row>
    <row r="442">
      <c r="A442" s="1" t="n"/>
      <c r="B442" s="15" t="inlineStr">
        <is>
          <t>7-GZ20070011</t>
        </is>
      </c>
      <c r="C442" s="15" t="inlineStr">
        <is>
          <t>2020-07-13 14:11:24</t>
        </is>
      </c>
      <c r="D442" s="16">
        <f>LEFT(B442,9)</f>
        <v/>
      </c>
      <c r="E442" s="1" t="inlineStr">
        <is>
          <t>jack</t>
        </is>
      </c>
      <c r="F442" s="1" t="n"/>
      <c r="G442" s="1" t="n"/>
      <c r="H442" s="1" t="n"/>
      <c r="I442" s="1" t="n"/>
      <c r="J442" s="1" t="n"/>
      <c r="K442" s="1" t="n"/>
      <c r="L442" s="1" t="n"/>
      <c r="M442" s="17" t="n">
        <v>109</v>
      </c>
      <c r="N442" s="1" t="n"/>
      <c r="O442" s="1" t="n"/>
      <c r="P442" s="1" t="n"/>
      <c r="Q442" s="1" t="n"/>
      <c r="R442" s="17" t="n">
        <v>64.77</v>
      </c>
      <c r="S442" s="44">
        <f>M442*0.01095</f>
        <v/>
      </c>
      <c r="T442" s="44">
        <f>M442*0.02348</f>
        <v/>
      </c>
      <c r="U442" s="44" t="n"/>
      <c r="V442" s="44">
        <f>U442-T442</f>
        <v/>
      </c>
      <c r="W442" s="1" t="n"/>
      <c r="X442" s="44">
        <f>M442*0.043</f>
        <v/>
      </c>
      <c r="Y442" s="44">
        <f>R442+S442+T442+W442+X442+AG442+AC442+AD442</f>
        <v/>
      </c>
      <c r="Z442" s="44">
        <f>M442-Y442</f>
        <v/>
      </c>
      <c r="AA442" s="44">
        <f>Z442*0.7</f>
        <v/>
      </c>
      <c r="AB442" s="1" t="n"/>
      <c r="AC442" s="44">
        <f>M442*0.005</f>
        <v/>
      </c>
      <c r="AD442" s="44">
        <f>AC442</f>
        <v/>
      </c>
      <c r="AE442" s="1" t="n"/>
      <c r="AF442" s="1" t="n"/>
      <c r="AG442" s="1" t="n"/>
      <c r="AH442" s="44">
        <f>Z442*0.15</f>
        <v/>
      </c>
      <c r="AI442" s="44">
        <f>Z442*0.15</f>
        <v/>
      </c>
      <c r="AJ442" s="1" t="n"/>
      <c r="AK442" s="1" t="n"/>
      <c r="AL442" s="1" t="n"/>
      <c r="AM442" s="1" t="n"/>
      <c r="AN442" s="1" t="n"/>
      <c r="AO442" s="21">
        <f>(M442-Y442)/M442</f>
        <v/>
      </c>
      <c r="AP442" s="21">
        <f>AA442/Y442</f>
        <v/>
      </c>
    </row>
    <row r="443">
      <c r="A443" s="1" t="n"/>
      <c r="B443" s="15" t="inlineStr">
        <is>
          <t>7-GZ20272001</t>
        </is>
      </c>
      <c r="C443" s="15" t="inlineStr">
        <is>
          <t>2020-07-13 14:13:27</t>
        </is>
      </c>
      <c r="D443" s="16">
        <f>LEFT(B443,9)</f>
        <v/>
      </c>
      <c r="E443" s="1" t="inlineStr">
        <is>
          <t>jack</t>
        </is>
      </c>
      <c r="F443" s="1" t="n"/>
      <c r="G443" s="1" t="n"/>
      <c r="H443" s="1" t="n"/>
      <c r="I443" s="1" t="n"/>
      <c r="J443" s="1" t="n"/>
      <c r="K443" s="1" t="n"/>
      <c r="L443" s="1" t="n"/>
      <c r="M443" s="17" t="n">
        <v>196.8</v>
      </c>
      <c r="N443" s="1" t="n"/>
      <c r="O443" s="1" t="n"/>
      <c r="P443" s="1" t="n"/>
      <c r="Q443" s="1" t="n"/>
      <c r="R443" s="17" t="n">
        <v>129.91</v>
      </c>
      <c r="S443" s="44">
        <f>M443*0.01095</f>
        <v/>
      </c>
      <c r="T443" s="44">
        <f>M443*0.02348</f>
        <v/>
      </c>
      <c r="U443" s="44" t="n"/>
      <c r="V443" s="44">
        <f>U443-T443</f>
        <v/>
      </c>
      <c r="W443" s="1" t="n"/>
      <c r="X443" s="44">
        <f>M443*0.043</f>
        <v/>
      </c>
      <c r="Y443" s="44">
        <f>R443+S443+T443+W443+X443+AG443+AC443+AD443</f>
        <v/>
      </c>
      <c r="Z443" s="44">
        <f>M443-Y443</f>
        <v/>
      </c>
      <c r="AA443" s="44">
        <f>Z443*0.7</f>
        <v/>
      </c>
      <c r="AB443" s="1" t="n"/>
      <c r="AC443" s="44">
        <f>M443*0.005</f>
        <v/>
      </c>
      <c r="AD443" s="44">
        <f>AC443</f>
        <v/>
      </c>
      <c r="AE443" s="1" t="n"/>
      <c r="AF443" s="1" t="n"/>
      <c r="AG443" s="1" t="n"/>
      <c r="AH443" s="44">
        <f>Z443*0.15</f>
        <v/>
      </c>
      <c r="AI443" s="44">
        <f>Z443*0.15</f>
        <v/>
      </c>
      <c r="AJ443" s="1" t="n"/>
      <c r="AK443" s="1" t="n"/>
      <c r="AL443" s="1" t="n"/>
      <c r="AM443" s="1" t="n"/>
      <c r="AN443" s="1" t="n"/>
      <c r="AO443" s="21">
        <f>(M443-Y443)/M443</f>
        <v/>
      </c>
      <c r="AP443" s="21">
        <f>AA443/Y443</f>
        <v/>
      </c>
    </row>
    <row r="444">
      <c r="A444" s="1" t="n"/>
      <c r="B444" s="15" t="inlineStr">
        <is>
          <t>7-AL19104107</t>
        </is>
      </c>
      <c r="C444" s="15" t="inlineStr">
        <is>
          <t>2020-07-16 09:50:41</t>
        </is>
      </c>
      <c r="D444" s="16">
        <f>LEFT(B444,9)</f>
        <v/>
      </c>
      <c r="E444" s="1" t="inlineStr">
        <is>
          <t>jack</t>
        </is>
      </c>
      <c r="F444" s="1" t="n"/>
      <c r="G444" s="1" t="n"/>
      <c r="H444" s="1" t="n"/>
      <c r="I444" s="1" t="n"/>
      <c r="J444" s="1" t="n"/>
      <c r="K444" s="1" t="n"/>
      <c r="L444" s="1" t="n"/>
      <c r="M444" s="17" t="n">
        <v>1032</v>
      </c>
      <c r="N444" s="1" t="n"/>
      <c r="O444" s="1" t="n"/>
      <c r="P444" s="1" t="n"/>
      <c r="Q444" s="1" t="n"/>
      <c r="R444" s="17" t="n">
        <v>651.08</v>
      </c>
      <c r="S444" s="44">
        <f>M444*0.01095</f>
        <v/>
      </c>
      <c r="T444" s="44">
        <f>M444*0.02348</f>
        <v/>
      </c>
      <c r="U444" s="44" t="n"/>
      <c r="V444" s="44">
        <f>U444-T444</f>
        <v/>
      </c>
      <c r="W444" s="1" t="n"/>
      <c r="X444" s="44">
        <f>M444*0.043</f>
        <v/>
      </c>
      <c r="Y444" s="44">
        <f>R444+S444+T444+W444+X444+AG444+AC444+AD444</f>
        <v/>
      </c>
      <c r="Z444" s="44">
        <f>M444-Y444</f>
        <v/>
      </c>
      <c r="AA444" s="1" t="n">
        <v>0</v>
      </c>
      <c r="AB444" s="44">
        <f>Z444*0.9</f>
        <v/>
      </c>
      <c r="AC444" s="44">
        <f>M444*0.005</f>
        <v/>
      </c>
      <c r="AD444" s="44">
        <f>AC444</f>
        <v/>
      </c>
      <c r="AE444" s="1" t="n"/>
      <c r="AF444" s="1" t="n"/>
      <c r="AG444" s="1" t="n"/>
      <c r="AH444" s="44">
        <f>Z444*0.05</f>
        <v/>
      </c>
      <c r="AI444" s="44">
        <f>AH444</f>
        <v/>
      </c>
      <c r="AJ444" s="1" t="n"/>
      <c r="AK444" s="1" t="n"/>
      <c r="AL444" s="1" t="n"/>
      <c r="AM444" s="1" t="n"/>
      <c r="AN444" s="1" t="n"/>
      <c r="AO444" s="21">
        <f>(M444-Y444)/M444</f>
        <v/>
      </c>
      <c r="AP444" s="21">
        <f>AA444/Y444</f>
        <v/>
      </c>
    </row>
    <row r="445">
      <c r="A445" s="1" t="n"/>
      <c r="B445" s="15" t="inlineStr">
        <is>
          <t>7-GZ20052021</t>
        </is>
      </c>
      <c r="C445" s="15" t="inlineStr">
        <is>
          <t>2020-07-23 11:03:04</t>
        </is>
      </c>
      <c r="D445" s="16">
        <f>LEFT(B445,9)</f>
        <v/>
      </c>
      <c r="E445" s="1" t="inlineStr">
        <is>
          <t>jack</t>
        </is>
      </c>
      <c r="F445" s="1" t="n"/>
      <c r="G445" s="1" t="n"/>
      <c r="H445" s="1" t="n"/>
      <c r="I445" s="1" t="n"/>
      <c r="J445" s="1" t="n"/>
      <c r="K445" s="1" t="n"/>
      <c r="L445" s="1" t="n"/>
      <c r="M445" s="17" t="n">
        <v>1526</v>
      </c>
      <c r="N445" s="1" t="n"/>
      <c r="O445" s="1" t="n"/>
      <c r="P445" s="1" t="n"/>
      <c r="Q445" s="1" t="n"/>
      <c r="R445" s="17" t="n">
        <v>962.1</v>
      </c>
      <c r="S445" s="44">
        <f>M445*0.01095</f>
        <v/>
      </c>
      <c r="T445" s="44">
        <f>M445*0.02348</f>
        <v/>
      </c>
      <c r="U445" s="44" t="n"/>
      <c r="V445" s="44">
        <f>U445-T445</f>
        <v/>
      </c>
      <c r="W445" s="1" t="n"/>
      <c r="X445" s="44">
        <f>M445*0.043</f>
        <v/>
      </c>
      <c r="Y445" s="44">
        <f>R445+S445+T445+W445+X445+AG445+AC445+AD445</f>
        <v/>
      </c>
      <c r="Z445" s="44">
        <f>M445-Y445</f>
        <v/>
      </c>
      <c r="AA445" s="44">
        <f>Z445*0.7</f>
        <v/>
      </c>
      <c r="AB445" s="1" t="n"/>
      <c r="AC445" s="44">
        <f>M445*0.005</f>
        <v/>
      </c>
      <c r="AD445" s="44">
        <f>AC445</f>
        <v/>
      </c>
      <c r="AE445" s="1" t="n"/>
      <c r="AF445" s="1" t="n"/>
      <c r="AG445" s="1" t="n"/>
      <c r="AH445" s="44">
        <f>Z445*0.15</f>
        <v/>
      </c>
      <c r="AI445" s="44">
        <f>Z445*0.15</f>
        <v/>
      </c>
      <c r="AJ445" s="1" t="n"/>
      <c r="AK445" s="1" t="n"/>
      <c r="AL445" s="1" t="n"/>
      <c r="AM445" s="1" t="n"/>
      <c r="AN445" s="1" t="n"/>
      <c r="AO445" s="21">
        <f>(M445-Y445)/M445</f>
        <v/>
      </c>
      <c r="AP445" s="21">
        <f>AA445/Y445</f>
        <v/>
      </c>
    </row>
    <row r="446">
      <c r="A446" s="1" t="n"/>
      <c r="B446" s="15" t="inlineStr">
        <is>
          <t>7-GZ20024003</t>
        </is>
      </c>
      <c r="C446" s="15" t="inlineStr">
        <is>
          <t>2020-07-13 13:14:28</t>
        </is>
      </c>
      <c r="D446" s="16">
        <f>LEFT(B446,9)</f>
        <v/>
      </c>
      <c r="E446" s="1" t="inlineStr">
        <is>
          <t>jack</t>
        </is>
      </c>
      <c r="F446" s="1" t="n"/>
      <c r="G446" s="1" t="n"/>
      <c r="H446" s="1" t="n"/>
      <c r="I446" s="1" t="n"/>
      <c r="J446" s="1" t="n"/>
      <c r="K446" s="1" t="n"/>
      <c r="L446" s="1" t="n"/>
      <c r="M446" s="17" t="n">
        <v>397.6</v>
      </c>
      <c r="N446" s="1" t="n"/>
      <c r="O446" s="1" t="n"/>
      <c r="P446" s="1" t="n"/>
      <c r="Q446" s="1" t="n"/>
      <c r="R446" s="17" t="n">
        <v>231.4</v>
      </c>
      <c r="S446" s="44">
        <f>M446*0.01095</f>
        <v/>
      </c>
      <c r="T446" s="44">
        <f>M446*0.02348</f>
        <v/>
      </c>
      <c r="U446" s="44" t="n"/>
      <c r="V446" s="44">
        <f>U446-T446</f>
        <v/>
      </c>
      <c r="W446" s="1" t="n"/>
      <c r="X446" s="44">
        <f>M446*0.043</f>
        <v/>
      </c>
      <c r="Y446" s="44">
        <f>R446+S446+T446+W446+X446+AG446+AC446+AD446</f>
        <v/>
      </c>
      <c r="Z446" s="44">
        <f>M446-Y446</f>
        <v/>
      </c>
      <c r="AA446" s="44">
        <f>Z446*0.7</f>
        <v/>
      </c>
      <c r="AB446" s="1" t="n"/>
      <c r="AC446" s="44">
        <f>M446*0.005</f>
        <v/>
      </c>
      <c r="AD446" s="44">
        <f>AC446</f>
        <v/>
      </c>
      <c r="AE446" s="1" t="n"/>
      <c r="AF446" s="1" t="n"/>
      <c r="AG446" s="1" t="n"/>
      <c r="AH446" s="44">
        <f>Z446*0.15</f>
        <v/>
      </c>
      <c r="AI446" s="44">
        <f>Z446*0.15</f>
        <v/>
      </c>
      <c r="AJ446" s="1" t="n"/>
      <c r="AK446" s="1" t="n"/>
      <c r="AL446" s="1" t="n"/>
      <c r="AM446" s="1" t="n"/>
      <c r="AN446" s="1" t="n"/>
      <c r="AO446" s="21">
        <f>(M446-Y446)/M446</f>
        <v/>
      </c>
      <c r="AP446" s="21">
        <f>AA446/Y446</f>
        <v/>
      </c>
    </row>
    <row r="447">
      <c r="A447" s="1" t="n"/>
      <c r="B447" s="15" t="inlineStr">
        <is>
          <t>7-MA20252003</t>
        </is>
      </c>
      <c r="C447" s="15" t="inlineStr">
        <is>
          <t>2020-07-13 12:48:24</t>
        </is>
      </c>
      <c r="D447" s="16">
        <f>LEFT(B447,9)</f>
        <v/>
      </c>
      <c r="E447" s="1" t="inlineStr">
        <is>
          <t>jack</t>
        </is>
      </c>
      <c r="F447" s="1" t="n"/>
      <c r="G447" s="1" t="n"/>
      <c r="H447" s="1" t="n"/>
      <c r="I447" s="1" t="n"/>
      <c r="J447" s="1" t="n"/>
      <c r="K447" s="1" t="n"/>
      <c r="L447" s="1" t="n"/>
      <c r="M447" s="17" t="n">
        <v>246.15</v>
      </c>
      <c r="N447" s="1" t="n"/>
      <c r="O447" s="1" t="n"/>
      <c r="P447" s="1" t="n"/>
      <c r="Q447" s="1" t="n"/>
      <c r="R447" s="17" t="n">
        <v>147.25</v>
      </c>
      <c r="S447" s="44">
        <f>M447*0.01095</f>
        <v/>
      </c>
      <c r="T447" s="44">
        <f>M447*0.02348</f>
        <v/>
      </c>
      <c r="U447" s="44" t="n"/>
      <c r="V447" s="44">
        <f>U447-T447</f>
        <v/>
      </c>
      <c r="W447" s="1" t="n"/>
      <c r="X447" s="44">
        <f>M447*0.043</f>
        <v/>
      </c>
      <c r="Y447" s="44">
        <f>R447+S447+T447+W447+X447+AG447+AC447+AD447</f>
        <v/>
      </c>
      <c r="Z447" s="44">
        <f>M447-Y447</f>
        <v/>
      </c>
      <c r="AA447" s="44">
        <f>Z447*0.7</f>
        <v/>
      </c>
      <c r="AB447" s="1" t="n"/>
      <c r="AC447" s="44">
        <f>M447*0.005</f>
        <v/>
      </c>
      <c r="AD447" s="44">
        <f>AC447</f>
        <v/>
      </c>
      <c r="AE447" s="1" t="n"/>
      <c r="AF447" s="1" t="n"/>
      <c r="AG447" s="1" t="n"/>
      <c r="AH447" s="44">
        <f>Z447*0.15</f>
        <v/>
      </c>
      <c r="AI447" s="44">
        <f>Z447*0.15</f>
        <v/>
      </c>
      <c r="AJ447" s="1" t="n"/>
      <c r="AK447" s="1" t="n"/>
      <c r="AL447" s="1" t="n"/>
      <c r="AM447" s="1" t="n"/>
      <c r="AN447" s="1" t="n"/>
      <c r="AO447" s="21">
        <f>(M447-Y447)/M447</f>
        <v/>
      </c>
      <c r="AP447" s="21">
        <f>AA447/Y447</f>
        <v/>
      </c>
    </row>
    <row r="448">
      <c r="A448" s="1" t="n"/>
      <c r="B448" s="15" t="inlineStr">
        <is>
          <t>7-AL19156088</t>
        </is>
      </c>
      <c r="C448" s="15" t="inlineStr">
        <is>
          <t>2020-07-13 12:47:49</t>
        </is>
      </c>
      <c r="D448" s="16">
        <f>LEFT(B448,9)</f>
        <v/>
      </c>
      <c r="E448" s="1" t="inlineStr">
        <is>
          <t>jack</t>
        </is>
      </c>
      <c r="F448" s="1" t="n"/>
      <c r="G448" s="1" t="n"/>
      <c r="H448" s="1" t="n"/>
      <c r="I448" s="1" t="n"/>
      <c r="J448" s="1" t="n"/>
      <c r="K448" s="1" t="n"/>
      <c r="L448" s="1" t="n"/>
      <c r="M448" s="17" t="n">
        <v>240</v>
      </c>
      <c r="N448" s="1" t="n"/>
      <c r="O448" s="1" t="n"/>
      <c r="P448" s="1" t="n"/>
      <c r="Q448" s="1" t="n"/>
      <c r="R448" s="17" t="n">
        <v>145.56</v>
      </c>
      <c r="S448" s="44">
        <f>M448*0.01095</f>
        <v/>
      </c>
      <c r="T448" s="44">
        <f>M448*0.02348</f>
        <v/>
      </c>
      <c r="U448" s="44" t="n"/>
      <c r="V448" s="44">
        <f>U448-T448</f>
        <v/>
      </c>
      <c r="W448" s="1" t="n"/>
      <c r="X448" s="44">
        <f>M448*0.043</f>
        <v/>
      </c>
      <c r="Y448" s="44">
        <f>R448+S448+T448+W448+X448+AG448+AC448+AD448</f>
        <v/>
      </c>
      <c r="Z448" s="44">
        <f>M448-Y448</f>
        <v/>
      </c>
      <c r="AA448" s="1" t="n">
        <v>0</v>
      </c>
      <c r="AB448" s="44">
        <f>Z448*0.9</f>
        <v/>
      </c>
      <c r="AC448" s="44">
        <f>M448*0.005</f>
        <v/>
      </c>
      <c r="AD448" s="44">
        <f>AC448</f>
        <v/>
      </c>
      <c r="AE448" s="1" t="n"/>
      <c r="AF448" s="1" t="n"/>
      <c r="AG448" s="1" t="n"/>
      <c r="AH448" s="44">
        <f>Z448*0.05</f>
        <v/>
      </c>
      <c r="AI448" s="44">
        <f>AH448</f>
        <v/>
      </c>
      <c r="AJ448" s="1" t="n"/>
      <c r="AK448" s="1" t="n"/>
      <c r="AL448" s="1" t="n"/>
      <c r="AM448" s="1" t="n"/>
      <c r="AN448" s="1" t="n"/>
      <c r="AO448" s="21">
        <f>(M448-Y448)/M448</f>
        <v/>
      </c>
      <c r="AP448" s="21">
        <f>AA448/Y448</f>
        <v/>
      </c>
    </row>
    <row r="449">
      <c r="A449" s="1" t="n"/>
      <c r="B449" s="15" t="inlineStr">
        <is>
          <t>7-AL1810296</t>
        </is>
      </c>
      <c r="C449" s="15" t="inlineStr">
        <is>
          <t>2020-07-13 12:47:49</t>
        </is>
      </c>
      <c r="D449" s="16">
        <f>LEFT(B449,9)</f>
        <v/>
      </c>
      <c r="E449" s="1" t="inlineStr">
        <is>
          <t>jack</t>
        </is>
      </c>
      <c r="F449" s="1" t="n"/>
      <c r="G449" s="1" t="n"/>
      <c r="H449" s="1" t="n"/>
      <c r="I449" s="1" t="n"/>
      <c r="J449" s="1" t="n"/>
      <c r="K449" s="1" t="n"/>
      <c r="L449" s="1" t="n"/>
      <c r="M449" s="17" t="n">
        <v>797</v>
      </c>
      <c r="N449" s="1" t="n"/>
      <c r="O449" s="1" t="n"/>
      <c r="P449" s="1" t="n"/>
      <c r="Q449" s="1" t="n"/>
      <c r="R449" s="17" t="n">
        <v>486</v>
      </c>
      <c r="S449" s="44">
        <f>M449*0.01095</f>
        <v/>
      </c>
      <c r="T449" s="44">
        <f>M449*0.02348</f>
        <v/>
      </c>
      <c r="U449" s="44" t="n"/>
      <c r="V449" s="44">
        <f>U449-T449</f>
        <v/>
      </c>
      <c r="W449" s="1" t="n"/>
      <c r="X449" s="44">
        <f>M449*0.043</f>
        <v/>
      </c>
      <c r="Y449" s="44">
        <f>R449+S449+T449+W449+X449+AG449+AC449+AD449</f>
        <v/>
      </c>
      <c r="Z449" s="44">
        <f>M449-Y449</f>
        <v/>
      </c>
      <c r="AA449" s="1" t="n">
        <v>0</v>
      </c>
      <c r="AB449" s="44">
        <f>Z449*0.9</f>
        <v/>
      </c>
      <c r="AC449" s="44">
        <f>M449*0.005</f>
        <v/>
      </c>
      <c r="AD449" s="44">
        <f>AC449</f>
        <v/>
      </c>
      <c r="AE449" s="1" t="n"/>
      <c r="AF449" s="1" t="n"/>
      <c r="AG449" s="1" t="n"/>
      <c r="AH449" s="44">
        <f>Z449*0.05</f>
        <v/>
      </c>
      <c r="AI449" s="44">
        <f>AH449</f>
        <v/>
      </c>
      <c r="AJ449" s="1" t="n"/>
      <c r="AK449" s="1" t="n"/>
      <c r="AL449" s="1" t="n"/>
      <c r="AM449" s="1" t="n"/>
      <c r="AN449" s="1" t="n"/>
      <c r="AO449" s="21">
        <f>(M449-Y449)/M449</f>
        <v/>
      </c>
      <c r="AP449" s="21">
        <f>AA449/Y449</f>
        <v/>
      </c>
    </row>
    <row r="450">
      <c r="A450" s="1" t="n"/>
      <c r="B450" s="15" t="inlineStr">
        <is>
          <t>7-GZ20076056</t>
        </is>
      </c>
      <c r="C450" s="15" t="inlineStr">
        <is>
          <t>2020-07-13 12:33:55</t>
        </is>
      </c>
      <c r="D450" s="16">
        <f>LEFT(B450,9)</f>
        <v/>
      </c>
      <c r="E450" s="1" t="inlineStr">
        <is>
          <t>jack</t>
        </is>
      </c>
      <c r="F450" s="1" t="n"/>
      <c r="G450" s="1" t="n"/>
      <c r="H450" s="1" t="n"/>
      <c r="I450" s="1" t="n"/>
      <c r="J450" s="1" t="n"/>
      <c r="K450" s="1" t="n"/>
      <c r="L450" s="1" t="n"/>
      <c r="M450" s="17" t="n">
        <v>77</v>
      </c>
      <c r="N450" s="1" t="n"/>
      <c r="O450" s="1" t="n"/>
      <c r="P450" s="1" t="n"/>
      <c r="Q450" s="1" t="n"/>
      <c r="R450" s="17" t="n">
        <v>50.83</v>
      </c>
      <c r="S450" s="44">
        <f>M450*0.01095</f>
        <v/>
      </c>
      <c r="T450" s="44">
        <f>M450*0.02348</f>
        <v/>
      </c>
      <c r="U450" s="44" t="n"/>
      <c r="V450" s="44">
        <f>U450-T450</f>
        <v/>
      </c>
      <c r="W450" s="1" t="n"/>
      <c r="X450" s="44">
        <f>M450*0.043</f>
        <v/>
      </c>
      <c r="Y450" s="44">
        <f>R450+S450+T450+W450+X450+AG450+AC450+AD450</f>
        <v/>
      </c>
      <c r="Z450" s="44">
        <f>M450-Y450</f>
        <v/>
      </c>
      <c r="AA450" s="44">
        <f>Z450*0.7</f>
        <v/>
      </c>
      <c r="AB450" s="1" t="n"/>
      <c r="AC450" s="44">
        <f>M450*0.005</f>
        <v/>
      </c>
      <c r="AD450" s="44">
        <f>AC450</f>
        <v/>
      </c>
      <c r="AE450" s="1" t="n"/>
      <c r="AF450" s="1" t="n"/>
      <c r="AG450" s="1" t="n"/>
      <c r="AH450" s="44">
        <f>Z450*0.15</f>
        <v/>
      </c>
      <c r="AI450" s="44">
        <f>Z450*0.15</f>
        <v/>
      </c>
      <c r="AJ450" s="1" t="n"/>
      <c r="AK450" s="1" t="n"/>
      <c r="AL450" s="1" t="n"/>
      <c r="AM450" s="1" t="n"/>
      <c r="AN450" s="1" t="n"/>
      <c r="AO450" s="21">
        <f>(M450-Y450)/M450</f>
        <v/>
      </c>
      <c r="AP450" s="21">
        <f>AA450/Y450</f>
        <v/>
      </c>
    </row>
    <row r="451">
      <c r="A451" s="1" t="n"/>
      <c r="B451" s="15" t="inlineStr">
        <is>
          <t>7-MA20218003</t>
        </is>
      </c>
      <c r="C451" s="15" t="inlineStr">
        <is>
          <t>2020-07-13 12:32:36</t>
        </is>
      </c>
      <c r="D451" s="16">
        <f>LEFT(B451,9)</f>
        <v/>
      </c>
      <c r="E451" s="1" t="inlineStr">
        <is>
          <t>jack</t>
        </is>
      </c>
      <c r="F451" s="1" t="n"/>
      <c r="G451" s="1" t="n"/>
      <c r="H451" s="1" t="n"/>
      <c r="I451" s="1" t="n"/>
      <c r="J451" s="1" t="n"/>
      <c r="K451" s="1" t="n"/>
      <c r="L451" s="1" t="n"/>
      <c r="M451" s="17" t="n">
        <v>429</v>
      </c>
      <c r="N451" s="1" t="n"/>
      <c r="O451" s="1" t="n"/>
      <c r="P451" s="1" t="n"/>
      <c r="Q451" s="1" t="n"/>
      <c r="R451" s="17" t="n">
        <v>296.4</v>
      </c>
      <c r="S451" s="44">
        <f>M451*0.01095</f>
        <v/>
      </c>
      <c r="T451" s="44">
        <f>M451*0.02348</f>
        <v/>
      </c>
      <c r="U451" s="44" t="n"/>
      <c r="V451" s="44">
        <f>U451-T451</f>
        <v/>
      </c>
      <c r="W451" s="1" t="n"/>
      <c r="X451" s="44">
        <f>M451*0.043</f>
        <v/>
      </c>
      <c r="Y451" s="44">
        <f>R451+S451+T451+W451+X451+AG451+AC451+AD451</f>
        <v/>
      </c>
      <c r="Z451" s="44">
        <f>M451-Y451</f>
        <v/>
      </c>
      <c r="AA451" s="44">
        <f>Z451*0.7</f>
        <v/>
      </c>
      <c r="AB451" s="1" t="n"/>
      <c r="AC451" s="44">
        <f>M451*0.005</f>
        <v/>
      </c>
      <c r="AD451" s="44">
        <f>AC451</f>
        <v/>
      </c>
      <c r="AE451" s="1" t="n"/>
      <c r="AF451" s="1" t="n"/>
      <c r="AG451" s="1" t="n"/>
      <c r="AH451" s="44">
        <f>Z451*0.15</f>
        <v/>
      </c>
      <c r="AI451" s="44">
        <f>Z451*0.15</f>
        <v/>
      </c>
      <c r="AJ451" s="1" t="n"/>
      <c r="AK451" s="1" t="n"/>
      <c r="AL451" s="1" t="n"/>
      <c r="AM451" s="1" t="n"/>
      <c r="AN451" s="1" t="n"/>
      <c r="AO451" s="21">
        <f>(M451-Y451)/M451</f>
        <v/>
      </c>
      <c r="AP451" s="21">
        <f>AA451/Y451</f>
        <v/>
      </c>
    </row>
    <row r="452">
      <c r="A452" s="1" t="n"/>
      <c r="B452" s="15" t="inlineStr">
        <is>
          <t>7-MA20179011</t>
        </is>
      </c>
      <c r="C452" s="15" t="inlineStr">
        <is>
          <t>2020-07-15 11:18:19</t>
        </is>
      </c>
      <c r="D452" s="16">
        <f>LEFT(B452,9)</f>
        <v/>
      </c>
      <c r="E452" s="1" t="inlineStr">
        <is>
          <t>jack</t>
        </is>
      </c>
      <c r="F452" s="1" t="n"/>
      <c r="G452" s="1" t="n"/>
      <c r="H452" s="1" t="n"/>
      <c r="I452" s="1" t="n"/>
      <c r="J452" s="1" t="n"/>
      <c r="K452" s="1" t="n"/>
      <c r="L452" s="1" t="n"/>
      <c r="M452" s="17" t="n">
        <v>536</v>
      </c>
      <c r="N452" s="1" t="n"/>
      <c r="O452" s="1" t="n"/>
      <c r="P452" s="1" t="n"/>
      <c r="Q452" s="1" t="n"/>
      <c r="R452" s="17" t="n">
        <v>382.5</v>
      </c>
      <c r="S452" s="44">
        <f>M452*0.01095</f>
        <v/>
      </c>
      <c r="T452" s="44">
        <f>M452*0.02348</f>
        <v/>
      </c>
      <c r="U452" s="44" t="n"/>
      <c r="V452" s="44">
        <f>U452-T452</f>
        <v/>
      </c>
      <c r="W452" s="1" t="n"/>
      <c r="X452" s="44">
        <f>M452*0.043</f>
        <v/>
      </c>
      <c r="Y452" s="44">
        <f>R452+S452+T452+W452+X452+AG452+AC452+AD452</f>
        <v/>
      </c>
      <c r="Z452" s="44">
        <f>M452-Y452</f>
        <v/>
      </c>
      <c r="AA452" s="44">
        <f>Z452*0.7</f>
        <v/>
      </c>
      <c r="AB452" s="1" t="n"/>
      <c r="AC452" s="44">
        <f>M452*0.005</f>
        <v/>
      </c>
      <c r="AD452" s="44">
        <f>AC452</f>
        <v/>
      </c>
      <c r="AE452" s="1" t="n"/>
      <c r="AF452" s="1" t="n"/>
      <c r="AG452" s="1" t="n"/>
      <c r="AH452" s="44">
        <f>Z452*0.15</f>
        <v/>
      </c>
      <c r="AI452" s="44">
        <f>Z452*0.15</f>
        <v/>
      </c>
      <c r="AJ452" s="1" t="n"/>
      <c r="AK452" s="1" t="n"/>
      <c r="AL452" s="1" t="n"/>
      <c r="AM452" s="1" t="n"/>
      <c r="AN452" s="1" t="n"/>
      <c r="AO452" s="21">
        <f>(M452-Y452)/M452</f>
        <v/>
      </c>
      <c r="AP452" s="21">
        <f>AA452/Y452</f>
        <v/>
      </c>
    </row>
    <row r="453">
      <c r="A453" s="1" t="n"/>
      <c r="B453" s="15" t="inlineStr">
        <is>
          <t>7-MA20179010</t>
        </is>
      </c>
      <c r="C453" s="15" t="inlineStr">
        <is>
          <t>2020-07-15 11:22:49</t>
        </is>
      </c>
      <c r="D453" s="16">
        <f>LEFT(B453,9)</f>
        <v/>
      </c>
      <c r="E453" s="1" t="inlineStr">
        <is>
          <t>jack</t>
        </is>
      </c>
      <c r="F453" s="1" t="n"/>
      <c r="G453" s="1" t="n"/>
      <c r="H453" s="1" t="n"/>
      <c r="I453" s="1" t="n"/>
      <c r="J453" s="1" t="n"/>
      <c r="K453" s="1" t="n"/>
      <c r="L453" s="1" t="n"/>
      <c r="M453" s="17" t="n">
        <v>300</v>
      </c>
      <c r="N453" s="1" t="n"/>
      <c r="O453" s="1" t="n"/>
      <c r="P453" s="1" t="n"/>
      <c r="Q453" s="1" t="n"/>
      <c r="R453" s="17" t="n">
        <v>206.37</v>
      </c>
      <c r="S453" s="44">
        <f>M453*0.01095</f>
        <v/>
      </c>
      <c r="T453" s="44">
        <f>M453*0.02348</f>
        <v/>
      </c>
      <c r="U453" s="44" t="n"/>
      <c r="V453" s="44">
        <f>U453-T453</f>
        <v/>
      </c>
      <c r="W453" s="1" t="n"/>
      <c r="X453" s="44">
        <f>M453*0.043</f>
        <v/>
      </c>
      <c r="Y453" s="44">
        <f>R453+S453+T453+W453+X453+AG453+AC453+AD453</f>
        <v/>
      </c>
      <c r="Z453" s="44">
        <f>M453-Y453</f>
        <v/>
      </c>
      <c r="AA453" s="44">
        <f>Z453*0.7</f>
        <v/>
      </c>
      <c r="AB453" s="1" t="n"/>
      <c r="AC453" s="44">
        <f>M453*0.005</f>
        <v/>
      </c>
      <c r="AD453" s="44">
        <f>AC453</f>
        <v/>
      </c>
      <c r="AE453" s="1" t="n"/>
      <c r="AF453" s="1" t="n"/>
      <c r="AG453" s="1" t="n"/>
      <c r="AH453" s="44">
        <f>Z453*0.15</f>
        <v/>
      </c>
      <c r="AI453" s="44">
        <f>Z453*0.15</f>
        <v/>
      </c>
      <c r="AJ453" s="1" t="n"/>
      <c r="AK453" s="1" t="n"/>
      <c r="AL453" s="1" t="n"/>
      <c r="AM453" s="1" t="n"/>
      <c r="AN453" s="1" t="n"/>
      <c r="AO453" s="21">
        <f>(M453-Y453)/M453</f>
        <v/>
      </c>
      <c r="AP453" s="21">
        <f>AA453/Y453</f>
        <v/>
      </c>
    </row>
    <row r="454">
      <c r="A454" s="1" t="n"/>
      <c r="B454" s="15" t="inlineStr">
        <is>
          <t>7-MA20179009</t>
        </is>
      </c>
      <c r="C454" s="15" t="inlineStr">
        <is>
          <t>2020-07-15 11:13:54</t>
        </is>
      </c>
      <c r="D454" s="16">
        <f>LEFT(B454,9)</f>
        <v/>
      </c>
      <c r="E454" s="1" t="inlineStr">
        <is>
          <t>jack</t>
        </is>
      </c>
      <c r="F454" s="1" t="n"/>
      <c r="G454" s="1" t="n"/>
      <c r="H454" s="1" t="n"/>
      <c r="I454" s="1" t="n"/>
      <c r="J454" s="1" t="n"/>
      <c r="K454" s="1" t="n"/>
      <c r="L454" s="1" t="n"/>
      <c r="M454" s="17" t="n">
        <v>536</v>
      </c>
      <c r="N454" s="1" t="n"/>
      <c r="O454" s="1" t="n"/>
      <c r="P454" s="1" t="n"/>
      <c r="Q454" s="1" t="n"/>
      <c r="R454" s="17" t="n">
        <v>382.5</v>
      </c>
      <c r="S454" s="44">
        <f>M454*0.01095</f>
        <v/>
      </c>
      <c r="T454" s="44">
        <f>M454*0.02348</f>
        <v/>
      </c>
      <c r="U454" s="44" t="n"/>
      <c r="V454" s="44">
        <f>U454-T454</f>
        <v/>
      </c>
      <c r="W454" s="1" t="n"/>
      <c r="X454" s="44">
        <f>M454*0.043</f>
        <v/>
      </c>
      <c r="Y454" s="44">
        <f>R454+S454+T454+W454+X454+AG454+AC454+AD454</f>
        <v/>
      </c>
      <c r="Z454" s="44">
        <f>M454-Y454</f>
        <v/>
      </c>
      <c r="AA454" s="44">
        <f>Z454*0.7</f>
        <v/>
      </c>
      <c r="AB454" s="1" t="n"/>
      <c r="AC454" s="44">
        <f>M454*0.005</f>
        <v/>
      </c>
      <c r="AD454" s="44">
        <f>AC454</f>
        <v/>
      </c>
      <c r="AE454" s="1" t="n"/>
      <c r="AF454" s="1" t="n"/>
      <c r="AG454" s="1" t="n"/>
      <c r="AH454" s="44">
        <f>Z454*0.15</f>
        <v/>
      </c>
      <c r="AI454" s="44">
        <f>Z454*0.15</f>
        <v/>
      </c>
      <c r="AJ454" s="1" t="n"/>
      <c r="AK454" s="1" t="n"/>
      <c r="AL454" s="1" t="n"/>
      <c r="AM454" s="1" t="n"/>
      <c r="AN454" s="1" t="n"/>
      <c r="AO454" s="21">
        <f>(M454-Y454)/M454</f>
        <v/>
      </c>
      <c r="AP454" s="21">
        <f>AA454/Y454</f>
        <v/>
      </c>
    </row>
    <row r="455">
      <c r="A455" s="1" t="n"/>
      <c r="B455" s="15" t="inlineStr">
        <is>
          <t>7-MA20135011</t>
        </is>
      </c>
      <c r="C455" s="15" t="inlineStr">
        <is>
          <t>2020-07-13 12:14:02</t>
        </is>
      </c>
      <c r="D455" s="16">
        <f>LEFT(B455,9)</f>
        <v/>
      </c>
      <c r="E455" s="1" t="inlineStr">
        <is>
          <t>jack</t>
        </is>
      </c>
      <c r="F455" s="1" t="n"/>
      <c r="G455" s="1" t="n"/>
      <c r="H455" s="1" t="n"/>
      <c r="I455" s="1" t="n"/>
      <c r="J455" s="1" t="n"/>
      <c r="K455" s="1" t="n"/>
      <c r="L455" s="1" t="n"/>
      <c r="M455" s="17" t="n">
        <v>128</v>
      </c>
      <c r="N455" s="1" t="n"/>
      <c r="O455" s="1" t="n"/>
      <c r="P455" s="1" t="n"/>
      <c r="Q455" s="1" t="n"/>
      <c r="R455" s="17" t="n">
        <v>85.06</v>
      </c>
      <c r="S455" s="44">
        <f>M455*0.01095</f>
        <v/>
      </c>
      <c r="T455" s="44">
        <f>M455*0.02348</f>
        <v/>
      </c>
      <c r="U455" s="44" t="n"/>
      <c r="V455" s="44">
        <f>U455-T455</f>
        <v/>
      </c>
      <c r="W455" s="1" t="n"/>
      <c r="X455" s="44">
        <f>M455*0.043</f>
        <v/>
      </c>
      <c r="Y455" s="44">
        <f>R455+S455+T455+W455+X455+AG455+AC455+AD455</f>
        <v/>
      </c>
      <c r="Z455" s="44">
        <f>M455-Y455</f>
        <v/>
      </c>
      <c r="AA455" s="44">
        <f>Z455*0.7</f>
        <v/>
      </c>
      <c r="AB455" s="1" t="n"/>
      <c r="AC455" s="44">
        <f>M455*0.005</f>
        <v/>
      </c>
      <c r="AD455" s="44">
        <f>AC455</f>
        <v/>
      </c>
      <c r="AE455" s="1" t="n"/>
      <c r="AF455" s="1" t="n"/>
      <c r="AG455" s="1" t="n"/>
      <c r="AH455" s="44">
        <f>Z455*0.15</f>
        <v/>
      </c>
      <c r="AI455" s="44">
        <f>Z455*0.15</f>
        <v/>
      </c>
      <c r="AJ455" s="1" t="n"/>
      <c r="AK455" s="1" t="n"/>
      <c r="AL455" s="1" t="n"/>
      <c r="AM455" s="1" t="n"/>
      <c r="AN455" s="1" t="n"/>
      <c r="AO455" s="21">
        <f>(M455-Y455)/M455</f>
        <v/>
      </c>
      <c r="AP455" s="21">
        <f>AA455/Y455</f>
        <v/>
      </c>
    </row>
    <row r="456">
      <c r="A456" s="1" t="n"/>
      <c r="B456" s="15" t="inlineStr">
        <is>
          <t>7-MA20050007</t>
        </is>
      </c>
      <c r="C456" s="15" t="inlineStr">
        <is>
          <t>2020-07-14 14:10:42</t>
        </is>
      </c>
      <c r="D456" s="16">
        <f>LEFT(B456,9)</f>
        <v/>
      </c>
      <c r="E456" s="1" t="inlineStr">
        <is>
          <t>jack</t>
        </is>
      </c>
      <c r="F456" s="1" t="n"/>
      <c r="G456" s="1" t="n"/>
      <c r="H456" s="1" t="n"/>
      <c r="I456" s="1" t="n"/>
      <c r="J456" s="1" t="n"/>
      <c r="K456" s="1" t="n"/>
      <c r="L456" s="1" t="n"/>
      <c r="M456" s="17" t="n">
        <v>253</v>
      </c>
      <c r="N456" s="1" t="n"/>
      <c r="O456" s="1" t="n"/>
      <c r="P456" s="1" t="n"/>
      <c r="Q456" s="1" t="n"/>
      <c r="R456" s="17" t="n">
        <v>171.36</v>
      </c>
      <c r="S456" s="44">
        <f>M456*0.01095</f>
        <v/>
      </c>
      <c r="T456" s="44">
        <f>M456*0.02348</f>
        <v/>
      </c>
      <c r="U456" s="44" t="n"/>
      <c r="V456" s="44">
        <f>U456-T456</f>
        <v/>
      </c>
      <c r="W456" s="1" t="n"/>
      <c r="X456" s="44">
        <f>M456*0.043</f>
        <v/>
      </c>
      <c r="Y456" s="44">
        <f>R456+S456+T456+W456+X456+AG456+AC456+AD456</f>
        <v/>
      </c>
      <c r="Z456" s="44">
        <f>M456-Y456</f>
        <v/>
      </c>
      <c r="AA456" s="44">
        <f>Z456*0.7</f>
        <v/>
      </c>
      <c r="AB456" s="1" t="n"/>
      <c r="AC456" s="44">
        <f>M456*0.005</f>
        <v/>
      </c>
      <c r="AD456" s="44">
        <f>AC456</f>
        <v/>
      </c>
      <c r="AE456" s="1" t="n"/>
      <c r="AF456" s="1" t="n"/>
      <c r="AG456" s="1" t="n"/>
      <c r="AH456" s="44">
        <f>Z456*0.15</f>
        <v/>
      </c>
      <c r="AI456" s="44">
        <f>Z456*0.15</f>
        <v/>
      </c>
      <c r="AJ456" s="1" t="n"/>
      <c r="AK456" s="1" t="n"/>
      <c r="AL456" s="1" t="n"/>
      <c r="AM456" s="1" t="n"/>
      <c r="AN456" s="1" t="n"/>
      <c r="AO456" s="21">
        <f>(M456-Y456)/M456</f>
        <v/>
      </c>
      <c r="AP456" s="21">
        <f>AA456/Y456</f>
        <v/>
      </c>
    </row>
    <row r="457">
      <c r="A457" s="1" t="n"/>
      <c r="B457" s="15" t="inlineStr">
        <is>
          <t>7-M48032004</t>
        </is>
      </c>
      <c r="C457" s="15" t="inlineStr">
        <is>
          <t>2020-07-13 12:13:42</t>
        </is>
      </c>
      <c r="D457" s="16">
        <f>LEFT(B457,9)</f>
        <v/>
      </c>
      <c r="E457" s="1" t="inlineStr">
        <is>
          <t>jack</t>
        </is>
      </c>
      <c r="F457" s="1" t="n"/>
      <c r="G457" s="1" t="n"/>
      <c r="H457" s="1" t="n"/>
      <c r="I457" s="1" t="n"/>
      <c r="J457" s="1" t="n"/>
      <c r="K457" s="1" t="n"/>
      <c r="L457" s="1" t="n"/>
      <c r="M457" s="17" t="n">
        <v>82</v>
      </c>
      <c r="N457" s="1" t="n"/>
      <c r="O457" s="1" t="n"/>
      <c r="P457" s="1" t="n"/>
      <c r="Q457" s="1" t="n"/>
      <c r="R457" s="17" t="n">
        <v>42.69</v>
      </c>
      <c r="S457" s="44">
        <f>M457*0.01095</f>
        <v/>
      </c>
      <c r="T457" s="44">
        <f>M457*0.02348</f>
        <v/>
      </c>
      <c r="U457" s="44" t="n"/>
      <c r="V457" s="44">
        <f>U457-T457</f>
        <v/>
      </c>
      <c r="W457" s="1" t="n"/>
      <c r="X457" s="44">
        <f>M457*0.043</f>
        <v/>
      </c>
      <c r="Y457" s="44">
        <f>R457+S457+T457+W457+X457+AG457+AC457+AD457</f>
        <v/>
      </c>
      <c r="Z457" s="44">
        <f>M457-Y457</f>
        <v/>
      </c>
      <c r="AA457" s="44">
        <f>Z457*0.9</f>
        <v/>
      </c>
      <c r="AB457" s="1" t="n"/>
      <c r="AC457" s="44">
        <f>M457*0.005</f>
        <v/>
      </c>
      <c r="AD457" s="44">
        <f>AC457</f>
        <v/>
      </c>
      <c r="AE457" s="1" t="n"/>
      <c r="AF457" s="1" t="n"/>
      <c r="AG457" s="1" t="n"/>
      <c r="AH457" s="44">
        <f>Z457*0.05</f>
        <v/>
      </c>
      <c r="AI457" s="44">
        <f>Z457*0.05</f>
        <v/>
      </c>
      <c r="AJ457" s="1" t="n"/>
      <c r="AK457" s="1" t="n"/>
      <c r="AL457" s="1" t="n"/>
      <c r="AM457" s="1" t="n"/>
      <c r="AN457" s="1" t="n"/>
      <c r="AO457" s="21">
        <f>(M457-Y457)/M457</f>
        <v/>
      </c>
      <c r="AP457" s="21">
        <f>AA457/Y457</f>
        <v/>
      </c>
    </row>
    <row r="458">
      <c r="A458" s="1" t="n"/>
      <c r="B458" s="15" t="inlineStr">
        <is>
          <t>7-MA20269001</t>
        </is>
      </c>
      <c r="C458" s="15" t="inlineStr">
        <is>
          <t>2020-07-15 11:13:53</t>
        </is>
      </c>
      <c r="D458" s="16">
        <f>LEFT(B458,9)</f>
        <v/>
      </c>
      <c r="E458" s="1" t="inlineStr">
        <is>
          <t>jack</t>
        </is>
      </c>
      <c r="F458" s="1" t="n"/>
      <c r="G458" s="1" t="n"/>
      <c r="H458" s="1" t="n"/>
      <c r="I458" s="1" t="n"/>
      <c r="J458" s="1" t="n"/>
      <c r="K458" s="1" t="n"/>
      <c r="L458" s="1" t="n"/>
      <c r="M458" s="17" t="n">
        <v>556</v>
      </c>
      <c r="N458" s="1" t="n"/>
      <c r="O458" s="1" t="n"/>
      <c r="P458" s="1" t="n"/>
      <c r="Q458" s="1" t="n"/>
      <c r="R458" s="17" t="n">
        <v>387.55</v>
      </c>
      <c r="S458" s="44">
        <f>M458*0.01095</f>
        <v/>
      </c>
      <c r="T458" s="44">
        <f>M458*0.02348</f>
        <v/>
      </c>
      <c r="U458" s="44" t="n"/>
      <c r="V458" s="44">
        <f>U458-T458</f>
        <v/>
      </c>
      <c r="W458" s="1" t="n"/>
      <c r="X458" s="44">
        <f>M458*0.043</f>
        <v/>
      </c>
      <c r="Y458" s="44">
        <f>R458+S458+T458+W458+X458+AG458+AC458+AD458</f>
        <v/>
      </c>
      <c r="Z458" s="44">
        <f>M458-Y458</f>
        <v/>
      </c>
      <c r="AA458" s="44">
        <f>Z458*0.7</f>
        <v/>
      </c>
      <c r="AB458" s="1" t="n"/>
      <c r="AC458" s="44">
        <f>M458*0.005</f>
        <v/>
      </c>
      <c r="AD458" s="44">
        <f>AC458</f>
        <v/>
      </c>
      <c r="AE458" s="1" t="n"/>
      <c r="AF458" s="1" t="n"/>
      <c r="AG458" s="1" t="n"/>
      <c r="AH458" s="44">
        <f>Z458*0.15</f>
        <v/>
      </c>
      <c r="AI458" s="44">
        <f>Z458*0.15</f>
        <v/>
      </c>
      <c r="AJ458" s="1" t="n"/>
      <c r="AK458" s="1" t="n"/>
      <c r="AL458" s="1" t="n"/>
      <c r="AM458" s="1" t="n"/>
      <c r="AN458" s="1" t="n"/>
      <c r="AO458" s="21">
        <f>(M458-Y458)/M458</f>
        <v/>
      </c>
      <c r="AP458" s="21">
        <f>AA458/Y458</f>
        <v/>
      </c>
    </row>
    <row r="459">
      <c r="A459" s="1" t="n"/>
      <c r="B459" s="15" t="inlineStr">
        <is>
          <t>7-MA19049040</t>
        </is>
      </c>
      <c r="C459" s="15" t="inlineStr">
        <is>
          <t>2020-07-13 08:59:05</t>
        </is>
      </c>
      <c r="D459" s="16">
        <f>LEFT(B459,9)</f>
        <v/>
      </c>
      <c r="E459" s="1" t="inlineStr">
        <is>
          <t>jack</t>
        </is>
      </c>
      <c r="F459" s="1" t="n"/>
      <c r="G459" s="1" t="n"/>
      <c r="H459" s="1" t="n"/>
      <c r="I459" s="1" t="n"/>
      <c r="J459" s="1" t="n"/>
      <c r="K459" s="1" t="n"/>
      <c r="L459" s="1" t="n"/>
      <c r="M459" s="17" t="n">
        <v>116.2</v>
      </c>
      <c r="N459" s="1" t="n"/>
      <c r="O459" s="1" t="n"/>
      <c r="P459" s="1" t="n"/>
      <c r="Q459" s="1" t="n"/>
      <c r="R459" s="17" t="n">
        <v>64.97</v>
      </c>
      <c r="S459" s="44">
        <f>M459*0.01095</f>
        <v/>
      </c>
      <c r="T459" s="44">
        <f>M459*0.02348</f>
        <v/>
      </c>
      <c r="U459" s="44" t="n"/>
      <c r="V459" s="44">
        <f>U459-T459</f>
        <v/>
      </c>
      <c r="W459" s="1" t="n"/>
      <c r="X459" s="44">
        <f>M459*0.043</f>
        <v/>
      </c>
      <c r="Y459" s="44">
        <f>R459+S459+T459+W459+X459+AG459+AC459+AD459</f>
        <v/>
      </c>
      <c r="Z459" s="44">
        <f>M459-Y459</f>
        <v/>
      </c>
      <c r="AA459" s="44">
        <f>Z459*0.7</f>
        <v/>
      </c>
      <c r="AB459" s="1" t="n"/>
      <c r="AC459" s="44">
        <f>M459*0.005</f>
        <v/>
      </c>
      <c r="AD459" s="44">
        <f>AC459</f>
        <v/>
      </c>
      <c r="AE459" s="1" t="n"/>
      <c r="AF459" s="1" t="n"/>
      <c r="AG459" s="1" t="n"/>
      <c r="AH459" s="44">
        <f>Z459*0.15</f>
        <v/>
      </c>
      <c r="AI459" s="44">
        <f>Z459*0.15</f>
        <v/>
      </c>
      <c r="AJ459" s="1" t="n"/>
      <c r="AK459" s="1" t="n"/>
      <c r="AL459" s="1" t="n"/>
      <c r="AM459" s="1" t="n"/>
      <c r="AN459" s="1" t="n"/>
      <c r="AO459" s="21">
        <f>(M459-Y459)/M459</f>
        <v/>
      </c>
      <c r="AP459" s="21">
        <f>AA459/Y459</f>
        <v/>
      </c>
    </row>
    <row r="460">
      <c r="A460" s="1" t="n"/>
      <c r="B460" s="15" t="inlineStr">
        <is>
          <t>7-AL20095001</t>
        </is>
      </c>
      <c r="C460" s="15" t="inlineStr">
        <is>
          <t>2020-07-13 08:59:05</t>
        </is>
      </c>
      <c r="D460" s="16">
        <f>LEFT(B460,9)</f>
        <v/>
      </c>
      <c r="E460" s="1" t="inlineStr">
        <is>
          <t>jack</t>
        </is>
      </c>
      <c r="F460" s="1" t="n"/>
      <c r="G460" s="1" t="n"/>
      <c r="H460" s="1" t="n"/>
      <c r="I460" s="1" t="n"/>
      <c r="J460" s="1" t="n"/>
      <c r="K460" s="1" t="n"/>
      <c r="L460" s="1" t="n"/>
      <c r="M460" s="17" t="n">
        <v>163</v>
      </c>
      <c r="N460" s="1" t="n"/>
      <c r="O460" s="1" t="n"/>
      <c r="P460" s="1" t="n"/>
      <c r="Q460" s="1" t="n"/>
      <c r="R460" s="17" t="n">
        <v>94.73999999999999</v>
      </c>
      <c r="S460" s="44">
        <f>M460*0.01095</f>
        <v/>
      </c>
      <c r="T460" s="44">
        <f>M460*0.02348</f>
        <v/>
      </c>
      <c r="U460" s="44" t="n"/>
      <c r="V460" s="44">
        <f>U460-T460</f>
        <v/>
      </c>
      <c r="W460" s="1" t="n"/>
      <c r="X460" s="44">
        <f>M460*0.043</f>
        <v/>
      </c>
      <c r="Y460" s="44">
        <f>R460+S460+T460+W460+X460+AG460+AC460+AD460</f>
        <v/>
      </c>
      <c r="Z460" s="44">
        <f>M460-Y460</f>
        <v/>
      </c>
      <c r="AA460" s="1" t="n">
        <v>0</v>
      </c>
      <c r="AB460" s="44">
        <f>Z460*0.9</f>
        <v/>
      </c>
      <c r="AC460" s="44">
        <f>M460*0.005</f>
        <v/>
      </c>
      <c r="AD460" s="44">
        <f>AC460</f>
        <v/>
      </c>
      <c r="AE460" s="1" t="n"/>
      <c r="AF460" s="1" t="n"/>
      <c r="AG460" s="1" t="n"/>
      <c r="AH460" s="44">
        <f>Z460*0.05</f>
        <v/>
      </c>
      <c r="AI460" s="44">
        <f>AH460</f>
        <v/>
      </c>
      <c r="AJ460" s="1" t="n"/>
      <c r="AK460" s="1" t="n"/>
      <c r="AL460" s="1" t="n"/>
      <c r="AM460" s="1" t="n"/>
      <c r="AN460" s="1" t="n"/>
      <c r="AO460" s="21">
        <f>(M460-Y460)/M460</f>
        <v/>
      </c>
      <c r="AP460" s="21">
        <f>AA460/Y460</f>
        <v/>
      </c>
    </row>
    <row r="461">
      <c r="A461" s="1" t="n"/>
      <c r="B461" s="15" t="inlineStr">
        <is>
          <t>7-AL19246023</t>
        </is>
      </c>
      <c r="C461" s="15" t="inlineStr">
        <is>
          <t>2020-07-15 11:00:27</t>
        </is>
      </c>
      <c r="D461" s="16">
        <f>LEFT(B461,9)</f>
        <v/>
      </c>
      <c r="E461" s="1" t="inlineStr">
        <is>
          <t>jack</t>
        </is>
      </c>
      <c r="F461" s="1" t="n"/>
      <c r="G461" s="1" t="n"/>
      <c r="H461" s="1" t="n"/>
      <c r="I461" s="1" t="n"/>
      <c r="J461" s="1" t="n"/>
      <c r="K461" s="1" t="n"/>
      <c r="L461" s="1" t="n"/>
      <c r="M461" s="17" t="n">
        <v>149.1</v>
      </c>
      <c r="N461" s="1" t="n"/>
      <c r="O461" s="1" t="n"/>
      <c r="P461" s="1" t="n"/>
      <c r="Q461" s="1" t="n"/>
      <c r="R461" s="17" t="n">
        <v>80</v>
      </c>
      <c r="S461" s="44">
        <f>M461*0.01095</f>
        <v/>
      </c>
      <c r="T461" s="44">
        <f>M461*0.02348</f>
        <v/>
      </c>
      <c r="U461" s="44" t="n"/>
      <c r="V461" s="44">
        <f>U461-T461</f>
        <v/>
      </c>
      <c r="W461" s="1" t="n"/>
      <c r="X461" s="44">
        <f>M461*0.043</f>
        <v/>
      </c>
      <c r="Y461" s="44">
        <f>R461+S461+T461+W461+X461+AG461+AC461+AD461</f>
        <v/>
      </c>
      <c r="Z461" s="44">
        <f>M461-Y461</f>
        <v/>
      </c>
      <c r="AA461" s="1" t="n">
        <v>0</v>
      </c>
      <c r="AB461" s="44">
        <f>Z461*0.9</f>
        <v/>
      </c>
      <c r="AC461" s="44">
        <f>M461*0.005</f>
        <v/>
      </c>
      <c r="AD461" s="44">
        <f>AC461</f>
        <v/>
      </c>
      <c r="AE461" s="1" t="n"/>
      <c r="AF461" s="1" t="n"/>
      <c r="AG461" s="1" t="n"/>
      <c r="AH461" s="44">
        <f>Z461*0.05</f>
        <v/>
      </c>
      <c r="AI461" s="44">
        <f>AH461</f>
        <v/>
      </c>
      <c r="AJ461" s="1" t="n"/>
      <c r="AK461" s="1" t="n"/>
      <c r="AL461" s="1" t="n"/>
      <c r="AM461" s="1" t="n"/>
      <c r="AN461" s="1" t="n"/>
      <c r="AO461" s="21">
        <f>(M461-Y461)/M461</f>
        <v/>
      </c>
      <c r="AP461" s="21">
        <f>AA461/Y461</f>
        <v/>
      </c>
    </row>
    <row r="462">
      <c r="A462" s="1" t="n"/>
      <c r="B462" s="15" t="inlineStr">
        <is>
          <t>7-AL19246022</t>
        </is>
      </c>
      <c r="C462" s="15" t="inlineStr">
        <is>
          <t>2020-07-13 08:59:05</t>
        </is>
      </c>
      <c r="D462" s="16">
        <f>LEFT(B462,9)</f>
        <v/>
      </c>
      <c r="E462" s="1" t="inlineStr">
        <is>
          <t>jack</t>
        </is>
      </c>
      <c r="F462" s="1" t="n"/>
      <c r="G462" s="1" t="n"/>
      <c r="H462" s="1" t="n"/>
      <c r="I462" s="1" t="n"/>
      <c r="J462" s="1" t="n"/>
      <c r="K462" s="1" t="n"/>
      <c r="L462" s="1" t="n"/>
      <c r="M462" s="17" t="n">
        <v>285.92</v>
      </c>
      <c r="N462" s="1" t="n"/>
      <c r="O462" s="1" t="n"/>
      <c r="P462" s="1" t="n"/>
      <c r="Q462" s="1" t="n"/>
      <c r="R462" s="17" t="n">
        <v>191.54</v>
      </c>
      <c r="S462" s="44">
        <f>M462*0.01095</f>
        <v/>
      </c>
      <c r="T462" s="44">
        <f>M462*0.02348</f>
        <v/>
      </c>
      <c r="U462" s="44" t="n"/>
      <c r="V462" s="44">
        <f>U462-T462</f>
        <v/>
      </c>
      <c r="W462" s="1" t="n"/>
      <c r="X462" s="44">
        <f>M462*0.043</f>
        <v/>
      </c>
      <c r="Y462" s="44">
        <f>R462+S462+T462+W462+X462+AG462+AC462+AD462</f>
        <v/>
      </c>
      <c r="Z462" s="44">
        <f>M462-Y462</f>
        <v/>
      </c>
      <c r="AA462" s="1" t="n">
        <v>0</v>
      </c>
      <c r="AB462" s="44">
        <f>Z462*0.9</f>
        <v/>
      </c>
      <c r="AC462" s="44">
        <f>M462*0.005</f>
        <v/>
      </c>
      <c r="AD462" s="44">
        <f>AC462</f>
        <v/>
      </c>
      <c r="AE462" s="1" t="n"/>
      <c r="AF462" s="1" t="n"/>
      <c r="AG462" s="1" t="n"/>
      <c r="AH462" s="44">
        <f>Z462*0.05</f>
        <v/>
      </c>
      <c r="AI462" s="44">
        <f>AH462</f>
        <v/>
      </c>
      <c r="AJ462" s="1" t="n"/>
      <c r="AK462" s="1" t="n"/>
      <c r="AL462" s="1" t="n"/>
      <c r="AM462" s="1" t="n"/>
      <c r="AN462" s="1" t="n"/>
      <c r="AO462" s="21">
        <f>(M462-Y462)/M462</f>
        <v/>
      </c>
      <c r="AP462" s="21">
        <f>AA462/Y462</f>
        <v/>
      </c>
    </row>
    <row r="463">
      <c r="A463" s="1" t="n"/>
      <c r="B463" s="15" t="inlineStr">
        <is>
          <t>7-AL20016010</t>
        </is>
      </c>
      <c r="C463" s="15" t="inlineStr">
        <is>
          <t>2020-07-13 08:59:03</t>
        </is>
      </c>
      <c r="D463" s="16">
        <f>LEFT(B463,9)</f>
        <v/>
      </c>
      <c r="E463" s="1" t="inlineStr">
        <is>
          <t>jack</t>
        </is>
      </c>
      <c r="F463" s="1" t="n"/>
      <c r="G463" s="1" t="n"/>
      <c r="H463" s="1" t="n"/>
      <c r="I463" s="1" t="n"/>
      <c r="J463" s="1" t="n"/>
      <c r="K463" s="1" t="n"/>
      <c r="L463" s="1" t="n"/>
      <c r="M463" s="17" t="n">
        <v>28.3</v>
      </c>
      <c r="N463" s="1" t="n"/>
      <c r="O463" s="1" t="n"/>
      <c r="P463" s="1" t="n"/>
      <c r="Q463" s="1" t="n"/>
      <c r="R463" s="17" t="n">
        <v>12.05</v>
      </c>
      <c r="S463" s="44">
        <f>M463*0.01095</f>
        <v/>
      </c>
      <c r="T463" s="44">
        <f>M463*0.02348</f>
        <v/>
      </c>
      <c r="U463" s="44" t="n"/>
      <c r="V463" s="44">
        <f>U463-T463</f>
        <v/>
      </c>
      <c r="W463" s="1" t="n"/>
      <c r="X463" s="44">
        <f>M463*0.043</f>
        <v/>
      </c>
      <c r="Y463" s="44">
        <f>R463+S463+T463+W463+X463+AG463+AC463+AD463</f>
        <v/>
      </c>
      <c r="Z463" s="44">
        <f>M463-Y463</f>
        <v/>
      </c>
      <c r="AA463" s="1" t="n">
        <v>0</v>
      </c>
      <c r="AB463" s="44">
        <f>Z463*0.9</f>
        <v/>
      </c>
      <c r="AC463" s="44">
        <f>M463*0.005</f>
        <v/>
      </c>
      <c r="AD463" s="44">
        <f>AC463</f>
        <v/>
      </c>
      <c r="AE463" s="1" t="n"/>
      <c r="AF463" s="1" t="n"/>
      <c r="AG463" s="1" t="n"/>
      <c r="AH463" s="44">
        <f>Z463*0.05</f>
        <v/>
      </c>
      <c r="AI463" s="44">
        <f>AH463</f>
        <v/>
      </c>
      <c r="AJ463" s="1" t="n"/>
      <c r="AK463" s="1" t="n"/>
      <c r="AL463" s="1" t="n"/>
      <c r="AM463" s="1" t="n"/>
      <c r="AN463" s="1" t="n"/>
      <c r="AO463" s="21">
        <f>(M463-Y463)/M463</f>
        <v/>
      </c>
      <c r="AP463" s="21">
        <f>AA463/Y463</f>
        <v/>
      </c>
    </row>
    <row r="464">
      <c r="A464" s="1" t="n"/>
      <c r="B464" s="15" t="inlineStr">
        <is>
          <t>7-MA20164002</t>
        </is>
      </c>
      <c r="C464" s="15" t="inlineStr">
        <is>
          <t>2020-07-15 11:16:28</t>
        </is>
      </c>
      <c r="D464" s="16">
        <f>LEFT(B464,9)</f>
        <v/>
      </c>
      <c r="E464" s="1" t="inlineStr">
        <is>
          <t>jack</t>
        </is>
      </c>
      <c r="F464" s="1" t="n"/>
      <c r="G464" s="1" t="n"/>
      <c r="H464" s="1" t="n"/>
      <c r="I464" s="1" t="n"/>
      <c r="J464" s="1" t="n"/>
      <c r="K464" s="1" t="n"/>
      <c r="L464" s="1" t="n"/>
      <c r="M464" s="17" t="n">
        <v>232.4</v>
      </c>
      <c r="N464" s="1" t="n"/>
      <c r="O464" s="1" t="n"/>
      <c r="P464" s="1" t="n"/>
      <c r="Q464" s="1" t="n"/>
      <c r="R464" s="17" t="n">
        <v>171.17</v>
      </c>
      <c r="S464" s="44">
        <f>M464*0.01095</f>
        <v/>
      </c>
      <c r="T464" s="44">
        <f>M464*0.02348</f>
        <v/>
      </c>
      <c r="U464" s="44" t="n"/>
      <c r="V464" s="44">
        <f>U464-T464</f>
        <v/>
      </c>
      <c r="W464" s="1" t="n"/>
      <c r="X464" s="44">
        <f>M464*0.043</f>
        <v/>
      </c>
      <c r="Y464" s="44">
        <f>R464+S464+T464+W464+X464+AG464+AC464+AD464</f>
        <v/>
      </c>
      <c r="Z464" s="44">
        <f>M464-Y464</f>
        <v/>
      </c>
      <c r="AA464" s="44">
        <f>Z464*0.7</f>
        <v/>
      </c>
      <c r="AB464" s="1" t="n"/>
      <c r="AC464" s="44">
        <f>M464*0.005</f>
        <v/>
      </c>
      <c r="AD464" s="44">
        <f>AC464</f>
        <v/>
      </c>
      <c r="AE464" s="1" t="n"/>
      <c r="AF464" s="1" t="n"/>
      <c r="AG464" s="1" t="n"/>
      <c r="AH464" s="44">
        <f>Z464*0.15</f>
        <v/>
      </c>
      <c r="AI464" s="44">
        <f>Z464*0.15</f>
        <v/>
      </c>
      <c r="AJ464" s="1" t="n"/>
      <c r="AK464" s="1" t="n"/>
      <c r="AL464" s="1" t="n"/>
      <c r="AM464" s="1" t="n"/>
      <c r="AN464" s="1" t="n"/>
      <c r="AO464" s="21">
        <f>(M464-Y464)/M464</f>
        <v/>
      </c>
      <c r="AP464" s="21">
        <f>AA464/Y464</f>
        <v/>
      </c>
    </row>
    <row r="465">
      <c r="A465" s="1" t="n"/>
      <c r="B465" s="15" t="inlineStr">
        <is>
          <t>7-MA20268001</t>
        </is>
      </c>
      <c r="C465" s="15" t="inlineStr">
        <is>
          <t>2020-07-13 17:55:40</t>
        </is>
      </c>
      <c r="D465" s="16">
        <f>LEFT(B465,9)</f>
        <v/>
      </c>
      <c r="E465" s="1" t="inlineStr">
        <is>
          <t>jack</t>
        </is>
      </c>
      <c r="F465" s="1" t="n"/>
      <c r="G465" s="1" t="n"/>
      <c r="H465" s="1" t="n"/>
      <c r="I465" s="1" t="n"/>
      <c r="J465" s="1" t="n"/>
      <c r="K465" s="1" t="n"/>
      <c r="L465" s="1" t="n"/>
      <c r="M465" s="17" t="n">
        <v>84.2</v>
      </c>
      <c r="N465" s="1" t="n"/>
      <c r="O465" s="1" t="n"/>
      <c r="P465" s="1" t="n"/>
      <c r="Q465" s="1" t="n"/>
      <c r="R465" s="17" t="n">
        <v>49.81</v>
      </c>
      <c r="S465" s="44">
        <f>M465*0.01095</f>
        <v/>
      </c>
      <c r="T465" s="44">
        <f>M465*0.02348</f>
        <v/>
      </c>
      <c r="U465" s="44" t="n"/>
      <c r="V465" s="44">
        <f>U465-T465</f>
        <v/>
      </c>
      <c r="W465" s="1" t="n"/>
      <c r="X465" s="44">
        <f>M465*0.043</f>
        <v/>
      </c>
      <c r="Y465" s="44">
        <f>R465+S465+T465+W465+X465+AG465+AC465+AD465</f>
        <v/>
      </c>
      <c r="Z465" s="44">
        <f>M465-Y465</f>
        <v/>
      </c>
      <c r="AA465" s="44">
        <f>Z465*0.7</f>
        <v/>
      </c>
      <c r="AB465" s="1" t="n"/>
      <c r="AC465" s="44">
        <f>M465*0.005</f>
        <v/>
      </c>
      <c r="AD465" s="44">
        <f>AC465</f>
        <v/>
      </c>
      <c r="AE465" s="1" t="n"/>
      <c r="AF465" s="1" t="n"/>
      <c r="AG465" s="1" t="n"/>
      <c r="AH465" s="44">
        <f>Z465*0.15</f>
        <v/>
      </c>
      <c r="AI465" s="44">
        <f>Z465*0.15</f>
        <v/>
      </c>
      <c r="AJ465" s="1" t="n"/>
      <c r="AK465" s="1" t="n"/>
      <c r="AL465" s="1" t="n"/>
      <c r="AM465" s="1" t="n"/>
      <c r="AN465" s="1" t="n"/>
      <c r="AO465" s="21">
        <f>(M465-Y465)/M465</f>
        <v/>
      </c>
      <c r="AP465" s="21">
        <f>AA465/Y465</f>
        <v/>
      </c>
    </row>
    <row r="466">
      <c r="A466" s="1" t="n"/>
      <c r="B466" s="15" t="inlineStr">
        <is>
          <t>7-AL20016009</t>
        </is>
      </c>
      <c r="C466" s="15" t="inlineStr">
        <is>
          <t>2020-07-11 15:04:33</t>
        </is>
      </c>
      <c r="D466" s="16">
        <f>LEFT(B466,9)</f>
        <v/>
      </c>
      <c r="E466" s="1" t="inlineStr">
        <is>
          <t>jack</t>
        </is>
      </c>
      <c r="F466" s="1" t="n"/>
      <c r="G466" s="1" t="n"/>
      <c r="H466" s="1" t="n"/>
      <c r="I466" s="1" t="n"/>
      <c r="J466" s="1" t="n"/>
      <c r="K466" s="1" t="n"/>
      <c r="L466" s="1" t="n"/>
      <c r="M466" s="17" t="n">
        <v>56</v>
      </c>
      <c r="N466" s="1" t="n"/>
      <c r="O466" s="1" t="n"/>
      <c r="P466" s="1" t="n"/>
      <c r="Q466" s="1" t="n"/>
      <c r="R466" s="17" t="n">
        <v>32.49</v>
      </c>
      <c r="S466" s="44">
        <f>M466*0.01095</f>
        <v/>
      </c>
      <c r="T466" s="44">
        <f>M466*0.02348</f>
        <v/>
      </c>
      <c r="U466" s="44" t="n"/>
      <c r="V466" s="44">
        <f>U466-T466</f>
        <v/>
      </c>
      <c r="W466" s="1" t="n"/>
      <c r="X466" s="44">
        <f>M466*0.043</f>
        <v/>
      </c>
      <c r="Y466" s="44">
        <f>R466+S466+T466+W466+X466+AG466+AC466+AD466</f>
        <v/>
      </c>
      <c r="Z466" s="44">
        <f>M466-Y466</f>
        <v/>
      </c>
      <c r="AA466" s="1" t="n">
        <v>0</v>
      </c>
      <c r="AB466" s="44">
        <f>Z466*0.9</f>
        <v/>
      </c>
      <c r="AC466" s="44">
        <f>M466*0.005</f>
        <v/>
      </c>
      <c r="AD466" s="44">
        <f>AC466</f>
        <v/>
      </c>
      <c r="AE466" s="1" t="n"/>
      <c r="AF466" s="1" t="n"/>
      <c r="AG466" s="1" t="n"/>
      <c r="AH466" s="44">
        <f>Z466*0.05</f>
        <v/>
      </c>
      <c r="AI466" s="44">
        <f>AH466</f>
        <v/>
      </c>
      <c r="AJ466" s="1" t="n"/>
      <c r="AK466" s="1" t="n"/>
      <c r="AL466" s="1" t="n"/>
      <c r="AM466" s="1" t="n"/>
      <c r="AN466" s="1" t="n"/>
      <c r="AO466" s="21">
        <f>(M466-Y466)/M466</f>
        <v/>
      </c>
      <c r="AP466" s="21">
        <f>AA466/Y466</f>
        <v/>
      </c>
    </row>
    <row r="467">
      <c r="A467" s="1" t="n"/>
      <c r="B467" s="15" t="inlineStr">
        <is>
          <t>7-MA20162002</t>
        </is>
      </c>
      <c r="C467" s="15" t="inlineStr">
        <is>
          <t>2020-07-11 15:04:47</t>
        </is>
      </c>
      <c r="D467" s="16">
        <f>LEFT(B467,9)</f>
        <v/>
      </c>
      <c r="E467" s="1" t="inlineStr">
        <is>
          <t>jack</t>
        </is>
      </c>
      <c r="F467" s="1" t="n"/>
      <c r="G467" s="1" t="n"/>
      <c r="H467" s="1" t="n"/>
      <c r="I467" s="1" t="n"/>
      <c r="J467" s="1" t="n"/>
      <c r="K467" s="1" t="n"/>
      <c r="L467" s="1" t="n"/>
      <c r="M467" s="17" t="n">
        <v>100</v>
      </c>
      <c r="N467" s="1" t="n"/>
      <c r="O467" s="1" t="n"/>
      <c r="P467" s="1" t="n"/>
      <c r="Q467" s="1" t="n"/>
      <c r="R467" s="17" t="n">
        <v>62.15</v>
      </c>
      <c r="S467" s="44">
        <f>M467*0.01095</f>
        <v/>
      </c>
      <c r="T467" s="44">
        <f>M467*0.02348</f>
        <v/>
      </c>
      <c r="U467" s="44" t="n"/>
      <c r="V467" s="44">
        <f>U467-T467</f>
        <v/>
      </c>
      <c r="W467" s="1" t="n"/>
      <c r="X467" s="44">
        <f>M467*0.043</f>
        <v/>
      </c>
      <c r="Y467" s="44">
        <f>R467+S467+T467+W467+X467+AG467+AC467+AD467</f>
        <v/>
      </c>
      <c r="Z467" s="44">
        <f>M467-Y467</f>
        <v/>
      </c>
      <c r="AA467" s="44">
        <f>Z467*0.7</f>
        <v/>
      </c>
      <c r="AB467" s="1" t="n"/>
      <c r="AC467" s="44">
        <f>M467*0.005</f>
        <v/>
      </c>
      <c r="AD467" s="44">
        <f>AC467</f>
        <v/>
      </c>
      <c r="AE467" s="1" t="n"/>
      <c r="AF467" s="1" t="n"/>
      <c r="AG467" s="1" t="n"/>
      <c r="AH467" s="44">
        <f>Z467*0.15</f>
        <v/>
      </c>
      <c r="AI467" s="44">
        <f>Z467*0.15</f>
        <v/>
      </c>
      <c r="AJ467" s="1" t="n"/>
      <c r="AK467" s="1" t="n"/>
      <c r="AL467" s="1" t="n"/>
      <c r="AM467" s="1" t="n"/>
      <c r="AN467" s="1" t="n"/>
      <c r="AO467" s="21">
        <f>(M467-Y467)/M467</f>
        <v/>
      </c>
      <c r="AP467" s="21">
        <f>AA467/Y467</f>
        <v/>
      </c>
    </row>
    <row r="468">
      <c r="A468" s="1" t="n"/>
      <c r="B468" s="15" t="inlineStr">
        <is>
          <t>7-MA20179008</t>
        </is>
      </c>
      <c r="C468" s="15" t="inlineStr">
        <is>
          <t>2020-07-11 15:04:58</t>
        </is>
      </c>
      <c r="D468" s="16">
        <f>LEFT(B468,9)</f>
        <v/>
      </c>
      <c r="E468" s="1" t="inlineStr">
        <is>
          <t>jack</t>
        </is>
      </c>
      <c r="F468" s="1" t="n"/>
      <c r="G468" s="1" t="n"/>
      <c r="H468" s="1" t="n"/>
      <c r="I468" s="1" t="n"/>
      <c r="J468" s="1" t="n"/>
      <c r="K468" s="1" t="n"/>
      <c r="L468" s="1" t="n"/>
      <c r="M468" s="17" t="n">
        <v>155</v>
      </c>
      <c r="N468" s="1" t="n"/>
      <c r="O468" s="1" t="n"/>
      <c r="P468" s="1" t="n"/>
      <c r="Q468" s="1" t="n"/>
      <c r="R468" s="17" t="n">
        <v>89.36</v>
      </c>
      <c r="S468" s="44">
        <f>M468*0.01095</f>
        <v/>
      </c>
      <c r="T468" s="44">
        <f>M468*0.02348</f>
        <v/>
      </c>
      <c r="U468" s="44" t="n"/>
      <c r="V468" s="44">
        <f>U468-T468</f>
        <v/>
      </c>
      <c r="W468" s="1" t="n"/>
      <c r="X468" s="44">
        <f>M468*0.043</f>
        <v/>
      </c>
      <c r="Y468" s="44">
        <f>R468+S468+T468+W468+X468+AG468+AC468+AD468</f>
        <v/>
      </c>
      <c r="Z468" s="44">
        <f>M468-Y468</f>
        <v/>
      </c>
      <c r="AA468" s="44">
        <f>Z468*0.7</f>
        <v/>
      </c>
      <c r="AB468" s="1" t="n"/>
      <c r="AC468" s="44">
        <f>M468*0.005</f>
        <v/>
      </c>
      <c r="AD468" s="44">
        <f>AC468</f>
        <v/>
      </c>
      <c r="AE468" s="1" t="n"/>
      <c r="AF468" s="1" t="n"/>
      <c r="AG468" s="1" t="n"/>
      <c r="AH468" s="44">
        <f>Z468*0.15</f>
        <v/>
      </c>
      <c r="AI468" s="44">
        <f>Z468*0.15</f>
        <v/>
      </c>
      <c r="AJ468" s="1" t="n"/>
      <c r="AK468" s="1" t="n"/>
      <c r="AL468" s="1" t="n"/>
      <c r="AM468" s="1" t="n"/>
      <c r="AN468" s="1" t="n"/>
      <c r="AO468" s="21">
        <f>(M468-Y468)/M468</f>
        <v/>
      </c>
      <c r="AP468" s="21">
        <f>AA468/Y468</f>
        <v/>
      </c>
    </row>
    <row r="469">
      <c r="A469" s="1" t="n"/>
      <c r="B469" s="15" t="inlineStr">
        <is>
          <t>7-AL1841264</t>
        </is>
      </c>
      <c r="C469" s="15" t="inlineStr">
        <is>
          <t>2020-07-11 15:05:14</t>
        </is>
      </c>
      <c r="D469" s="16">
        <f>LEFT(B469,9)</f>
        <v/>
      </c>
      <c r="E469" s="1" t="inlineStr">
        <is>
          <t>jack</t>
        </is>
      </c>
      <c r="F469" s="1" t="n"/>
      <c r="G469" s="1" t="n"/>
      <c r="H469" s="1" t="n"/>
      <c r="I469" s="1" t="n"/>
      <c r="J469" s="1" t="n"/>
      <c r="K469" s="1" t="n"/>
      <c r="L469" s="1" t="n"/>
      <c r="M469" s="17" t="n">
        <v>83</v>
      </c>
      <c r="N469" s="1" t="n"/>
      <c r="O469" s="1" t="n"/>
      <c r="P469" s="1" t="n"/>
      <c r="Q469" s="1" t="n"/>
      <c r="R469" s="17" t="n">
        <v>42.72</v>
      </c>
      <c r="S469" s="44">
        <f>M469*0.01095</f>
        <v/>
      </c>
      <c r="T469" s="44">
        <f>M469*0.02348</f>
        <v/>
      </c>
      <c r="U469" s="44" t="n"/>
      <c r="V469" s="44">
        <f>U469-T469</f>
        <v/>
      </c>
      <c r="W469" s="1" t="n"/>
      <c r="X469" s="44">
        <f>M469*0.043</f>
        <v/>
      </c>
      <c r="Y469" s="44">
        <f>R469+S469+T469+W469+X469+AG469+AC469+AD469</f>
        <v/>
      </c>
      <c r="Z469" s="44">
        <f>M469-Y469</f>
        <v/>
      </c>
      <c r="AA469" s="1" t="n">
        <v>0</v>
      </c>
      <c r="AB469" s="44">
        <f>Z469*0.9</f>
        <v/>
      </c>
      <c r="AC469" s="44">
        <f>M469*0.005</f>
        <v/>
      </c>
      <c r="AD469" s="44">
        <f>AC469</f>
        <v/>
      </c>
      <c r="AE469" s="1" t="n"/>
      <c r="AF469" s="1" t="n"/>
      <c r="AG469" s="1" t="n"/>
      <c r="AH469" s="44">
        <f>Z469*0.05</f>
        <v/>
      </c>
      <c r="AI469" s="44">
        <f>AH469</f>
        <v/>
      </c>
      <c r="AJ469" s="1" t="n"/>
      <c r="AK469" s="1" t="n"/>
      <c r="AL469" s="1" t="n"/>
      <c r="AM469" s="1" t="n"/>
      <c r="AN469" s="1" t="n"/>
      <c r="AO469" s="21">
        <f>(M469-Y469)/M469</f>
        <v/>
      </c>
      <c r="AP469" s="21">
        <f>AA469/Y469</f>
        <v/>
      </c>
    </row>
    <row r="470">
      <c r="A470" s="1" t="n"/>
      <c r="B470" s="15" t="inlineStr">
        <is>
          <t>7-AL195150</t>
        </is>
      </c>
      <c r="C470" s="15" t="inlineStr">
        <is>
          <t>2020-07-11 15:15:38</t>
        </is>
      </c>
      <c r="D470" s="16">
        <f>LEFT(B470,9)</f>
        <v/>
      </c>
      <c r="E470" s="1" t="inlineStr">
        <is>
          <t>jack</t>
        </is>
      </c>
      <c r="F470" s="1" t="n"/>
      <c r="G470" s="1" t="n"/>
      <c r="H470" s="1" t="n"/>
      <c r="I470" s="1" t="n"/>
      <c r="J470" s="1" t="n"/>
      <c r="K470" s="1" t="n"/>
      <c r="L470" s="1" t="n"/>
      <c r="M470" s="17" t="n">
        <v>390</v>
      </c>
      <c r="N470" s="1" t="n"/>
      <c r="O470" s="1" t="n"/>
      <c r="P470" s="1" t="n"/>
      <c r="Q470" s="1" t="n"/>
      <c r="R470" s="17" t="n">
        <v>275.47</v>
      </c>
      <c r="S470" s="44">
        <f>M470*0.01095</f>
        <v/>
      </c>
      <c r="T470" s="44">
        <f>M470*0.02348</f>
        <v/>
      </c>
      <c r="U470" s="44" t="n"/>
      <c r="V470" s="44">
        <f>U470-T470</f>
        <v/>
      </c>
      <c r="W470" s="1" t="n"/>
      <c r="X470" s="44">
        <f>M470*0.043</f>
        <v/>
      </c>
      <c r="Y470" s="44">
        <f>R470+S470+T470+W470+X470+AG470+AC470+AD470</f>
        <v/>
      </c>
      <c r="Z470" s="44">
        <f>M470-Y470</f>
        <v/>
      </c>
      <c r="AA470" s="1" t="n">
        <v>0</v>
      </c>
      <c r="AB470" s="44">
        <f>Z470*0.9</f>
        <v/>
      </c>
      <c r="AC470" s="44">
        <f>M470*0.005</f>
        <v/>
      </c>
      <c r="AD470" s="44">
        <f>AC470</f>
        <v/>
      </c>
      <c r="AE470" s="1" t="n"/>
      <c r="AF470" s="1" t="n"/>
      <c r="AG470" s="1" t="n"/>
      <c r="AH470" s="44">
        <f>Z470*0.05</f>
        <v/>
      </c>
      <c r="AI470" s="44">
        <f>AH470</f>
        <v/>
      </c>
      <c r="AJ470" s="1" t="n"/>
      <c r="AK470" s="1" t="n"/>
      <c r="AL470" s="1" t="n"/>
      <c r="AM470" s="1" t="n"/>
      <c r="AN470" s="1" t="n"/>
      <c r="AO470" s="21">
        <f>(M470-Y470)/M470</f>
        <v/>
      </c>
      <c r="AP470" s="21">
        <f>AA470/Y470</f>
        <v/>
      </c>
    </row>
    <row r="471">
      <c r="A471" s="1" t="n"/>
      <c r="B471" s="15" t="inlineStr">
        <is>
          <t>7-MA20140009</t>
        </is>
      </c>
      <c r="C471" s="15" t="inlineStr">
        <is>
          <t>2020-07-13 15:19:56</t>
        </is>
      </c>
      <c r="D471" s="16">
        <f>LEFT(B471,9)</f>
        <v/>
      </c>
      <c r="E471" s="1" t="inlineStr">
        <is>
          <t>jack</t>
        </is>
      </c>
      <c r="F471" s="1" t="n"/>
      <c r="G471" s="1" t="n"/>
      <c r="H471" s="1" t="n"/>
      <c r="I471" s="1" t="n"/>
      <c r="J471" s="1" t="n"/>
      <c r="K471" s="1" t="n"/>
      <c r="L471" s="1" t="n"/>
      <c r="M471" s="17" t="n">
        <v>1427</v>
      </c>
      <c r="N471" s="1" t="n"/>
      <c r="O471" s="1" t="n"/>
      <c r="P471" s="1" t="n"/>
      <c r="Q471" s="1" t="n"/>
      <c r="R471" s="17" t="n">
        <v>1000.6</v>
      </c>
      <c r="S471" s="44">
        <f>M471*0.01095</f>
        <v/>
      </c>
      <c r="T471" s="44">
        <f>M471*0.02348</f>
        <v/>
      </c>
      <c r="U471" s="44" t="n"/>
      <c r="V471" s="44">
        <f>U471-T471</f>
        <v/>
      </c>
      <c r="W471" s="1" t="n"/>
      <c r="X471" s="44">
        <f>M471*0.043</f>
        <v/>
      </c>
      <c r="Y471" s="44">
        <f>R471+S471+T471+W471+X471+AG471+AC471+AD471</f>
        <v/>
      </c>
      <c r="Z471" s="44">
        <f>M471-Y471</f>
        <v/>
      </c>
      <c r="AA471" s="44">
        <f>Z471*0.7</f>
        <v/>
      </c>
      <c r="AB471" s="1" t="n"/>
      <c r="AC471" s="44">
        <f>M471*0.005</f>
        <v/>
      </c>
      <c r="AD471" s="44">
        <f>AC471</f>
        <v/>
      </c>
      <c r="AE471" s="1" t="n"/>
      <c r="AF471" s="1" t="n"/>
      <c r="AG471" s="1" t="n"/>
      <c r="AH471" s="44">
        <f>Z471*0.15</f>
        <v/>
      </c>
      <c r="AI471" s="44">
        <f>Z471*0.15</f>
        <v/>
      </c>
      <c r="AJ471" s="1" t="n"/>
      <c r="AK471" s="1" t="n"/>
      <c r="AL471" s="1" t="n"/>
      <c r="AM471" s="1" t="n"/>
      <c r="AN471" s="1" t="n"/>
      <c r="AO471" s="21">
        <f>(M471-Y471)/M471</f>
        <v/>
      </c>
      <c r="AP471" s="21">
        <f>AA471/Y471</f>
        <v/>
      </c>
    </row>
    <row r="472">
      <c r="A472" s="1" t="n"/>
      <c r="B472" s="15" t="inlineStr">
        <is>
          <t>7-AL20077003</t>
        </is>
      </c>
      <c r="C472" s="15" t="inlineStr">
        <is>
          <t>2020-07-13 14:11:36</t>
        </is>
      </c>
      <c r="D472" s="16">
        <f>LEFT(B472,9)</f>
        <v/>
      </c>
      <c r="E472" s="1" t="inlineStr">
        <is>
          <t>jack</t>
        </is>
      </c>
      <c r="F472" s="1" t="n"/>
      <c r="G472" s="1" t="n"/>
      <c r="H472" s="1" t="n"/>
      <c r="I472" s="1" t="n"/>
      <c r="J472" s="1" t="n"/>
      <c r="K472" s="1" t="n"/>
      <c r="L472" s="1" t="n"/>
      <c r="M472" s="17" t="n">
        <v>128</v>
      </c>
      <c r="N472" s="1" t="n"/>
      <c r="O472" s="1" t="n"/>
      <c r="P472" s="1" t="n"/>
      <c r="Q472" s="1" t="n"/>
      <c r="R472" s="17" t="n">
        <v>76.98</v>
      </c>
      <c r="S472" s="44">
        <f>M472*0.01095</f>
        <v/>
      </c>
      <c r="T472" s="44">
        <f>M472*0.02348</f>
        <v/>
      </c>
      <c r="U472" s="44" t="n"/>
      <c r="V472" s="44">
        <f>U472-T472</f>
        <v/>
      </c>
      <c r="W472" s="1" t="n"/>
      <c r="X472" s="44">
        <f>M472*0.043</f>
        <v/>
      </c>
      <c r="Y472" s="44">
        <f>R472+S472+T472+W472+X472+AG472+AC472+AD472</f>
        <v/>
      </c>
      <c r="Z472" s="44">
        <f>M472-Y472</f>
        <v/>
      </c>
      <c r="AA472" s="1" t="n">
        <v>0</v>
      </c>
      <c r="AB472" s="44">
        <f>Z472*0.9</f>
        <v/>
      </c>
      <c r="AC472" s="44">
        <f>M472*0.005</f>
        <v/>
      </c>
      <c r="AD472" s="44">
        <f>AC472</f>
        <v/>
      </c>
      <c r="AE472" s="1" t="n"/>
      <c r="AF472" s="1" t="n"/>
      <c r="AG472" s="1" t="n"/>
      <c r="AH472" s="44">
        <f>Z472*0.05</f>
        <v/>
      </c>
      <c r="AI472" s="44">
        <f>AH472</f>
        <v/>
      </c>
      <c r="AJ472" s="1" t="n"/>
      <c r="AK472" s="1" t="n"/>
      <c r="AL472" s="1" t="n"/>
      <c r="AM472" s="1" t="n"/>
      <c r="AN472" s="1" t="n"/>
      <c r="AO472" s="21">
        <f>(M472-Y472)/M472</f>
        <v/>
      </c>
      <c r="AP472" s="21">
        <f>AA472/Y472</f>
        <v/>
      </c>
    </row>
    <row r="473">
      <c r="A473" s="1" t="n"/>
      <c r="B473" s="15" t="inlineStr">
        <is>
          <t>7-AL19103022</t>
        </is>
      </c>
      <c r="C473" s="15" t="inlineStr">
        <is>
          <t>2020-07-13 10:54:09</t>
        </is>
      </c>
      <c r="D473" s="16">
        <f>LEFT(B473,9)</f>
        <v/>
      </c>
      <c r="E473" s="1" t="inlineStr">
        <is>
          <t>jack</t>
        </is>
      </c>
      <c r="F473" s="1" t="n"/>
      <c r="G473" s="1" t="n"/>
      <c r="H473" s="1" t="n"/>
      <c r="I473" s="1" t="n"/>
      <c r="J473" s="1" t="n"/>
      <c r="K473" s="1" t="n"/>
      <c r="L473" s="1" t="n"/>
      <c r="M473" s="17" t="n">
        <v>562</v>
      </c>
      <c r="N473" s="1" t="n"/>
      <c r="O473" s="1" t="n"/>
      <c r="P473" s="1" t="n"/>
      <c r="Q473" s="1" t="n"/>
      <c r="R473" s="17" t="n">
        <v>388.62</v>
      </c>
      <c r="S473" s="44">
        <f>M473*0.01095</f>
        <v/>
      </c>
      <c r="T473" s="44">
        <f>M473*0.02348</f>
        <v/>
      </c>
      <c r="U473" s="44" t="n"/>
      <c r="V473" s="44">
        <f>U473-T473</f>
        <v/>
      </c>
      <c r="W473" s="1" t="n"/>
      <c r="X473" s="44">
        <f>M473*0.043</f>
        <v/>
      </c>
      <c r="Y473" s="44">
        <f>R473+S473+T473+W473+X473+AG473+AC473+AD473</f>
        <v/>
      </c>
      <c r="Z473" s="44">
        <f>M473-Y473</f>
        <v/>
      </c>
      <c r="AA473" s="1" t="n">
        <v>0</v>
      </c>
      <c r="AB473" s="44">
        <f>Z473*0.9</f>
        <v/>
      </c>
      <c r="AC473" s="44">
        <f>M473*0.005</f>
        <v/>
      </c>
      <c r="AD473" s="44">
        <f>AC473</f>
        <v/>
      </c>
      <c r="AE473" s="1" t="n"/>
      <c r="AF473" s="1" t="n"/>
      <c r="AG473" s="1" t="n"/>
      <c r="AH473" s="44">
        <f>Z473*0.05</f>
        <v/>
      </c>
      <c r="AI473" s="44">
        <f>AH473</f>
        <v/>
      </c>
      <c r="AJ473" s="1" t="n"/>
      <c r="AK473" s="1" t="n"/>
      <c r="AL473" s="1" t="n"/>
      <c r="AM473" s="1" t="n"/>
      <c r="AN473" s="1" t="n"/>
      <c r="AO473" s="21">
        <f>(M473-Y473)/M473</f>
        <v/>
      </c>
      <c r="AP473" s="21">
        <f>AA473/Y473</f>
        <v/>
      </c>
    </row>
    <row r="474">
      <c r="A474" s="1" t="n"/>
      <c r="B474" s="15" t="inlineStr">
        <is>
          <t>7-AL19139013</t>
        </is>
      </c>
      <c r="C474" s="15" t="inlineStr">
        <is>
          <t>2020-07-11 14:29:13</t>
        </is>
      </c>
      <c r="D474" s="16">
        <f>LEFT(B474,9)</f>
        <v/>
      </c>
      <c r="E474" s="1" t="inlineStr">
        <is>
          <t>jack</t>
        </is>
      </c>
      <c r="F474" s="1" t="n"/>
      <c r="G474" s="1" t="n"/>
      <c r="H474" s="1" t="n"/>
      <c r="I474" s="1" t="n"/>
      <c r="J474" s="1" t="n"/>
      <c r="K474" s="1" t="n"/>
      <c r="L474" s="1" t="n"/>
      <c r="M474" s="17" t="n">
        <v>88</v>
      </c>
      <c r="N474" s="1" t="n"/>
      <c r="O474" s="1" t="n"/>
      <c r="P474" s="1" t="n"/>
      <c r="Q474" s="1" t="n"/>
      <c r="R474" s="17" t="n">
        <v>60.87</v>
      </c>
      <c r="S474" s="44">
        <f>M474*0.01095</f>
        <v/>
      </c>
      <c r="T474" s="44">
        <f>M474*0.02348</f>
        <v/>
      </c>
      <c r="U474" s="44" t="n"/>
      <c r="V474" s="44">
        <f>U474-T474</f>
        <v/>
      </c>
      <c r="W474" s="1" t="n"/>
      <c r="X474" s="44">
        <f>M474*0.043</f>
        <v/>
      </c>
      <c r="Y474" s="44">
        <f>R474+S474+T474+W474+X474+AG474+AC474+AD474</f>
        <v/>
      </c>
      <c r="Z474" s="44">
        <f>M474-Y474</f>
        <v/>
      </c>
      <c r="AA474" s="1" t="n">
        <v>0</v>
      </c>
      <c r="AB474" s="44">
        <f>Z474*0.9</f>
        <v/>
      </c>
      <c r="AC474" s="44">
        <f>M474*0.005</f>
        <v/>
      </c>
      <c r="AD474" s="44">
        <f>AC474</f>
        <v/>
      </c>
      <c r="AE474" s="1" t="n"/>
      <c r="AF474" s="1" t="n"/>
      <c r="AG474" s="1" t="n"/>
      <c r="AH474" s="44">
        <f>Z474*0.05</f>
        <v/>
      </c>
      <c r="AI474" s="44">
        <f>AH474</f>
        <v/>
      </c>
      <c r="AJ474" s="1" t="n"/>
      <c r="AK474" s="1" t="n"/>
      <c r="AL474" s="1" t="n"/>
      <c r="AM474" s="1" t="n"/>
      <c r="AN474" s="1" t="n"/>
      <c r="AO474" s="21">
        <f>(M474-Y474)/M474</f>
        <v/>
      </c>
      <c r="AP474" s="21">
        <f>AA474/Y474</f>
        <v/>
      </c>
    </row>
    <row r="475">
      <c r="A475" s="1" t="n"/>
      <c r="B475" s="15" t="inlineStr">
        <is>
          <t>7-GZ20271001</t>
        </is>
      </c>
      <c r="C475" s="15" t="inlineStr">
        <is>
          <t>2020-07-11 14:12:28</t>
        </is>
      </c>
      <c r="D475" s="16">
        <f>LEFT(B475,9)</f>
        <v/>
      </c>
      <c r="E475" s="1" t="inlineStr">
        <is>
          <t>jack</t>
        </is>
      </c>
      <c r="F475" s="1" t="n"/>
      <c r="G475" s="1" t="n"/>
      <c r="H475" s="1" t="n"/>
      <c r="I475" s="1" t="n"/>
      <c r="J475" s="1" t="n"/>
      <c r="K475" s="1" t="n"/>
      <c r="L475" s="1" t="n"/>
      <c r="M475" s="17" t="n">
        <v>28.6</v>
      </c>
      <c r="N475" s="1" t="n"/>
      <c r="O475" s="1" t="n"/>
      <c r="P475" s="1" t="n"/>
      <c r="Q475" s="1" t="n"/>
      <c r="R475" s="17" t="n">
        <v>12.44</v>
      </c>
      <c r="S475" s="44">
        <f>M475*0.01095</f>
        <v/>
      </c>
      <c r="T475" s="44">
        <f>M475*0.02348</f>
        <v/>
      </c>
      <c r="U475" s="44" t="n"/>
      <c r="V475" s="44">
        <f>U475-T475</f>
        <v/>
      </c>
      <c r="W475" s="1" t="n"/>
      <c r="X475" s="44">
        <f>M475*0.043</f>
        <v/>
      </c>
      <c r="Y475" s="44">
        <f>R475+S475+T475+W475+X475+AG475+AC475+AD475</f>
        <v/>
      </c>
      <c r="Z475" s="44">
        <f>M475-Y475</f>
        <v/>
      </c>
      <c r="AA475" s="44">
        <f>Z475*0.7</f>
        <v/>
      </c>
      <c r="AB475" s="1" t="n"/>
      <c r="AC475" s="44">
        <f>M475*0.005</f>
        <v/>
      </c>
      <c r="AD475" s="44">
        <f>AC475</f>
        <v/>
      </c>
      <c r="AE475" s="1" t="n"/>
      <c r="AF475" s="1" t="n"/>
      <c r="AG475" s="1" t="n"/>
      <c r="AH475" s="44">
        <f>Z475*0.15</f>
        <v/>
      </c>
      <c r="AI475" s="44">
        <f>Z475*0.15</f>
        <v/>
      </c>
      <c r="AJ475" s="1" t="n"/>
      <c r="AK475" s="1" t="n"/>
      <c r="AL475" s="1" t="n"/>
      <c r="AM475" s="1" t="n"/>
      <c r="AN475" s="1" t="n"/>
      <c r="AO475" s="21">
        <f>(M475-Y475)/M475</f>
        <v/>
      </c>
      <c r="AP475" s="21">
        <f>AA475/Y475</f>
        <v/>
      </c>
    </row>
    <row r="476">
      <c r="A476" s="1" t="n"/>
      <c r="B476" s="15" t="inlineStr">
        <is>
          <t>7-GZ20229007</t>
        </is>
      </c>
      <c r="C476" s="15" t="inlineStr">
        <is>
          <t>2020-07-11 14:12:28</t>
        </is>
      </c>
      <c r="D476" s="16">
        <f>LEFT(B476,9)</f>
        <v/>
      </c>
      <c r="E476" s="1" t="inlineStr">
        <is>
          <t>jack</t>
        </is>
      </c>
      <c r="F476" s="1" t="n"/>
      <c r="G476" s="1" t="n"/>
      <c r="H476" s="1" t="n"/>
      <c r="I476" s="1" t="n"/>
      <c r="J476" s="1" t="n"/>
      <c r="K476" s="1" t="n"/>
      <c r="L476" s="1" t="n"/>
      <c r="M476" s="17" t="n">
        <v>29</v>
      </c>
      <c r="N476" s="1" t="n"/>
      <c r="O476" s="1" t="n"/>
      <c r="P476" s="1" t="n"/>
      <c r="Q476" s="1" t="n"/>
      <c r="R476" s="17" t="n">
        <v>17</v>
      </c>
      <c r="S476" s="44">
        <f>M476*0.01095</f>
        <v/>
      </c>
      <c r="T476" s="44">
        <f>M476*0.02348</f>
        <v/>
      </c>
      <c r="U476" s="44" t="n"/>
      <c r="V476" s="44">
        <f>U476-T476</f>
        <v/>
      </c>
      <c r="W476" s="1" t="n"/>
      <c r="X476" s="44">
        <f>M476*0.043</f>
        <v/>
      </c>
      <c r="Y476" s="44">
        <f>R476+S476+T476+W476+X476+AG476+AC476+AD476</f>
        <v/>
      </c>
      <c r="Z476" s="44">
        <f>M476-Y476</f>
        <v/>
      </c>
      <c r="AA476" s="44">
        <f>Z476*0.7</f>
        <v/>
      </c>
      <c r="AB476" s="1" t="n"/>
      <c r="AC476" s="44">
        <f>M476*0.005</f>
        <v/>
      </c>
      <c r="AD476" s="44">
        <f>AC476</f>
        <v/>
      </c>
      <c r="AE476" s="1" t="n"/>
      <c r="AF476" s="1" t="n"/>
      <c r="AG476" s="1" t="n"/>
      <c r="AH476" s="44">
        <f>Z476*0.15</f>
        <v/>
      </c>
      <c r="AI476" s="44">
        <f>Z476*0.15</f>
        <v/>
      </c>
      <c r="AJ476" s="1" t="n"/>
      <c r="AK476" s="1" t="n"/>
      <c r="AL476" s="1" t="n"/>
      <c r="AM476" s="1" t="n"/>
      <c r="AN476" s="1" t="n"/>
      <c r="AO476" s="21">
        <f>(M476-Y476)/M476</f>
        <v/>
      </c>
      <c r="AP476" s="21">
        <f>AA476/Y476</f>
        <v/>
      </c>
    </row>
    <row r="477">
      <c r="A477" s="1" t="n"/>
      <c r="B477" s="15" t="inlineStr">
        <is>
          <t>7-GZ20269001</t>
        </is>
      </c>
      <c r="C477" s="15" t="inlineStr">
        <is>
          <t>2020-07-11 14:12:28</t>
        </is>
      </c>
      <c r="D477" s="16">
        <f>LEFT(B477,9)</f>
        <v/>
      </c>
      <c r="E477" s="1" t="inlineStr">
        <is>
          <t>jack</t>
        </is>
      </c>
      <c r="F477" s="1" t="n"/>
      <c r="G477" s="1" t="n"/>
      <c r="H477" s="1" t="n"/>
      <c r="I477" s="1" t="n"/>
      <c r="J477" s="1" t="n"/>
      <c r="K477" s="1" t="n"/>
      <c r="L477" s="1" t="n"/>
      <c r="M477" s="17" t="n">
        <v>13</v>
      </c>
      <c r="N477" s="1" t="n"/>
      <c r="O477" s="1" t="n"/>
      <c r="P477" s="1" t="n"/>
      <c r="Q477" s="1" t="n"/>
      <c r="R477" s="17" t="n">
        <v>2.5</v>
      </c>
      <c r="S477" s="44">
        <f>M477*0.01095</f>
        <v/>
      </c>
      <c r="T477" s="44">
        <f>M477*0.02348</f>
        <v/>
      </c>
      <c r="U477" s="44" t="n"/>
      <c r="V477" s="44">
        <f>U477-T477</f>
        <v/>
      </c>
      <c r="W477" s="1" t="n"/>
      <c r="X477" s="44">
        <f>M477*0.043</f>
        <v/>
      </c>
      <c r="Y477" s="44">
        <f>R477+S477+T477+W477+X477+AG477+AC477+AD477</f>
        <v/>
      </c>
      <c r="Z477" s="44">
        <f>M477-Y477</f>
        <v/>
      </c>
      <c r="AA477" s="44">
        <f>Z477*0.7</f>
        <v/>
      </c>
      <c r="AB477" s="1" t="n"/>
      <c r="AC477" s="44">
        <f>M477*0.005</f>
        <v/>
      </c>
      <c r="AD477" s="44">
        <f>AC477</f>
        <v/>
      </c>
      <c r="AE477" s="1" t="n"/>
      <c r="AF477" s="1" t="n"/>
      <c r="AG477" s="1" t="n"/>
      <c r="AH477" s="44">
        <f>Z477*0.15</f>
        <v/>
      </c>
      <c r="AI477" s="44">
        <f>Z477*0.15</f>
        <v/>
      </c>
      <c r="AJ477" s="1" t="n"/>
      <c r="AK477" s="1" t="n"/>
      <c r="AL477" s="1" t="n"/>
      <c r="AM477" s="1" t="n"/>
      <c r="AN477" s="1" t="n"/>
      <c r="AO477" s="21">
        <f>(M477-Y477)/M477</f>
        <v/>
      </c>
      <c r="AP477" s="21">
        <f>AA477/Y477</f>
        <v/>
      </c>
    </row>
    <row r="478">
      <c r="A478" s="1" t="n"/>
      <c r="B478" s="15" t="inlineStr">
        <is>
          <t>7-GZ20268001</t>
        </is>
      </c>
      <c r="C478" s="15" t="inlineStr">
        <is>
          <t>2020-07-11 14:30:35</t>
        </is>
      </c>
      <c r="D478" s="16">
        <f>LEFT(B478,9)</f>
        <v/>
      </c>
      <c r="E478" s="1" t="inlineStr">
        <is>
          <t>jack</t>
        </is>
      </c>
      <c r="F478" s="1" t="n"/>
      <c r="G478" s="1" t="n"/>
      <c r="H478" s="1" t="n"/>
      <c r="I478" s="1" t="n"/>
      <c r="J478" s="1" t="n"/>
      <c r="K478" s="1" t="n"/>
      <c r="L478" s="1" t="n"/>
      <c r="M478" s="17" t="n">
        <v>60.64</v>
      </c>
      <c r="N478" s="1" t="n"/>
      <c r="O478" s="1" t="n"/>
      <c r="P478" s="1" t="n"/>
      <c r="Q478" s="1" t="n"/>
      <c r="R478" s="17" t="n">
        <v>29.07</v>
      </c>
      <c r="S478" s="44">
        <f>M478*0.01095</f>
        <v/>
      </c>
      <c r="T478" s="44">
        <f>M478*0.02348</f>
        <v/>
      </c>
      <c r="U478" s="44" t="n"/>
      <c r="V478" s="44">
        <f>U478-T478</f>
        <v/>
      </c>
      <c r="W478" s="1" t="n"/>
      <c r="X478" s="44">
        <f>M478*0.043</f>
        <v/>
      </c>
      <c r="Y478" s="44">
        <f>R478+S478+T478+W478+X478+AG478+AC478+AD478</f>
        <v/>
      </c>
      <c r="Z478" s="44">
        <f>M478-Y478</f>
        <v/>
      </c>
      <c r="AA478" s="44">
        <f>Z478*0.7</f>
        <v/>
      </c>
      <c r="AB478" s="1" t="n"/>
      <c r="AC478" s="44">
        <f>M478*0.005</f>
        <v/>
      </c>
      <c r="AD478" s="44">
        <f>AC478</f>
        <v/>
      </c>
      <c r="AE478" s="1" t="n"/>
      <c r="AF478" s="1" t="n"/>
      <c r="AG478" s="1" t="n"/>
      <c r="AH478" s="44">
        <f>Z478*0.15</f>
        <v/>
      </c>
      <c r="AI478" s="44">
        <f>Z478*0.15</f>
        <v/>
      </c>
      <c r="AJ478" s="1" t="n"/>
      <c r="AK478" s="1" t="n"/>
      <c r="AL478" s="1" t="n"/>
      <c r="AM478" s="1" t="n"/>
      <c r="AN478" s="1" t="n"/>
      <c r="AO478" s="21">
        <f>(M478-Y478)/M478</f>
        <v/>
      </c>
      <c r="AP478" s="21">
        <f>AA478/Y478</f>
        <v/>
      </c>
    </row>
    <row r="479">
      <c r="A479" s="1" t="n"/>
      <c r="B479" s="15" t="inlineStr">
        <is>
          <t>7-GZ20155007</t>
        </is>
      </c>
      <c r="C479" s="15" t="inlineStr">
        <is>
          <t>2020-07-11 14:30:54</t>
        </is>
      </c>
      <c r="D479" s="16">
        <f>LEFT(B479,9)</f>
        <v/>
      </c>
      <c r="E479" s="1" t="inlineStr">
        <is>
          <t>jack</t>
        </is>
      </c>
      <c r="F479" s="1" t="n"/>
      <c r="G479" s="1" t="n"/>
      <c r="H479" s="1" t="n"/>
      <c r="I479" s="1" t="n"/>
      <c r="J479" s="1" t="n"/>
      <c r="K479" s="1" t="n"/>
      <c r="L479" s="1" t="n"/>
      <c r="M479" s="17" t="n">
        <v>375.2</v>
      </c>
      <c r="N479" s="1" t="n"/>
      <c r="O479" s="1" t="n"/>
      <c r="P479" s="1" t="n"/>
      <c r="Q479" s="1" t="n"/>
      <c r="R479" s="17" t="n">
        <v>246.55</v>
      </c>
      <c r="S479" s="44">
        <f>M479*0.01095</f>
        <v/>
      </c>
      <c r="T479" s="44">
        <f>M479*0.02348</f>
        <v/>
      </c>
      <c r="U479" s="44" t="n"/>
      <c r="V479" s="44">
        <f>U479-T479</f>
        <v/>
      </c>
      <c r="W479" s="1" t="n"/>
      <c r="X479" s="44">
        <f>M479*0.043</f>
        <v/>
      </c>
      <c r="Y479" s="44">
        <f>R479+S479+T479+W479+X479+AG479+AC479+AD479</f>
        <v/>
      </c>
      <c r="Z479" s="44">
        <f>M479-Y479</f>
        <v/>
      </c>
      <c r="AA479" s="44">
        <f>Z479*0.7</f>
        <v/>
      </c>
      <c r="AB479" s="1" t="n"/>
      <c r="AC479" s="44">
        <f>M479*0.005</f>
        <v/>
      </c>
      <c r="AD479" s="44">
        <f>AC479</f>
        <v/>
      </c>
      <c r="AE479" s="1" t="n"/>
      <c r="AF479" s="1" t="n"/>
      <c r="AG479" s="1" t="n"/>
      <c r="AH479" s="44">
        <f>Z479*0.15</f>
        <v/>
      </c>
      <c r="AI479" s="44">
        <f>Z479*0.15</f>
        <v/>
      </c>
      <c r="AJ479" s="1" t="n"/>
      <c r="AK479" s="1" t="n"/>
      <c r="AL479" s="1" t="n"/>
      <c r="AM479" s="1" t="n"/>
      <c r="AN479" s="1" t="n"/>
      <c r="AO479" s="21">
        <f>(M479-Y479)/M479</f>
        <v/>
      </c>
      <c r="AP479" s="21">
        <f>AA479/Y479</f>
        <v/>
      </c>
    </row>
    <row r="480">
      <c r="A480" s="1" t="n"/>
      <c r="B480" s="15" t="inlineStr">
        <is>
          <t>7-GZ20076055</t>
        </is>
      </c>
      <c r="C480" s="15" t="inlineStr">
        <is>
          <t>2020-07-11 13:46:33</t>
        </is>
      </c>
      <c r="D480" s="16">
        <f>LEFT(B480,9)</f>
        <v/>
      </c>
      <c r="E480" s="1" t="inlineStr">
        <is>
          <t>jack</t>
        </is>
      </c>
      <c r="F480" s="1" t="n"/>
      <c r="G480" s="1" t="n"/>
      <c r="H480" s="1" t="n"/>
      <c r="I480" s="1" t="n"/>
      <c r="J480" s="1" t="n"/>
      <c r="K480" s="1" t="n"/>
      <c r="L480" s="1" t="n"/>
      <c r="M480" s="17" t="n">
        <v>65</v>
      </c>
      <c r="N480" s="1" t="n"/>
      <c r="O480" s="1" t="n"/>
      <c r="P480" s="1" t="n"/>
      <c r="Q480" s="1" t="n"/>
      <c r="R480" s="17" t="n">
        <v>39.87</v>
      </c>
      <c r="S480" s="44">
        <f>M480*0.01095</f>
        <v/>
      </c>
      <c r="T480" s="44">
        <f>M480*0.02348</f>
        <v/>
      </c>
      <c r="U480" s="44" t="n"/>
      <c r="V480" s="44">
        <f>U480-T480</f>
        <v/>
      </c>
      <c r="W480" s="1" t="n"/>
      <c r="X480" s="44">
        <f>M480*0.043</f>
        <v/>
      </c>
      <c r="Y480" s="44">
        <f>R480+S480+T480+W480+X480+AG480+AC480+AD480</f>
        <v/>
      </c>
      <c r="Z480" s="44">
        <f>M480-Y480</f>
        <v/>
      </c>
      <c r="AA480" s="44">
        <f>Z480*0.7</f>
        <v/>
      </c>
      <c r="AB480" s="1" t="n"/>
      <c r="AC480" s="44">
        <f>M480*0.005</f>
        <v/>
      </c>
      <c r="AD480" s="44">
        <f>AC480</f>
        <v/>
      </c>
      <c r="AE480" s="1" t="n"/>
      <c r="AF480" s="1" t="n"/>
      <c r="AG480" s="1" t="n"/>
      <c r="AH480" s="44">
        <f>Z480*0.15</f>
        <v/>
      </c>
      <c r="AI480" s="44">
        <f>Z480*0.15</f>
        <v/>
      </c>
      <c r="AJ480" s="1" t="n"/>
      <c r="AK480" s="1" t="n"/>
      <c r="AL480" s="1" t="n"/>
      <c r="AM480" s="1" t="n"/>
      <c r="AN480" s="1" t="n"/>
      <c r="AO480" s="21">
        <f>(M480-Y480)/M480</f>
        <v/>
      </c>
      <c r="AP480" s="21">
        <f>AA480/Y480</f>
        <v/>
      </c>
    </row>
    <row r="481">
      <c r="A481" s="1" t="n"/>
      <c r="B481" s="15" t="inlineStr">
        <is>
          <t>7-AL20083001</t>
        </is>
      </c>
      <c r="C481" s="15" t="inlineStr">
        <is>
          <t>2020-07-11 14:29:25</t>
        </is>
      </c>
      <c r="D481" s="16">
        <f>LEFT(B481,9)</f>
        <v/>
      </c>
      <c r="E481" s="1" t="inlineStr">
        <is>
          <t>jack</t>
        </is>
      </c>
      <c r="F481" s="1" t="n"/>
      <c r="G481" s="1" t="n"/>
      <c r="H481" s="1" t="n"/>
      <c r="I481" s="1" t="n"/>
      <c r="J481" s="1" t="n"/>
      <c r="K481" s="1" t="n"/>
      <c r="L481" s="1" t="n"/>
      <c r="M481" s="17" t="n">
        <v>1098</v>
      </c>
      <c r="N481" s="1" t="n"/>
      <c r="O481" s="1" t="n"/>
      <c r="P481" s="1" t="n"/>
      <c r="Q481" s="1" t="n"/>
      <c r="R481" s="17" t="n">
        <v>858.45</v>
      </c>
      <c r="S481" s="44">
        <f>M481*0.01095</f>
        <v/>
      </c>
      <c r="T481" s="44">
        <f>M481*0.02348</f>
        <v/>
      </c>
      <c r="U481" s="44" t="n"/>
      <c r="V481" s="44">
        <f>U481-T481</f>
        <v/>
      </c>
      <c r="W481" s="1" t="n"/>
      <c r="X481" s="44">
        <f>M481*0.043</f>
        <v/>
      </c>
      <c r="Y481" s="44">
        <f>R481+S481+T481+W481+X481+AG481+AC481+AD481</f>
        <v/>
      </c>
      <c r="Z481" s="44">
        <f>M481-Y481</f>
        <v/>
      </c>
      <c r="AA481" s="1" t="n">
        <v>0</v>
      </c>
      <c r="AB481" s="44">
        <f>Z481*0.9</f>
        <v/>
      </c>
      <c r="AC481" s="44">
        <f>M481*0.005</f>
        <v/>
      </c>
      <c r="AD481" s="44">
        <f>AC481</f>
        <v/>
      </c>
      <c r="AE481" s="1" t="n"/>
      <c r="AF481" s="1" t="n"/>
      <c r="AG481" s="1" t="n"/>
      <c r="AH481" s="44">
        <f>Z481*0.05</f>
        <v/>
      </c>
      <c r="AI481" s="44">
        <f>AH481</f>
        <v/>
      </c>
      <c r="AJ481" s="1" t="n"/>
      <c r="AK481" s="1" t="n"/>
      <c r="AL481" s="1" t="n"/>
      <c r="AM481" s="1" t="n"/>
      <c r="AN481" s="1" t="n"/>
      <c r="AO481" s="21">
        <f>(M481-Y481)/M481</f>
        <v/>
      </c>
      <c r="AP481" s="21">
        <f>AA481/Y481</f>
        <v/>
      </c>
    </row>
    <row r="482">
      <c r="A482" s="1" t="n"/>
      <c r="B482" s="15" t="inlineStr">
        <is>
          <t>7-AL199883</t>
        </is>
      </c>
      <c r="C482" s="15" t="inlineStr">
        <is>
          <t>2020-07-11 14:29:25</t>
        </is>
      </c>
      <c r="D482" s="16">
        <f>LEFT(B482,9)</f>
        <v/>
      </c>
      <c r="E482" s="1" t="inlineStr">
        <is>
          <t>jack</t>
        </is>
      </c>
      <c r="F482" s="1" t="n"/>
      <c r="G482" s="1" t="n"/>
      <c r="H482" s="1" t="n"/>
      <c r="I482" s="1" t="n"/>
      <c r="J482" s="1" t="n"/>
      <c r="K482" s="1" t="n"/>
      <c r="L482" s="1" t="n"/>
      <c r="M482" s="17" t="n">
        <v>95</v>
      </c>
      <c r="N482" s="1" t="n"/>
      <c r="O482" s="1" t="n"/>
      <c r="P482" s="1" t="n"/>
      <c r="Q482" s="1" t="n"/>
      <c r="R482" s="17" t="n">
        <v>63.07</v>
      </c>
      <c r="S482" s="44">
        <f>M482*0.01095</f>
        <v/>
      </c>
      <c r="T482" s="44">
        <f>M482*0.02348</f>
        <v/>
      </c>
      <c r="U482" s="44" t="n"/>
      <c r="V482" s="44">
        <f>U482-T482</f>
        <v/>
      </c>
      <c r="W482" s="1" t="n"/>
      <c r="X482" s="44">
        <f>M482*0.043</f>
        <v/>
      </c>
      <c r="Y482" s="44">
        <f>R482+S482+T482+W482+X482+AG482+AC482+AD482</f>
        <v/>
      </c>
      <c r="Z482" s="44">
        <f>M482-Y482</f>
        <v/>
      </c>
      <c r="AA482" s="1" t="n">
        <v>0</v>
      </c>
      <c r="AB482" s="44">
        <f>Z482*0.9</f>
        <v/>
      </c>
      <c r="AC482" s="44">
        <f>M482*0.005</f>
        <v/>
      </c>
      <c r="AD482" s="44">
        <f>AC482</f>
        <v/>
      </c>
      <c r="AE482" s="1" t="n"/>
      <c r="AF482" s="1" t="n"/>
      <c r="AG482" s="1" t="n"/>
      <c r="AH482" s="44">
        <f>Z482*0.05</f>
        <v/>
      </c>
      <c r="AI482" s="44">
        <f>AH482</f>
        <v/>
      </c>
      <c r="AJ482" s="1" t="n"/>
      <c r="AK482" s="1" t="n"/>
      <c r="AL482" s="1" t="n"/>
      <c r="AM482" s="1" t="n"/>
      <c r="AN482" s="1" t="n"/>
      <c r="AO482" s="21">
        <f>(M482-Y482)/M482</f>
        <v/>
      </c>
      <c r="AP482" s="21">
        <f>AA482/Y482</f>
        <v/>
      </c>
    </row>
    <row r="483">
      <c r="A483" s="1" t="n"/>
      <c r="B483" s="15" t="inlineStr">
        <is>
          <t>7-AL195874</t>
        </is>
      </c>
      <c r="C483" s="15" t="inlineStr">
        <is>
          <t>2020-07-10 17:44:01</t>
        </is>
      </c>
      <c r="D483" s="16">
        <f>LEFT(B483,9)</f>
        <v/>
      </c>
      <c r="E483" s="1" t="inlineStr">
        <is>
          <t>jack</t>
        </is>
      </c>
      <c r="F483" s="1" t="n"/>
      <c r="G483" s="1" t="n"/>
      <c r="H483" s="1" t="n"/>
      <c r="I483" s="1" t="n"/>
      <c r="J483" s="1" t="n"/>
      <c r="K483" s="1" t="n"/>
      <c r="L483" s="1" t="n"/>
      <c r="M483" s="17" t="n">
        <v>1669.5</v>
      </c>
      <c r="N483" s="1" t="n"/>
      <c r="O483" s="1" t="n"/>
      <c r="P483" s="1" t="n"/>
      <c r="Q483" s="1" t="n"/>
      <c r="R483" s="17" t="n">
        <v>1103.85</v>
      </c>
      <c r="S483" s="44">
        <f>M483*0.01095</f>
        <v/>
      </c>
      <c r="T483" s="44">
        <f>M483*0.02348</f>
        <v/>
      </c>
      <c r="U483" s="44" t="n"/>
      <c r="V483" s="44">
        <f>U483-T483</f>
        <v/>
      </c>
      <c r="W483" s="1" t="n"/>
      <c r="X483" s="44">
        <f>M483*0.043</f>
        <v/>
      </c>
      <c r="Y483" s="44">
        <f>R483+S483+T483+W483+X483+AG483+AC483+AD483</f>
        <v/>
      </c>
      <c r="Z483" s="44">
        <f>M483-Y483</f>
        <v/>
      </c>
      <c r="AA483" s="1" t="n">
        <v>0</v>
      </c>
      <c r="AB483" s="44">
        <f>Z483*0.9</f>
        <v/>
      </c>
      <c r="AC483" s="44">
        <f>M483*0.005</f>
        <v/>
      </c>
      <c r="AD483" s="44">
        <f>AC483</f>
        <v/>
      </c>
      <c r="AE483" s="1" t="n"/>
      <c r="AF483" s="1" t="n"/>
      <c r="AG483" s="1" t="n"/>
      <c r="AH483" s="44">
        <f>Z483*0.05</f>
        <v/>
      </c>
      <c r="AI483" s="44">
        <f>AH483</f>
        <v/>
      </c>
      <c r="AJ483" s="1" t="n"/>
      <c r="AK483" s="1" t="n"/>
      <c r="AL483" s="1" t="n"/>
      <c r="AM483" s="1" t="n"/>
      <c r="AN483" s="1" t="n"/>
      <c r="AO483" s="21">
        <f>(M483-Y483)/M483</f>
        <v/>
      </c>
      <c r="AP483" s="21">
        <f>AA483/Y483</f>
        <v/>
      </c>
    </row>
    <row r="484">
      <c r="A484" s="1" t="n"/>
      <c r="B484" s="15" t="inlineStr">
        <is>
          <t>7-MA20192004</t>
        </is>
      </c>
      <c r="C484" s="15" t="inlineStr">
        <is>
          <t>2020-07-11 10:18:41</t>
        </is>
      </c>
      <c r="D484" s="16">
        <f>LEFT(B484,9)</f>
        <v/>
      </c>
      <c r="E484" s="1" t="inlineStr">
        <is>
          <t>jack</t>
        </is>
      </c>
      <c r="F484" s="1" t="n"/>
      <c r="G484" s="1" t="n"/>
      <c r="H484" s="1" t="n"/>
      <c r="I484" s="1" t="n"/>
      <c r="J484" s="1" t="n"/>
      <c r="K484" s="1" t="n"/>
      <c r="L484" s="1" t="n"/>
      <c r="M484" s="17" t="n">
        <v>225</v>
      </c>
      <c r="N484" s="1" t="n"/>
      <c r="O484" s="1" t="n"/>
      <c r="P484" s="1" t="n"/>
      <c r="Q484" s="1" t="n"/>
      <c r="R484" s="17" t="n">
        <v>147.93</v>
      </c>
      <c r="S484" s="44">
        <f>M484*0.01095</f>
        <v/>
      </c>
      <c r="T484" s="44">
        <f>M484*0.02348</f>
        <v/>
      </c>
      <c r="U484" s="44" t="n"/>
      <c r="V484" s="44">
        <f>U484-T484</f>
        <v/>
      </c>
      <c r="W484" s="1" t="n"/>
      <c r="X484" s="44">
        <f>M484*0.043</f>
        <v/>
      </c>
      <c r="Y484" s="44">
        <f>R484+S484+T484+W484+X484+AG484+AC484+AD484</f>
        <v/>
      </c>
      <c r="Z484" s="44">
        <f>M484-Y484</f>
        <v/>
      </c>
      <c r="AA484" s="44">
        <f>Z484*0.7</f>
        <v/>
      </c>
      <c r="AB484" s="1" t="n"/>
      <c r="AC484" s="44">
        <f>M484*0.005</f>
        <v/>
      </c>
      <c r="AD484" s="44">
        <f>AC484</f>
        <v/>
      </c>
      <c r="AE484" s="1" t="n"/>
      <c r="AF484" s="1" t="n"/>
      <c r="AG484" s="1" t="n"/>
      <c r="AH484" s="44">
        <f>Z484*0.15</f>
        <v/>
      </c>
      <c r="AI484" s="44">
        <f>Z484*0.15</f>
        <v/>
      </c>
      <c r="AJ484" s="1" t="n"/>
      <c r="AK484" s="1" t="n"/>
      <c r="AL484" s="1" t="n"/>
      <c r="AM484" s="1" t="n"/>
      <c r="AN484" s="1" t="n"/>
      <c r="AO484" s="21">
        <f>(M484-Y484)/M484</f>
        <v/>
      </c>
      <c r="AP484" s="21">
        <f>AA484/Y484</f>
        <v/>
      </c>
    </row>
    <row r="485">
      <c r="A485" s="1" t="n"/>
      <c r="B485" s="15" t="inlineStr">
        <is>
          <t>7-MA20267001</t>
        </is>
      </c>
      <c r="C485" s="15" t="inlineStr">
        <is>
          <t>2020-07-10 17:32:18</t>
        </is>
      </c>
      <c r="D485" s="16">
        <f>LEFT(B485,9)</f>
        <v/>
      </c>
      <c r="E485" s="1" t="inlineStr">
        <is>
          <t>jack</t>
        </is>
      </c>
      <c r="F485" s="1" t="n"/>
      <c r="G485" s="1" t="n"/>
      <c r="H485" s="1" t="n"/>
      <c r="I485" s="1" t="n"/>
      <c r="J485" s="1" t="n"/>
      <c r="K485" s="1" t="n"/>
      <c r="L485" s="1" t="n"/>
      <c r="M485" s="17" t="n">
        <v>29</v>
      </c>
      <c r="N485" s="1" t="n"/>
      <c r="O485" s="1" t="n"/>
      <c r="P485" s="1" t="n"/>
      <c r="Q485" s="1" t="n"/>
      <c r="R485" s="17" t="n">
        <v>16.57</v>
      </c>
      <c r="S485" s="44">
        <f>M485*0.01095</f>
        <v/>
      </c>
      <c r="T485" s="44">
        <f>M485*0.02348</f>
        <v/>
      </c>
      <c r="U485" s="44" t="n"/>
      <c r="V485" s="44">
        <f>U485-T485</f>
        <v/>
      </c>
      <c r="W485" s="1" t="n"/>
      <c r="X485" s="44">
        <f>M485*0.043</f>
        <v/>
      </c>
      <c r="Y485" s="44">
        <f>R485+S485+T485+W485+X485+AG485+AC485+AD485</f>
        <v/>
      </c>
      <c r="Z485" s="44">
        <f>M485-Y485</f>
        <v/>
      </c>
      <c r="AA485" s="44">
        <f>Z485*0.7</f>
        <v/>
      </c>
      <c r="AB485" s="1" t="n"/>
      <c r="AC485" s="44">
        <f>M485*0.005</f>
        <v/>
      </c>
      <c r="AD485" s="44">
        <f>AC485</f>
        <v/>
      </c>
      <c r="AE485" s="1" t="n"/>
      <c r="AF485" s="1" t="n"/>
      <c r="AG485" s="1" t="n"/>
      <c r="AH485" s="44">
        <f>Z485*0.15</f>
        <v/>
      </c>
      <c r="AI485" s="44">
        <f>Z485*0.15</f>
        <v/>
      </c>
      <c r="AJ485" s="1" t="n"/>
      <c r="AK485" s="1" t="n"/>
      <c r="AL485" s="1" t="n"/>
      <c r="AM485" s="1" t="n"/>
      <c r="AN485" s="1" t="n"/>
      <c r="AO485" s="21">
        <f>(M485-Y485)/M485</f>
        <v/>
      </c>
      <c r="AP485" s="21">
        <f>AA485/Y485</f>
        <v/>
      </c>
    </row>
    <row r="486">
      <c r="A486" s="1" t="n"/>
      <c r="B486" s="15" t="inlineStr">
        <is>
          <t>7-MA20266001</t>
        </is>
      </c>
      <c r="C486" s="15" t="inlineStr">
        <is>
          <t>2020-07-11 10:10:28</t>
        </is>
      </c>
      <c r="D486" s="16">
        <f>LEFT(B486,9)</f>
        <v/>
      </c>
      <c r="E486" s="1" t="inlineStr">
        <is>
          <t>jack</t>
        </is>
      </c>
      <c r="F486" s="1" t="n"/>
      <c r="G486" s="1" t="n"/>
      <c r="H486" s="1" t="n"/>
      <c r="I486" s="1" t="n"/>
      <c r="J486" s="1" t="n"/>
      <c r="K486" s="1" t="n"/>
      <c r="L486" s="1" t="n"/>
      <c r="M486" s="17" t="n">
        <v>1115</v>
      </c>
      <c r="N486" s="1" t="n"/>
      <c r="O486" s="1" t="n"/>
      <c r="P486" s="1" t="n"/>
      <c r="Q486" s="1" t="n"/>
      <c r="R486" s="17" t="n">
        <v>862.4400000000001</v>
      </c>
      <c r="S486" s="44">
        <f>M486*0.01095</f>
        <v/>
      </c>
      <c r="T486" s="44">
        <f>M486*0.02348</f>
        <v/>
      </c>
      <c r="U486" s="44" t="n"/>
      <c r="V486" s="44">
        <f>U486-T486</f>
        <v/>
      </c>
      <c r="W486" s="1" t="n"/>
      <c r="X486" s="44">
        <f>M486*0.043</f>
        <v/>
      </c>
      <c r="Y486" s="44">
        <f>R486+S486+T486+W486+X486+AG486+AC486+AD486</f>
        <v/>
      </c>
      <c r="Z486" s="44">
        <f>M486-Y486</f>
        <v/>
      </c>
      <c r="AA486" s="44">
        <f>Z486*0.7</f>
        <v/>
      </c>
      <c r="AB486" s="1" t="n"/>
      <c r="AC486" s="44">
        <f>M486*0.005</f>
        <v/>
      </c>
      <c r="AD486" s="44">
        <f>AC486</f>
        <v/>
      </c>
      <c r="AE486" s="1" t="n"/>
      <c r="AF486" s="1" t="n"/>
      <c r="AG486" s="1" t="n"/>
      <c r="AH486" s="44">
        <f>Z486*0.15</f>
        <v/>
      </c>
      <c r="AI486" s="44">
        <f>Z486*0.15</f>
        <v/>
      </c>
      <c r="AJ486" s="1" t="n"/>
      <c r="AK486" s="1" t="n"/>
      <c r="AL486" s="1" t="n"/>
      <c r="AM486" s="1" t="n"/>
      <c r="AN486" s="1" t="n"/>
      <c r="AO486" s="21">
        <f>(M486-Y486)/M486</f>
        <v/>
      </c>
      <c r="AP486" s="21">
        <f>AA486/Y486</f>
        <v/>
      </c>
    </row>
    <row r="487">
      <c r="A487" s="1" t="n"/>
      <c r="B487" s="15" t="inlineStr">
        <is>
          <t>7-MA20192003</t>
        </is>
      </c>
      <c r="C487" s="15" t="inlineStr">
        <is>
          <t>2020-07-11 10:18:41</t>
        </is>
      </c>
      <c r="D487" s="16">
        <f>LEFT(B487,9)</f>
        <v/>
      </c>
      <c r="E487" s="1" t="inlineStr">
        <is>
          <t>jack</t>
        </is>
      </c>
      <c r="F487" s="1" t="n"/>
      <c r="G487" s="1" t="n"/>
      <c r="H487" s="1" t="n"/>
      <c r="I487" s="1" t="n"/>
      <c r="J487" s="1" t="n"/>
      <c r="K487" s="1" t="n"/>
      <c r="L487" s="1" t="n"/>
      <c r="M487" s="17" t="n">
        <v>225</v>
      </c>
      <c r="N487" s="1" t="n"/>
      <c r="O487" s="1" t="n"/>
      <c r="P487" s="1" t="n"/>
      <c r="Q487" s="1" t="n"/>
      <c r="R487" s="17" t="n">
        <v>147.93</v>
      </c>
      <c r="S487" s="44">
        <f>M487*0.01095</f>
        <v/>
      </c>
      <c r="T487" s="44">
        <f>M487*0.02348</f>
        <v/>
      </c>
      <c r="U487" s="44" t="n"/>
      <c r="V487" s="44">
        <f>U487-T487</f>
        <v/>
      </c>
      <c r="W487" s="1" t="n"/>
      <c r="X487" s="44">
        <f>M487*0.043</f>
        <v/>
      </c>
      <c r="Y487" s="44">
        <f>R487+S487+T487+W487+X487+AG487+AC487+AD487</f>
        <v/>
      </c>
      <c r="Z487" s="44">
        <f>M487-Y487</f>
        <v/>
      </c>
      <c r="AA487" s="44">
        <f>Z487*0.7</f>
        <v/>
      </c>
      <c r="AB487" s="1" t="n"/>
      <c r="AC487" s="44">
        <f>M487*0.005</f>
        <v/>
      </c>
      <c r="AD487" s="44">
        <f>AC487</f>
        <v/>
      </c>
      <c r="AE487" s="1" t="n"/>
      <c r="AF487" s="1" t="n"/>
      <c r="AG487" s="1" t="n"/>
      <c r="AH487" s="44">
        <f>Z487*0.15</f>
        <v/>
      </c>
      <c r="AI487" s="44">
        <f>Z487*0.15</f>
        <v/>
      </c>
      <c r="AJ487" s="1" t="n"/>
      <c r="AK487" s="1" t="n"/>
      <c r="AL487" s="1" t="n"/>
      <c r="AM487" s="1" t="n"/>
      <c r="AN487" s="1" t="n"/>
      <c r="AO487" s="21">
        <f>(M487-Y487)/M487</f>
        <v/>
      </c>
      <c r="AP487" s="21">
        <f>AA487/Y487</f>
        <v/>
      </c>
    </row>
    <row r="488">
      <c r="A488" s="1" t="n"/>
      <c r="B488" s="15" t="inlineStr">
        <is>
          <t>7-MA20177003</t>
        </is>
      </c>
      <c r="C488" s="15" t="inlineStr">
        <is>
          <t>2020-07-11 10:18:58</t>
        </is>
      </c>
      <c r="D488" s="16">
        <f>LEFT(B488,9)</f>
        <v/>
      </c>
      <c r="E488" s="1" t="inlineStr">
        <is>
          <t>jack</t>
        </is>
      </c>
      <c r="F488" s="1" t="n"/>
      <c r="G488" s="1" t="n"/>
      <c r="H488" s="1" t="n"/>
      <c r="I488" s="1" t="n"/>
      <c r="J488" s="1" t="n"/>
      <c r="K488" s="1" t="n"/>
      <c r="L488" s="1" t="n"/>
      <c r="M488" s="17" t="n">
        <v>155</v>
      </c>
      <c r="N488" s="1" t="n"/>
      <c r="O488" s="1" t="n"/>
      <c r="P488" s="1" t="n"/>
      <c r="Q488" s="1" t="n"/>
      <c r="R488" s="17" t="n">
        <v>98.62</v>
      </c>
      <c r="S488" s="44">
        <f>M488*0.01095</f>
        <v/>
      </c>
      <c r="T488" s="44">
        <f>M488*0.02348</f>
        <v/>
      </c>
      <c r="U488" s="44" t="n"/>
      <c r="V488" s="44">
        <f>U488-T488</f>
        <v/>
      </c>
      <c r="W488" s="1" t="n"/>
      <c r="X488" s="44">
        <f>M488*0.043</f>
        <v/>
      </c>
      <c r="Y488" s="44">
        <f>R488+S488+T488+W488+X488+AG488+AC488+AD488</f>
        <v/>
      </c>
      <c r="Z488" s="44">
        <f>M488-Y488</f>
        <v/>
      </c>
      <c r="AA488" s="44">
        <f>Z488*0.7</f>
        <v/>
      </c>
      <c r="AB488" s="1" t="n"/>
      <c r="AC488" s="44">
        <f>M488*0.005</f>
        <v/>
      </c>
      <c r="AD488" s="44">
        <f>AC488</f>
        <v/>
      </c>
      <c r="AE488" s="1" t="n"/>
      <c r="AF488" s="1" t="n"/>
      <c r="AG488" s="1" t="n"/>
      <c r="AH488" s="44">
        <f>Z488*0.15</f>
        <v/>
      </c>
      <c r="AI488" s="44">
        <f>Z488*0.15</f>
        <v/>
      </c>
      <c r="AJ488" s="1" t="n"/>
      <c r="AK488" s="1" t="n"/>
      <c r="AL488" s="1" t="n"/>
      <c r="AM488" s="1" t="n"/>
      <c r="AN488" s="1" t="n"/>
      <c r="AO488" s="21">
        <f>(M488-Y488)/M488</f>
        <v/>
      </c>
      <c r="AP488" s="21">
        <f>AA488/Y488</f>
        <v/>
      </c>
    </row>
    <row r="489">
      <c r="A489" s="1" t="n"/>
      <c r="B489" s="15" t="inlineStr">
        <is>
          <t>7-M48032003</t>
        </is>
      </c>
      <c r="C489" s="15" t="inlineStr">
        <is>
          <t>2020-07-11 09:39:15</t>
        </is>
      </c>
      <c r="D489" s="16">
        <f>LEFT(B489,9)</f>
        <v/>
      </c>
      <c r="E489" s="1" t="inlineStr">
        <is>
          <t>jack</t>
        </is>
      </c>
      <c r="F489" s="1" t="n"/>
      <c r="G489" s="1" t="n"/>
      <c r="H489" s="1" t="n"/>
      <c r="I489" s="1" t="n"/>
      <c r="J489" s="1" t="n"/>
      <c r="K489" s="1" t="n"/>
      <c r="L489" s="1" t="n"/>
      <c r="M489" s="17" t="n">
        <v>152</v>
      </c>
      <c r="N489" s="1" t="n"/>
      <c r="O489" s="1" t="n"/>
      <c r="P489" s="1" t="n"/>
      <c r="Q489" s="1" t="n"/>
      <c r="R489" s="17" t="n">
        <v>82.98</v>
      </c>
      <c r="S489" s="44">
        <f>M489*0.01095</f>
        <v/>
      </c>
      <c r="T489" s="44">
        <f>M489*0.02348</f>
        <v/>
      </c>
      <c r="U489" s="44" t="n"/>
      <c r="V489" s="44">
        <f>U489-T489</f>
        <v/>
      </c>
      <c r="W489" s="1" t="n"/>
      <c r="X489" s="44">
        <f>M489*0.043</f>
        <v/>
      </c>
      <c r="Y489" s="44">
        <f>R489+S489+T489+W489+X489+AG489+AC489+AD489</f>
        <v/>
      </c>
      <c r="Z489" s="44">
        <f>M489-Y489</f>
        <v/>
      </c>
      <c r="AA489" s="44">
        <f>Z489*0.9</f>
        <v/>
      </c>
      <c r="AB489" s="1" t="n"/>
      <c r="AC489" s="44">
        <f>M489*0.005</f>
        <v/>
      </c>
      <c r="AD489" s="44">
        <f>AC489</f>
        <v/>
      </c>
      <c r="AE489" s="1" t="n"/>
      <c r="AF489" s="1" t="n"/>
      <c r="AG489" s="1" t="n"/>
      <c r="AH489" s="44">
        <f>Z489*0.05</f>
        <v/>
      </c>
      <c r="AI489" s="44">
        <f>Z489*0.05</f>
        <v/>
      </c>
      <c r="AJ489" s="1" t="n"/>
      <c r="AK489" s="1" t="n"/>
      <c r="AL489" s="1" t="n"/>
      <c r="AM489" s="1" t="n"/>
      <c r="AN489" s="1" t="n"/>
      <c r="AO489" s="21">
        <f>(M489-Y489)/M489</f>
        <v/>
      </c>
      <c r="AP489" s="21">
        <f>AA489/Y489</f>
        <v/>
      </c>
    </row>
    <row r="490">
      <c r="A490" s="1" t="n"/>
      <c r="B490" s="15" t="inlineStr">
        <is>
          <t>7-M48032002</t>
        </is>
      </c>
      <c r="C490" s="15" t="inlineStr">
        <is>
          <t>2020-07-11 09:39:14</t>
        </is>
      </c>
      <c r="D490" s="16">
        <f>LEFT(B490,9)</f>
        <v/>
      </c>
      <c r="E490" s="1" t="inlineStr">
        <is>
          <t>jack</t>
        </is>
      </c>
      <c r="F490" s="1" t="n"/>
      <c r="G490" s="1" t="n"/>
      <c r="H490" s="1" t="n"/>
      <c r="I490" s="1" t="n"/>
      <c r="J490" s="1" t="n"/>
      <c r="K490" s="1" t="n"/>
      <c r="L490" s="1" t="n"/>
      <c r="M490" s="17" t="n">
        <v>80</v>
      </c>
      <c r="N490" s="1" t="n"/>
      <c r="O490" s="1" t="n"/>
      <c r="P490" s="1" t="n"/>
      <c r="Q490" s="1" t="n"/>
      <c r="R490" s="17" t="n">
        <v>41.49</v>
      </c>
      <c r="S490" s="44">
        <f>M490*0.01095</f>
        <v/>
      </c>
      <c r="T490" s="44">
        <f>M490*0.02348</f>
        <v/>
      </c>
      <c r="U490" s="44" t="n"/>
      <c r="V490" s="44">
        <f>U490-T490</f>
        <v/>
      </c>
      <c r="W490" s="1" t="n"/>
      <c r="X490" s="44">
        <f>M490*0.043</f>
        <v/>
      </c>
      <c r="Y490" s="44">
        <f>R490+S490+T490+W490+X490+AG490+AC490+AD490</f>
        <v/>
      </c>
      <c r="Z490" s="44">
        <f>M490-Y490</f>
        <v/>
      </c>
      <c r="AA490" s="44">
        <f>Z490*0.9</f>
        <v/>
      </c>
      <c r="AB490" s="1" t="n"/>
      <c r="AC490" s="44">
        <f>M490*0.005</f>
        <v/>
      </c>
      <c r="AD490" s="44">
        <f>AC490</f>
        <v/>
      </c>
      <c r="AE490" s="1" t="n"/>
      <c r="AF490" s="1" t="n"/>
      <c r="AG490" s="1" t="n"/>
      <c r="AH490" s="44">
        <f>Z490*0.05</f>
        <v/>
      </c>
      <c r="AI490" s="44">
        <f>Z490*0.05</f>
        <v/>
      </c>
      <c r="AJ490" s="1" t="n"/>
      <c r="AK490" s="1" t="n"/>
      <c r="AL490" s="1" t="n"/>
      <c r="AM490" s="1" t="n"/>
      <c r="AN490" s="1" t="n"/>
      <c r="AO490" s="21">
        <f>(M490-Y490)/M490</f>
        <v/>
      </c>
      <c r="AP490" s="21">
        <f>AA490/Y490</f>
        <v/>
      </c>
    </row>
    <row r="491">
      <c r="A491" s="1" t="n"/>
      <c r="B491" s="15" t="inlineStr">
        <is>
          <t>7-MA20265001</t>
        </is>
      </c>
      <c r="C491" s="15" t="inlineStr">
        <is>
          <t>2020-07-22 16:22:22</t>
        </is>
      </c>
      <c r="D491" s="16">
        <f>LEFT(B491,9)</f>
        <v/>
      </c>
      <c r="E491" s="1" t="inlineStr">
        <is>
          <t>jack</t>
        </is>
      </c>
      <c r="F491" s="1" t="n"/>
      <c r="G491" s="1" t="n"/>
      <c r="H491" s="1" t="n"/>
      <c r="I491" s="1" t="n"/>
      <c r="J491" s="1" t="n"/>
      <c r="K491" s="1" t="n"/>
      <c r="L491" s="1" t="n"/>
      <c r="M491" s="17" t="n">
        <v>234</v>
      </c>
      <c r="N491" s="1" t="n"/>
      <c r="O491" s="1" t="n"/>
      <c r="P491" s="1" t="n"/>
      <c r="Q491" s="1" t="n"/>
      <c r="R491" s="17" t="n">
        <v>141.9</v>
      </c>
      <c r="S491" s="44">
        <f>M491*0.01095</f>
        <v/>
      </c>
      <c r="T491" s="44">
        <f>M491*0.02348</f>
        <v/>
      </c>
      <c r="U491" s="44" t="n"/>
      <c r="V491" s="44">
        <f>U491-T491</f>
        <v/>
      </c>
      <c r="W491" s="1" t="n"/>
      <c r="X491" s="44">
        <f>M491*0.043</f>
        <v/>
      </c>
      <c r="Y491" s="44">
        <f>R491+S491+T491+W491+X491+AG491+AC491+AD491</f>
        <v/>
      </c>
      <c r="Z491" s="44">
        <f>M491-Y491</f>
        <v/>
      </c>
      <c r="AA491" s="44">
        <f>Z491*0.7</f>
        <v/>
      </c>
      <c r="AB491" s="1" t="n"/>
      <c r="AC491" s="44">
        <f>M491*0.005</f>
        <v/>
      </c>
      <c r="AD491" s="44">
        <f>AC491</f>
        <v/>
      </c>
      <c r="AE491" s="1" t="n"/>
      <c r="AF491" s="1" t="n"/>
      <c r="AG491" s="1" t="n"/>
      <c r="AH491" s="44">
        <f>Z491*0.15</f>
        <v/>
      </c>
      <c r="AI491" s="44">
        <f>Z491*0.15</f>
        <v/>
      </c>
      <c r="AJ491" s="1" t="n"/>
      <c r="AK491" s="1" t="n"/>
      <c r="AL491" s="1" t="n"/>
      <c r="AM491" s="1" t="n"/>
      <c r="AN491" s="1" t="n"/>
      <c r="AO491" s="21">
        <f>(M491-Y491)/M491</f>
        <v/>
      </c>
      <c r="AP491" s="21">
        <f>AA491/Y491</f>
        <v/>
      </c>
    </row>
    <row r="492">
      <c r="A492" s="1" t="n"/>
      <c r="B492" s="15" t="inlineStr">
        <is>
          <t>7-GZ20157002</t>
        </is>
      </c>
      <c r="C492" s="15" t="inlineStr">
        <is>
          <t>2020-07-11 10:18:41</t>
        </is>
      </c>
      <c r="D492" s="16">
        <f>LEFT(B492,9)</f>
        <v/>
      </c>
      <c r="E492" s="1" t="inlineStr">
        <is>
          <t>jack</t>
        </is>
      </c>
      <c r="F492" s="1" t="n"/>
      <c r="G492" s="1" t="n"/>
      <c r="H492" s="1" t="n"/>
      <c r="I492" s="1" t="n"/>
      <c r="J492" s="1" t="n"/>
      <c r="K492" s="1" t="n"/>
      <c r="L492" s="1" t="n"/>
      <c r="M492" s="17" t="n">
        <v>744.8</v>
      </c>
      <c r="N492" s="1" t="n"/>
      <c r="O492" s="1" t="n"/>
      <c r="P492" s="1" t="n"/>
      <c r="Q492" s="1" t="n"/>
      <c r="R492" s="17" t="n">
        <v>493.1</v>
      </c>
      <c r="S492" s="44">
        <f>M492*0.01095</f>
        <v/>
      </c>
      <c r="T492" s="44">
        <f>M492*0.02348</f>
        <v/>
      </c>
      <c r="U492" s="44" t="n"/>
      <c r="V492" s="44">
        <f>U492-T492</f>
        <v/>
      </c>
      <c r="W492" s="1" t="n"/>
      <c r="X492" s="44">
        <f>M492*0.043</f>
        <v/>
      </c>
      <c r="Y492" s="44">
        <f>R492+S492+T492+W492+X492+AG492+AC492+AD492</f>
        <v/>
      </c>
      <c r="Z492" s="44">
        <f>M492-Y492</f>
        <v/>
      </c>
      <c r="AA492" s="44">
        <f>Z492*0.7</f>
        <v/>
      </c>
      <c r="AB492" s="1" t="n"/>
      <c r="AC492" s="44">
        <f>M492*0.005</f>
        <v/>
      </c>
      <c r="AD492" s="44">
        <f>AC492</f>
        <v/>
      </c>
      <c r="AE492" s="1" t="n"/>
      <c r="AF492" s="1" t="n"/>
      <c r="AG492" s="1" t="n"/>
      <c r="AH492" s="44">
        <f>Z492*0.15</f>
        <v/>
      </c>
      <c r="AI492" s="44">
        <f>Z492*0.15</f>
        <v/>
      </c>
      <c r="AJ492" s="1" t="n"/>
      <c r="AK492" s="1" t="n"/>
      <c r="AL492" s="1" t="n"/>
      <c r="AM492" s="1" t="n"/>
      <c r="AN492" s="1" t="n"/>
      <c r="AO492" s="21">
        <f>(M492-Y492)/M492</f>
        <v/>
      </c>
      <c r="AP492" s="21">
        <f>AA492/Y492</f>
        <v/>
      </c>
    </row>
    <row r="493">
      <c r="A493" s="1" t="n"/>
      <c r="B493" s="15" t="inlineStr">
        <is>
          <t>7-GZ20047005</t>
        </is>
      </c>
      <c r="C493" s="15" t="inlineStr">
        <is>
          <t>2020-07-11 09:40:51</t>
        </is>
      </c>
      <c r="D493" s="16">
        <f>LEFT(B493,9)</f>
        <v/>
      </c>
      <c r="E493" s="1" t="inlineStr">
        <is>
          <t>jack</t>
        </is>
      </c>
      <c r="F493" s="1" t="n"/>
      <c r="G493" s="1" t="n"/>
      <c r="H493" s="1" t="n"/>
      <c r="I493" s="1" t="n"/>
      <c r="J493" s="1" t="n"/>
      <c r="K493" s="1" t="n"/>
      <c r="L493" s="1" t="n"/>
      <c r="M493" s="17" t="n">
        <v>2148</v>
      </c>
      <c r="N493" s="1" t="n"/>
      <c r="O493" s="1" t="n"/>
      <c r="P493" s="1" t="n"/>
      <c r="Q493" s="1" t="n"/>
      <c r="R493" s="17" t="n">
        <v>1691.36</v>
      </c>
      <c r="S493" s="44">
        <f>M493*0.01095</f>
        <v/>
      </c>
      <c r="T493" s="44">
        <f>M493*0.02348</f>
        <v/>
      </c>
      <c r="U493" s="44" t="n"/>
      <c r="V493" s="44">
        <f>U493-T493</f>
        <v/>
      </c>
      <c r="W493" s="1" t="n"/>
      <c r="X493" s="44">
        <f>M493*0.043</f>
        <v/>
      </c>
      <c r="Y493" s="44">
        <f>R493+S493+T493+W493+X493+AG493+AC493+AD493</f>
        <v/>
      </c>
      <c r="Z493" s="44">
        <f>M493-Y493</f>
        <v/>
      </c>
      <c r="AA493" s="44">
        <f>Z493*0.7</f>
        <v/>
      </c>
      <c r="AB493" s="1" t="n"/>
      <c r="AC493" s="44">
        <f>M493*0.005</f>
        <v/>
      </c>
      <c r="AD493" s="44">
        <f>AC493</f>
        <v/>
      </c>
      <c r="AE493" s="1" t="n"/>
      <c r="AF493" s="1" t="n"/>
      <c r="AG493" s="1" t="n"/>
      <c r="AH493" s="44">
        <f>Z493*0.15</f>
        <v/>
      </c>
      <c r="AI493" s="44">
        <f>Z493*0.15</f>
        <v/>
      </c>
      <c r="AJ493" s="1" t="n"/>
      <c r="AK493" s="1" t="n"/>
      <c r="AL493" s="1" t="n"/>
      <c r="AM493" s="1" t="n"/>
      <c r="AN493" s="1" t="n"/>
      <c r="AO493" s="21">
        <f>(M493-Y493)/M493</f>
        <v/>
      </c>
      <c r="AP493" s="21">
        <f>AA493/Y493</f>
        <v/>
      </c>
    </row>
    <row r="494">
      <c r="A494" s="1" t="n"/>
      <c r="B494" s="15" t="inlineStr">
        <is>
          <t>7-PJ20007001</t>
        </is>
      </c>
      <c r="C494" s="15" t="inlineStr">
        <is>
          <t>2020-07-10 14:13:50</t>
        </is>
      </c>
      <c r="D494" s="16">
        <f>LEFT(B494,9)</f>
        <v/>
      </c>
      <c r="E494" s="1" t="inlineStr">
        <is>
          <t>jack</t>
        </is>
      </c>
      <c r="F494" s="1" t="n"/>
      <c r="G494" s="1" t="n"/>
      <c r="H494" s="1" t="n"/>
      <c r="I494" s="1" t="n"/>
      <c r="J494" s="1" t="n"/>
      <c r="K494" s="1" t="n"/>
      <c r="L494" s="1" t="n"/>
      <c r="M494" s="17" t="n">
        <v>63</v>
      </c>
      <c r="N494" s="1" t="n"/>
      <c r="O494" s="1" t="n"/>
      <c r="P494" s="1" t="n"/>
      <c r="Q494" s="1" t="n"/>
      <c r="R494" s="17" t="n">
        <v>28.53</v>
      </c>
      <c r="S494" s="44">
        <f>M494*0.01095</f>
        <v/>
      </c>
      <c r="T494" s="44">
        <f>M494*0.02348</f>
        <v/>
      </c>
      <c r="U494" s="44" t="n"/>
      <c r="V494" s="44">
        <f>U494-T494</f>
        <v/>
      </c>
      <c r="W494" s="1" t="n"/>
      <c r="X494" s="44">
        <f>M494*0.043</f>
        <v/>
      </c>
      <c r="Y494" s="44">
        <f>R494+S494+T494+W494+X494+AG494+AC494+AD494</f>
        <v/>
      </c>
      <c r="Z494" s="44">
        <f>M494-Y494</f>
        <v/>
      </c>
      <c r="AA494" s="44">
        <f>Z494*0.8</f>
        <v/>
      </c>
      <c r="AB494" s="1" t="n"/>
      <c r="AC494" s="44">
        <f>M494*0.005</f>
        <v/>
      </c>
      <c r="AD494" s="44">
        <f>AC494</f>
        <v/>
      </c>
      <c r="AE494" s="1" t="n"/>
      <c r="AF494" s="1" t="n"/>
      <c r="AG494" s="1" t="n"/>
      <c r="AH494" s="1" t="n"/>
      <c r="AI494" s="45">
        <f>Z494*0.2</f>
        <v/>
      </c>
      <c r="AJ494" s="1" t="n"/>
      <c r="AK494" s="1" t="n"/>
      <c r="AL494" s="1" t="n"/>
      <c r="AM494" s="1" t="n"/>
      <c r="AN494" s="1" t="n"/>
      <c r="AO494" s="21">
        <f>(M494-Y494)/M494</f>
        <v/>
      </c>
      <c r="AP494" s="21">
        <f>AA494/Y494</f>
        <v/>
      </c>
    </row>
    <row r="495">
      <c r="A495" s="1" t="n"/>
      <c r="B495" s="15" t="inlineStr">
        <is>
          <t>7-MA20151005</t>
        </is>
      </c>
      <c r="C495" s="15" t="inlineStr">
        <is>
          <t>2020-07-21 10:10:22</t>
        </is>
      </c>
      <c r="D495" s="16">
        <f>LEFT(B495,9)</f>
        <v/>
      </c>
      <c r="E495" s="1" t="inlineStr">
        <is>
          <t>jack</t>
        </is>
      </c>
      <c r="F495" s="1" t="n"/>
      <c r="G495" s="1" t="n"/>
      <c r="H495" s="1" t="n"/>
      <c r="I495" s="1" t="n"/>
      <c r="J495" s="1" t="n"/>
      <c r="K495" s="1" t="n"/>
      <c r="L495" s="1" t="n"/>
      <c r="M495" s="17" t="n">
        <v>9400</v>
      </c>
      <c r="N495" s="1" t="n"/>
      <c r="O495" s="1" t="n"/>
      <c r="P495" s="1" t="n"/>
      <c r="Q495" s="1" t="n"/>
      <c r="R495" s="17" t="n">
        <v>7911.51</v>
      </c>
      <c r="S495" s="44">
        <f>M495*0.01095</f>
        <v/>
      </c>
      <c r="T495" s="44">
        <f>M495*0.02348</f>
        <v/>
      </c>
      <c r="U495" s="44" t="n"/>
      <c r="V495" s="44">
        <f>U495-T495</f>
        <v/>
      </c>
      <c r="W495" s="1" t="n"/>
      <c r="X495" s="44">
        <f>M495*0.043</f>
        <v/>
      </c>
      <c r="Y495" s="44">
        <f>R495+S495+T495+W495+X495+AG495+AC495+AD495</f>
        <v/>
      </c>
      <c r="Z495" s="44">
        <f>M495-Y495</f>
        <v/>
      </c>
      <c r="AA495" s="44">
        <f>Z495*0.7</f>
        <v/>
      </c>
      <c r="AB495" s="1" t="n"/>
      <c r="AC495" s="44">
        <f>M495*0.005</f>
        <v/>
      </c>
      <c r="AD495" s="44">
        <f>AC495</f>
        <v/>
      </c>
      <c r="AE495" s="1" t="n"/>
      <c r="AF495" s="1" t="n"/>
      <c r="AG495" s="1" t="n"/>
      <c r="AH495" s="44">
        <f>Z495*0.15</f>
        <v/>
      </c>
      <c r="AI495" s="44">
        <f>Z495*0.15</f>
        <v/>
      </c>
      <c r="AJ495" s="1" t="n"/>
      <c r="AK495" s="1" t="n"/>
      <c r="AL495" s="1" t="n"/>
      <c r="AM495" s="1" t="n"/>
      <c r="AN495" s="1" t="n"/>
      <c r="AO495" s="21">
        <f>(M495-Y495)/M495</f>
        <v/>
      </c>
      <c r="AP495" s="21">
        <f>AA495/Y495</f>
        <v/>
      </c>
    </row>
    <row r="496">
      <c r="A496" s="1" t="n"/>
      <c r="B496" s="15" t="inlineStr">
        <is>
          <t>7-AL19104106</t>
        </is>
      </c>
      <c r="C496" s="15" t="inlineStr">
        <is>
          <t>2020-07-13 10:59:22</t>
        </is>
      </c>
      <c r="D496" s="16">
        <f>LEFT(B496,9)</f>
        <v/>
      </c>
      <c r="E496" s="1" t="inlineStr">
        <is>
          <t>jack</t>
        </is>
      </c>
      <c r="F496" s="1" t="n"/>
      <c r="G496" s="1" t="n"/>
      <c r="H496" s="1" t="n"/>
      <c r="I496" s="1" t="n"/>
      <c r="J496" s="1" t="n"/>
      <c r="K496" s="1" t="n"/>
      <c r="L496" s="1" t="n"/>
      <c r="M496" s="17" t="n">
        <v>2907.5</v>
      </c>
      <c r="N496" s="1" t="n"/>
      <c r="O496" s="1" t="n"/>
      <c r="P496" s="1" t="n"/>
      <c r="Q496" s="1" t="n"/>
      <c r="R496" s="17" t="n">
        <v>1937.46</v>
      </c>
      <c r="S496" s="44">
        <f>M496*0.01095</f>
        <v/>
      </c>
      <c r="T496" s="44">
        <f>M496*0.02348</f>
        <v/>
      </c>
      <c r="U496" s="44" t="n"/>
      <c r="V496" s="44">
        <f>U496-T496</f>
        <v/>
      </c>
      <c r="W496" s="1" t="n"/>
      <c r="X496" s="44">
        <f>M496*0.043</f>
        <v/>
      </c>
      <c r="Y496" s="44">
        <f>R496+S496+T496+W496+X496+AG496+AC496+AD496</f>
        <v/>
      </c>
      <c r="Z496" s="44">
        <f>M496-Y496</f>
        <v/>
      </c>
      <c r="AA496" s="1" t="n">
        <v>0</v>
      </c>
      <c r="AB496" s="44">
        <f>Z496*0.9</f>
        <v/>
      </c>
      <c r="AC496" s="44">
        <f>M496*0.005</f>
        <v/>
      </c>
      <c r="AD496" s="44">
        <f>AC496</f>
        <v/>
      </c>
      <c r="AE496" s="1" t="n"/>
      <c r="AF496" s="1" t="n"/>
      <c r="AG496" s="1" t="n"/>
      <c r="AH496" s="44">
        <f>Z496*0.05</f>
        <v/>
      </c>
      <c r="AI496" s="44">
        <f>AH496</f>
        <v/>
      </c>
      <c r="AJ496" s="1" t="n"/>
      <c r="AK496" s="1" t="n"/>
      <c r="AL496" s="1" t="n"/>
      <c r="AM496" s="1" t="n"/>
      <c r="AN496" s="1" t="n"/>
      <c r="AO496" s="21">
        <f>(M496-Y496)/M496</f>
        <v/>
      </c>
      <c r="AP496" s="21">
        <f>AA496/Y496</f>
        <v/>
      </c>
    </row>
    <row r="497">
      <c r="A497" s="1" t="n"/>
      <c r="B497" s="15" t="inlineStr">
        <is>
          <t>7-GZ20267001</t>
        </is>
      </c>
      <c r="C497" s="15" t="inlineStr">
        <is>
          <t>2020-07-21 11:05:32</t>
        </is>
      </c>
      <c r="D497" s="16">
        <f>LEFT(B497,9)</f>
        <v/>
      </c>
      <c r="E497" s="1" t="inlineStr">
        <is>
          <t>jack</t>
        </is>
      </c>
      <c r="F497" s="1" t="n"/>
      <c r="G497" s="1" t="n"/>
      <c r="H497" s="1" t="n"/>
      <c r="I497" s="1" t="n"/>
      <c r="J497" s="1" t="n"/>
      <c r="K497" s="1" t="n"/>
      <c r="L497" s="1" t="n"/>
      <c r="M497" s="17" t="n">
        <v>3639</v>
      </c>
      <c r="N497" s="1" t="n"/>
      <c r="O497" s="1" t="n"/>
      <c r="P497" s="1" t="n"/>
      <c r="Q497" s="1" t="n"/>
      <c r="R497" s="17" t="n">
        <v>2311.2</v>
      </c>
      <c r="S497" s="44">
        <f>M497*0.01095</f>
        <v/>
      </c>
      <c r="T497" s="44">
        <f>M497*0.02348</f>
        <v/>
      </c>
      <c r="U497" s="44" t="n"/>
      <c r="V497" s="44">
        <f>U497-T497</f>
        <v/>
      </c>
      <c r="W497" s="1" t="n"/>
      <c r="X497" s="44">
        <f>M497*0.043</f>
        <v/>
      </c>
      <c r="Y497" s="44">
        <f>R497+S497+T497+W497+X497+AG497+AC497+AD497</f>
        <v/>
      </c>
      <c r="Z497" s="44">
        <f>M497-Y497</f>
        <v/>
      </c>
      <c r="AA497" s="44">
        <f>Z497*0.7</f>
        <v/>
      </c>
      <c r="AB497" s="1" t="n"/>
      <c r="AC497" s="44">
        <f>M497*0.005</f>
        <v/>
      </c>
      <c r="AD497" s="44">
        <f>AC497</f>
        <v/>
      </c>
      <c r="AE497" s="1" t="n"/>
      <c r="AF497" s="1" t="n"/>
      <c r="AG497" s="1" t="n"/>
      <c r="AH497" s="44">
        <f>Z497*0.15</f>
        <v/>
      </c>
      <c r="AI497" s="44">
        <f>Z497*0.15</f>
        <v/>
      </c>
      <c r="AJ497" s="1" t="n"/>
      <c r="AK497" s="1" t="n"/>
      <c r="AL497" s="1" t="n"/>
      <c r="AM497" s="1" t="n"/>
      <c r="AN497" s="1" t="n"/>
      <c r="AO497" s="21">
        <f>(M497-Y497)/M497</f>
        <v/>
      </c>
      <c r="AP497" s="21">
        <f>AA497/Y497</f>
        <v/>
      </c>
    </row>
    <row r="498">
      <c r="A498" s="1" t="n"/>
      <c r="B498" s="15" t="inlineStr">
        <is>
          <t>7-GZ20266001</t>
        </is>
      </c>
      <c r="C498" s="15" t="inlineStr">
        <is>
          <t>2020-07-11 10:10:28</t>
        </is>
      </c>
      <c r="D498" s="16">
        <f>LEFT(B498,9)</f>
        <v/>
      </c>
      <c r="E498" s="1" t="inlineStr">
        <is>
          <t>jack</t>
        </is>
      </c>
      <c r="F498" s="1" t="n"/>
      <c r="G498" s="1" t="n"/>
      <c r="H498" s="1" t="n"/>
      <c r="I498" s="1" t="n"/>
      <c r="J498" s="1" t="n"/>
      <c r="K498" s="1" t="n"/>
      <c r="L498" s="1" t="n"/>
      <c r="M498" s="17" t="n">
        <v>1592.4</v>
      </c>
      <c r="N498" s="1" t="n"/>
      <c r="O498" s="1" t="n"/>
      <c r="P498" s="1" t="n"/>
      <c r="Q498" s="1" t="n"/>
      <c r="R498" s="17" t="n">
        <v>1067.94</v>
      </c>
      <c r="S498" s="44">
        <f>M498*0.01095</f>
        <v/>
      </c>
      <c r="T498" s="44">
        <f>M498*0.02348</f>
        <v/>
      </c>
      <c r="U498" s="44" t="n"/>
      <c r="V498" s="44">
        <f>U498-T498</f>
        <v/>
      </c>
      <c r="W498" s="1" t="n"/>
      <c r="X498" s="44">
        <f>M498*0.043</f>
        <v/>
      </c>
      <c r="Y498" s="44">
        <f>R498+S498+T498+W498+X498+AG498+AC498+AD498</f>
        <v/>
      </c>
      <c r="Z498" s="44">
        <f>M498-Y498</f>
        <v/>
      </c>
      <c r="AA498" s="44">
        <f>Z498*0.7</f>
        <v/>
      </c>
      <c r="AB498" s="1" t="n"/>
      <c r="AC498" s="44">
        <f>M498*0.005</f>
        <v/>
      </c>
      <c r="AD498" s="44">
        <f>AC498</f>
        <v/>
      </c>
      <c r="AE498" s="1" t="n"/>
      <c r="AF498" s="1" t="n"/>
      <c r="AG498" s="1" t="n"/>
      <c r="AH498" s="44">
        <f>Z498*0.15</f>
        <v/>
      </c>
      <c r="AI498" s="44">
        <f>Z498*0.15</f>
        <v/>
      </c>
      <c r="AJ498" s="1" t="n"/>
      <c r="AK498" s="1" t="n"/>
      <c r="AL498" s="1" t="n"/>
      <c r="AM498" s="1" t="n"/>
      <c r="AN498" s="1" t="n"/>
      <c r="AO498" s="21">
        <f>(M498-Y498)/M498</f>
        <v/>
      </c>
      <c r="AP498" s="21">
        <f>AA498/Y498</f>
        <v/>
      </c>
    </row>
    <row r="499">
      <c r="A499" s="1" t="n"/>
      <c r="B499" s="15" t="inlineStr">
        <is>
          <t>7-MA20151004</t>
        </is>
      </c>
      <c r="C499" s="15" t="inlineStr">
        <is>
          <t>2020-07-11 15:22:26</t>
        </is>
      </c>
      <c r="D499" s="16">
        <f>LEFT(B499,9)</f>
        <v/>
      </c>
      <c r="E499" s="1" t="inlineStr">
        <is>
          <t>jack</t>
        </is>
      </c>
      <c r="F499" s="1" t="n"/>
      <c r="G499" s="1" t="n"/>
      <c r="H499" s="1" t="n"/>
      <c r="I499" s="1" t="n"/>
      <c r="J499" s="1" t="n"/>
      <c r="K499" s="1" t="n"/>
      <c r="L499" s="1" t="n"/>
      <c r="M499" s="17" t="n">
        <v>4456</v>
      </c>
      <c r="N499" s="1" t="n"/>
      <c r="O499" s="1" t="n"/>
      <c r="P499" s="1" t="n"/>
      <c r="Q499" s="1" t="n"/>
      <c r="R499" s="17" t="n">
        <v>3668</v>
      </c>
      <c r="S499" s="44">
        <f>M499*0.01095</f>
        <v/>
      </c>
      <c r="T499" s="44">
        <f>M499*0.02348</f>
        <v/>
      </c>
      <c r="U499" s="44" t="n"/>
      <c r="V499" s="44">
        <f>U499-T499</f>
        <v/>
      </c>
      <c r="W499" s="1" t="n"/>
      <c r="X499" s="44">
        <f>M499*0.043</f>
        <v/>
      </c>
      <c r="Y499" s="44">
        <f>R499+S499+T499+W499+X499+AG499+AC499+AD499</f>
        <v/>
      </c>
      <c r="Z499" s="44">
        <f>M499-Y499</f>
        <v/>
      </c>
      <c r="AA499" s="44">
        <f>Z499*0.7</f>
        <v/>
      </c>
      <c r="AB499" s="1" t="n"/>
      <c r="AC499" s="44">
        <f>M499*0.005</f>
        <v/>
      </c>
      <c r="AD499" s="44">
        <f>AC499</f>
        <v/>
      </c>
      <c r="AE499" s="1" t="n"/>
      <c r="AF499" s="1" t="n"/>
      <c r="AG499" s="1" t="n"/>
      <c r="AH499" s="44">
        <f>Z499*0.15</f>
        <v/>
      </c>
      <c r="AI499" s="44">
        <f>Z499*0.15</f>
        <v/>
      </c>
      <c r="AJ499" s="1" t="n"/>
      <c r="AK499" s="1" t="n"/>
      <c r="AL499" s="1" t="n"/>
      <c r="AM499" s="1" t="n"/>
      <c r="AN499" s="1" t="n"/>
      <c r="AO499" s="21">
        <f>(M499-Y499)/M499</f>
        <v/>
      </c>
      <c r="AP499" s="21">
        <f>AA499/Y499</f>
        <v/>
      </c>
    </row>
    <row r="500">
      <c r="A500" s="1" t="n"/>
      <c r="B500" s="15" t="inlineStr">
        <is>
          <t>7-GZ20229006</t>
        </is>
      </c>
      <c r="C500" s="15" t="inlineStr">
        <is>
          <t>2020-07-16 10:18:50</t>
        </is>
      </c>
      <c r="D500" s="16">
        <f>LEFT(B500,9)</f>
        <v/>
      </c>
      <c r="E500" s="1" t="inlineStr">
        <is>
          <t>jack</t>
        </is>
      </c>
      <c r="F500" s="1" t="n"/>
      <c r="G500" s="1" t="n"/>
      <c r="H500" s="1" t="n"/>
      <c r="I500" s="1" t="n"/>
      <c r="J500" s="1" t="n"/>
      <c r="K500" s="1" t="n"/>
      <c r="L500" s="1" t="n"/>
      <c r="M500" s="17" t="n">
        <v>39.5</v>
      </c>
      <c r="N500" s="1" t="n"/>
      <c r="O500" s="1" t="n"/>
      <c r="P500" s="1" t="n"/>
      <c r="Q500" s="1" t="n"/>
      <c r="R500" s="17" t="n">
        <v>25.5</v>
      </c>
      <c r="S500" s="44">
        <f>M500*0.01095</f>
        <v/>
      </c>
      <c r="T500" s="44">
        <f>M500*0.02348</f>
        <v/>
      </c>
      <c r="U500" s="44" t="n"/>
      <c r="V500" s="44">
        <f>U500-T500</f>
        <v/>
      </c>
      <c r="W500" s="1" t="n"/>
      <c r="X500" s="44">
        <f>M500*0.043</f>
        <v/>
      </c>
      <c r="Y500" s="44">
        <f>R500+S500+T500+W500+X500+AG500+AC500+AD500</f>
        <v/>
      </c>
      <c r="Z500" s="44">
        <f>M500-Y500</f>
        <v/>
      </c>
      <c r="AA500" s="44">
        <f>Z500*0.7</f>
        <v/>
      </c>
      <c r="AB500" s="1" t="n"/>
      <c r="AC500" s="44">
        <f>M500*0.005</f>
        <v/>
      </c>
      <c r="AD500" s="44">
        <f>AC500</f>
        <v/>
      </c>
      <c r="AE500" s="1" t="n"/>
      <c r="AF500" s="1" t="n"/>
      <c r="AG500" s="1" t="n"/>
      <c r="AH500" s="44">
        <f>Z500*0.15</f>
        <v/>
      </c>
      <c r="AI500" s="44">
        <f>Z500*0.15</f>
        <v/>
      </c>
      <c r="AJ500" s="1" t="n"/>
      <c r="AK500" s="1" t="n"/>
      <c r="AL500" s="1" t="n"/>
      <c r="AM500" s="1" t="n"/>
      <c r="AN500" s="1" t="n"/>
      <c r="AO500" s="21">
        <f>(M500-Y500)/M500</f>
        <v/>
      </c>
      <c r="AP500" s="21">
        <f>AA500/Y500</f>
        <v/>
      </c>
    </row>
    <row r="501">
      <c r="A501" s="1" t="n"/>
      <c r="B501" s="15" t="inlineStr">
        <is>
          <t>7-GZ20262002</t>
        </is>
      </c>
      <c r="C501" s="15" t="inlineStr">
        <is>
          <t>2020-07-11 09:39:14</t>
        </is>
      </c>
      <c r="D501" s="16">
        <f>LEFT(B501,9)</f>
        <v/>
      </c>
      <c r="E501" s="1" t="inlineStr">
        <is>
          <t>jack</t>
        </is>
      </c>
      <c r="F501" s="1" t="n"/>
      <c r="G501" s="1" t="n"/>
      <c r="H501" s="1" t="n"/>
      <c r="I501" s="1" t="n"/>
      <c r="J501" s="1" t="n"/>
      <c r="K501" s="1" t="n"/>
      <c r="L501" s="1" t="n"/>
      <c r="M501" s="17" t="n">
        <v>136.5</v>
      </c>
      <c r="N501" s="1" t="n"/>
      <c r="O501" s="1" t="n"/>
      <c r="P501" s="1" t="n"/>
      <c r="Q501" s="1" t="n"/>
      <c r="R501" s="17" t="n">
        <v>72.89</v>
      </c>
      <c r="S501" s="44">
        <f>M501*0.01095</f>
        <v/>
      </c>
      <c r="T501" s="44">
        <f>M501*0.02348</f>
        <v/>
      </c>
      <c r="U501" s="44" t="n"/>
      <c r="V501" s="44">
        <f>U501-T501</f>
        <v/>
      </c>
      <c r="W501" s="1" t="n"/>
      <c r="X501" s="44">
        <f>M501*0.043</f>
        <v/>
      </c>
      <c r="Y501" s="44">
        <f>R501+S501+T501+W501+X501+AG501+AC501+AD501</f>
        <v/>
      </c>
      <c r="Z501" s="44">
        <f>M501-Y501</f>
        <v/>
      </c>
      <c r="AA501" s="44">
        <f>Z501*0.7</f>
        <v/>
      </c>
      <c r="AB501" s="1" t="n"/>
      <c r="AC501" s="44">
        <f>M501*0.005</f>
        <v/>
      </c>
      <c r="AD501" s="44">
        <f>AC501</f>
        <v/>
      </c>
      <c r="AE501" s="1" t="n"/>
      <c r="AF501" s="1" t="n"/>
      <c r="AG501" s="1" t="n"/>
      <c r="AH501" s="44">
        <f>Z501*0.15</f>
        <v/>
      </c>
      <c r="AI501" s="44">
        <f>Z501*0.15</f>
        <v/>
      </c>
      <c r="AJ501" s="1" t="n"/>
      <c r="AK501" s="1" t="n"/>
      <c r="AL501" s="1" t="n"/>
      <c r="AM501" s="1" t="n"/>
      <c r="AN501" s="1" t="n"/>
      <c r="AO501" s="21">
        <f>(M501-Y501)/M501</f>
        <v/>
      </c>
      <c r="AP501" s="21">
        <f>AA501/Y501</f>
        <v/>
      </c>
    </row>
    <row r="502">
      <c r="A502" s="1" t="n"/>
      <c r="B502" s="15" t="inlineStr">
        <is>
          <t>7-GZ20189008</t>
        </is>
      </c>
      <c r="C502" s="15" t="inlineStr">
        <is>
          <t>2020-07-10 10:31:09</t>
        </is>
      </c>
      <c r="D502" s="16">
        <f>LEFT(B502,9)</f>
        <v/>
      </c>
      <c r="E502" s="1" t="inlineStr">
        <is>
          <t>jack</t>
        </is>
      </c>
      <c r="F502" s="1" t="n"/>
      <c r="G502" s="1" t="n"/>
      <c r="H502" s="1" t="n"/>
      <c r="I502" s="1" t="n"/>
      <c r="J502" s="1" t="n"/>
      <c r="K502" s="1" t="n"/>
      <c r="L502" s="1" t="n"/>
      <c r="M502" s="17" t="n">
        <v>27</v>
      </c>
      <c r="N502" s="1" t="n"/>
      <c r="O502" s="1" t="n"/>
      <c r="P502" s="1" t="n"/>
      <c r="Q502" s="1" t="n"/>
      <c r="R502" s="17" t="n">
        <v>13.84</v>
      </c>
      <c r="S502" s="44">
        <f>M502*0.01095</f>
        <v/>
      </c>
      <c r="T502" s="44">
        <f>M502*0.02348</f>
        <v/>
      </c>
      <c r="U502" s="44" t="n"/>
      <c r="V502" s="44">
        <f>U502-T502</f>
        <v/>
      </c>
      <c r="W502" s="1" t="n"/>
      <c r="X502" s="44">
        <f>M502*0.043</f>
        <v/>
      </c>
      <c r="Y502" s="44">
        <f>R502+S502+T502+W502+X502+AG502+AC502+AD502</f>
        <v/>
      </c>
      <c r="Z502" s="44">
        <f>M502-Y502</f>
        <v/>
      </c>
      <c r="AA502" s="44">
        <f>Z502*0.7</f>
        <v/>
      </c>
      <c r="AB502" s="1" t="n"/>
      <c r="AC502" s="44">
        <f>M502*0.005</f>
        <v/>
      </c>
      <c r="AD502" s="44">
        <f>AC502</f>
        <v/>
      </c>
      <c r="AE502" s="1" t="n"/>
      <c r="AF502" s="1" t="n"/>
      <c r="AG502" s="1" t="n"/>
      <c r="AH502" s="44">
        <f>Z502*0.15</f>
        <v/>
      </c>
      <c r="AI502" s="44">
        <f>Z502*0.15</f>
        <v/>
      </c>
      <c r="AJ502" s="1" t="n"/>
      <c r="AK502" s="1" t="n"/>
      <c r="AL502" s="1" t="n"/>
      <c r="AM502" s="1" t="n"/>
      <c r="AN502" s="1" t="n"/>
      <c r="AO502" s="21">
        <f>(M502-Y502)/M502</f>
        <v/>
      </c>
      <c r="AP502" s="21">
        <f>AA502/Y502</f>
        <v/>
      </c>
    </row>
    <row r="503">
      <c r="A503" s="1" t="n"/>
      <c r="B503" s="15" t="inlineStr">
        <is>
          <t>7-GZ19031044</t>
        </is>
      </c>
      <c r="C503" s="15" t="inlineStr">
        <is>
          <t>2020-07-10 10:31:09</t>
        </is>
      </c>
      <c r="D503" s="16">
        <f>LEFT(B503,9)</f>
        <v/>
      </c>
      <c r="E503" s="1" t="inlineStr">
        <is>
          <t>jack</t>
        </is>
      </c>
      <c r="F503" s="1" t="n"/>
      <c r="G503" s="1" t="n"/>
      <c r="H503" s="1" t="n"/>
      <c r="I503" s="1" t="n"/>
      <c r="J503" s="1" t="n"/>
      <c r="K503" s="1" t="n"/>
      <c r="L503" s="1" t="n"/>
      <c r="M503" s="17" t="n">
        <v>135.38</v>
      </c>
      <c r="N503" s="1" t="n"/>
      <c r="O503" s="1" t="n"/>
      <c r="P503" s="1" t="n"/>
      <c r="Q503" s="1" t="n"/>
      <c r="R503" s="17" t="n">
        <v>85.59</v>
      </c>
      <c r="S503" s="44">
        <f>M503*0.01095</f>
        <v/>
      </c>
      <c r="T503" s="44">
        <f>M503*0.02348</f>
        <v/>
      </c>
      <c r="U503" s="44" t="n"/>
      <c r="V503" s="44">
        <f>U503-T503</f>
        <v/>
      </c>
      <c r="W503" s="1" t="n"/>
      <c r="X503" s="44">
        <f>M503*0.043</f>
        <v/>
      </c>
      <c r="Y503" s="44">
        <f>R503+S503+T503+W503+X503+AG503+AC503+AD503</f>
        <v/>
      </c>
      <c r="Z503" s="44">
        <f>M503-Y503</f>
        <v/>
      </c>
      <c r="AA503" s="44">
        <f>Z503*0.7</f>
        <v/>
      </c>
      <c r="AB503" s="1" t="n"/>
      <c r="AC503" s="44">
        <f>M503*0.005</f>
        <v/>
      </c>
      <c r="AD503" s="44">
        <f>AC503</f>
        <v/>
      </c>
      <c r="AE503" s="1" t="n"/>
      <c r="AF503" s="1" t="n"/>
      <c r="AG503" s="1" t="n"/>
      <c r="AH503" s="44">
        <f>Z503*0.15</f>
        <v/>
      </c>
      <c r="AI503" s="44">
        <f>Z503*0.15</f>
        <v/>
      </c>
      <c r="AJ503" s="1" t="n"/>
      <c r="AK503" s="1" t="n"/>
      <c r="AL503" s="1" t="n"/>
      <c r="AM503" s="1" t="n"/>
      <c r="AN503" s="1" t="n"/>
      <c r="AO503" s="21">
        <f>(M503-Y503)/M503</f>
        <v/>
      </c>
      <c r="AP503" s="21">
        <f>AA503/Y503</f>
        <v/>
      </c>
    </row>
    <row r="504">
      <c r="A504" s="1" t="n"/>
      <c r="B504" s="15" t="inlineStr">
        <is>
          <t>7-GZ200155006</t>
        </is>
      </c>
      <c r="C504" s="15" t="inlineStr">
        <is>
          <t>2020-07-11 10:18:58</t>
        </is>
      </c>
      <c r="D504" s="16">
        <f>LEFT(B504,9)</f>
        <v/>
      </c>
      <c r="E504" s="1" t="inlineStr">
        <is>
          <t>jack</t>
        </is>
      </c>
      <c r="F504" s="1" t="n"/>
      <c r="G504" s="1" t="n"/>
      <c r="H504" s="1" t="n"/>
      <c r="I504" s="1" t="n"/>
      <c r="J504" s="1" t="n"/>
      <c r="K504" s="1" t="n"/>
      <c r="L504" s="1" t="n"/>
      <c r="M504" s="17" t="n">
        <v>375.2</v>
      </c>
      <c r="N504" s="1" t="n"/>
      <c r="O504" s="1" t="n"/>
      <c r="P504" s="1" t="n"/>
      <c r="Q504" s="1" t="n"/>
      <c r="R504" s="17" t="n">
        <v>246.55</v>
      </c>
      <c r="S504" s="44">
        <f>M504*0.01095</f>
        <v/>
      </c>
      <c r="T504" s="44">
        <f>M504*0.02348</f>
        <v/>
      </c>
      <c r="U504" s="44" t="n"/>
      <c r="V504" s="44">
        <f>U504-T504</f>
        <v/>
      </c>
      <c r="W504" s="1" t="n"/>
      <c r="X504" s="44">
        <f>M504*0.043</f>
        <v/>
      </c>
      <c r="Y504" s="44">
        <f>R504+S504+T504+W504+X504+AG504+AC504+AD504</f>
        <v/>
      </c>
      <c r="Z504" s="44">
        <f>M504-Y504</f>
        <v/>
      </c>
      <c r="AA504" s="44">
        <f>Z504*0.7</f>
        <v/>
      </c>
      <c r="AB504" s="1" t="n"/>
      <c r="AC504" s="44">
        <f>M504*0.005</f>
        <v/>
      </c>
      <c r="AD504" s="44">
        <f>AC504</f>
        <v/>
      </c>
      <c r="AE504" s="1" t="n"/>
      <c r="AF504" s="1" t="n"/>
      <c r="AG504" s="1" t="n"/>
      <c r="AH504" s="44">
        <f>Z504*0.15</f>
        <v/>
      </c>
      <c r="AI504" s="44">
        <f>Z504*0.15</f>
        <v/>
      </c>
      <c r="AJ504" s="1" t="n"/>
      <c r="AK504" s="1" t="n"/>
      <c r="AL504" s="1" t="n"/>
      <c r="AM504" s="1" t="n"/>
      <c r="AN504" s="1" t="n"/>
      <c r="AO504" s="21">
        <f>(M504-Y504)/M504</f>
        <v/>
      </c>
      <c r="AP504" s="21">
        <f>AA504/Y504</f>
        <v/>
      </c>
    </row>
    <row r="505">
      <c r="A505" s="1" t="n"/>
      <c r="B505" s="15" t="inlineStr">
        <is>
          <t>7-GZ20087002</t>
        </is>
      </c>
      <c r="C505" s="15" t="inlineStr">
        <is>
          <t>2020-07-11 09:39:14</t>
        </is>
      </c>
      <c r="D505" s="16">
        <f>LEFT(B505,9)</f>
        <v/>
      </c>
      <c r="E505" s="1" t="inlineStr">
        <is>
          <t>jack</t>
        </is>
      </c>
      <c r="F505" s="1" t="n"/>
      <c r="G505" s="1" t="n"/>
      <c r="H505" s="1" t="n"/>
      <c r="I505" s="1" t="n"/>
      <c r="J505" s="1" t="n"/>
      <c r="K505" s="1" t="n"/>
      <c r="L505" s="1" t="n"/>
      <c r="M505" s="17" t="n">
        <v>139</v>
      </c>
      <c r="N505" s="1" t="n"/>
      <c r="O505" s="1" t="n"/>
      <c r="P505" s="1" t="n"/>
      <c r="Q505" s="1" t="n"/>
      <c r="R505" s="17" t="n">
        <v>116.4</v>
      </c>
      <c r="S505" s="44">
        <f>M505*0.01095</f>
        <v/>
      </c>
      <c r="T505" s="44">
        <f>M505*0.02348</f>
        <v/>
      </c>
      <c r="U505" s="44" t="n"/>
      <c r="V505" s="44">
        <f>U505-T505</f>
        <v/>
      </c>
      <c r="W505" s="1" t="n"/>
      <c r="X505" s="44">
        <f>M505*0.043</f>
        <v/>
      </c>
      <c r="Y505" s="44">
        <f>R505+S505+T505+W505+X505+AG505+AC505+AD505</f>
        <v/>
      </c>
      <c r="Z505" s="44">
        <f>M505-Y505</f>
        <v/>
      </c>
      <c r="AA505" s="44">
        <f>Z505*0.7</f>
        <v/>
      </c>
      <c r="AB505" s="1" t="n"/>
      <c r="AC505" s="44">
        <f>M505*0.005</f>
        <v/>
      </c>
      <c r="AD505" s="44">
        <f>AC505</f>
        <v/>
      </c>
      <c r="AE505" s="1" t="n"/>
      <c r="AF505" s="1" t="n"/>
      <c r="AG505" s="1" t="n"/>
      <c r="AH505" s="44">
        <f>Z505*0.15</f>
        <v/>
      </c>
      <c r="AI505" s="44">
        <f>Z505*0.15</f>
        <v/>
      </c>
      <c r="AJ505" s="1" t="n"/>
      <c r="AK505" s="1" t="n"/>
      <c r="AL505" s="1" t="n"/>
      <c r="AM505" s="1" t="n"/>
      <c r="AN505" s="1" t="n"/>
      <c r="AO505" s="21">
        <f>(M505-Y505)/M505</f>
        <v/>
      </c>
      <c r="AP505" s="21">
        <f>AA505/Y505</f>
        <v/>
      </c>
    </row>
    <row r="506">
      <c r="A506" s="1" t="n"/>
      <c r="B506" s="15" t="inlineStr">
        <is>
          <t>7-GZ20076054</t>
        </is>
      </c>
      <c r="C506" s="15" t="inlineStr">
        <is>
          <t>2020-07-11 09:39:14</t>
        </is>
      </c>
      <c r="D506" s="16">
        <f>LEFT(B506,9)</f>
        <v/>
      </c>
      <c r="E506" s="1" t="inlineStr">
        <is>
          <t>jack</t>
        </is>
      </c>
      <c r="F506" s="1" t="n"/>
      <c r="G506" s="1" t="n"/>
      <c r="H506" s="1" t="n"/>
      <c r="I506" s="1" t="n"/>
      <c r="J506" s="1" t="n"/>
      <c r="K506" s="1" t="n"/>
      <c r="L506" s="1" t="n"/>
      <c r="M506" s="17" t="n">
        <v>36.82</v>
      </c>
      <c r="N506" s="1" t="n"/>
      <c r="O506" s="1" t="n"/>
      <c r="P506" s="1" t="n"/>
      <c r="Q506" s="1" t="n"/>
      <c r="R506" s="17" t="n">
        <v>24.09</v>
      </c>
      <c r="S506" s="44">
        <f>M506*0.01095</f>
        <v/>
      </c>
      <c r="T506" s="44">
        <f>M506*0.02348</f>
        <v/>
      </c>
      <c r="U506" s="44" t="n"/>
      <c r="V506" s="44">
        <f>U506-T506</f>
        <v/>
      </c>
      <c r="W506" s="1" t="n"/>
      <c r="X506" s="44">
        <f>M506*0.043</f>
        <v/>
      </c>
      <c r="Y506" s="44">
        <f>R506+S506+T506+W506+X506+AG506+AC506+AD506</f>
        <v/>
      </c>
      <c r="Z506" s="44">
        <f>M506-Y506</f>
        <v/>
      </c>
      <c r="AA506" s="44">
        <f>Z506*0.7</f>
        <v/>
      </c>
      <c r="AB506" s="1" t="n"/>
      <c r="AC506" s="44">
        <f>M506*0.005</f>
        <v/>
      </c>
      <c r="AD506" s="44">
        <f>AC506</f>
        <v/>
      </c>
      <c r="AE506" s="1" t="n"/>
      <c r="AF506" s="1" t="n"/>
      <c r="AG506" s="1" t="n"/>
      <c r="AH506" s="44">
        <f>Z506*0.15</f>
        <v/>
      </c>
      <c r="AI506" s="44">
        <f>Z506*0.15</f>
        <v/>
      </c>
      <c r="AJ506" s="1" t="n"/>
      <c r="AK506" s="1" t="n"/>
      <c r="AL506" s="1" t="n"/>
      <c r="AM506" s="1" t="n"/>
      <c r="AN506" s="1" t="n"/>
      <c r="AO506" s="21">
        <f>(M506-Y506)/M506</f>
        <v/>
      </c>
      <c r="AP506" s="21">
        <f>AA506/Y506</f>
        <v/>
      </c>
    </row>
    <row r="507">
      <c r="A507" s="1" t="n"/>
      <c r="B507" s="15" t="inlineStr">
        <is>
          <t>7-AL20087002</t>
        </is>
      </c>
      <c r="C507" s="15" t="inlineStr">
        <is>
          <t>2020-07-13 14:12:03</t>
        </is>
      </c>
      <c r="D507" s="16">
        <f>LEFT(B507,9)</f>
        <v/>
      </c>
      <c r="E507" s="1" t="inlineStr">
        <is>
          <t>jack</t>
        </is>
      </c>
      <c r="F507" s="1" t="n"/>
      <c r="G507" s="1" t="n"/>
      <c r="H507" s="1" t="n"/>
      <c r="I507" s="1" t="n"/>
      <c r="J507" s="1" t="n"/>
      <c r="K507" s="1" t="n"/>
      <c r="L507" s="1" t="n"/>
      <c r="M507" s="17" t="n">
        <v>1123</v>
      </c>
      <c r="N507" s="1" t="n"/>
      <c r="O507" s="1" t="n"/>
      <c r="P507" s="1" t="n"/>
      <c r="Q507" s="1" t="n"/>
      <c r="R507" s="17" t="n">
        <v>865.8</v>
      </c>
      <c r="S507" s="44">
        <f>M507*0.01095</f>
        <v/>
      </c>
      <c r="T507" s="44">
        <f>M507*0.02348</f>
        <v/>
      </c>
      <c r="U507" s="44" t="n"/>
      <c r="V507" s="44">
        <f>U507-T507</f>
        <v/>
      </c>
      <c r="W507" s="1" t="n"/>
      <c r="X507" s="44">
        <f>M507*0.043</f>
        <v/>
      </c>
      <c r="Y507" s="44">
        <f>R507+S507+T507+W507+X507+AG507+AC507+AD507</f>
        <v/>
      </c>
      <c r="Z507" s="44">
        <f>M507-Y507</f>
        <v/>
      </c>
      <c r="AA507" s="1" t="n">
        <v>0</v>
      </c>
      <c r="AB507" s="44">
        <f>Z507*0.9</f>
        <v/>
      </c>
      <c r="AC507" s="44">
        <f>M507*0.005</f>
        <v/>
      </c>
      <c r="AD507" s="44">
        <f>AC507</f>
        <v/>
      </c>
      <c r="AE507" s="1" t="n"/>
      <c r="AF507" s="1" t="n"/>
      <c r="AG507" s="1" t="n"/>
      <c r="AH507" s="44">
        <f>Z507*0.05</f>
        <v/>
      </c>
      <c r="AI507" s="44">
        <f>AH507</f>
        <v/>
      </c>
      <c r="AJ507" s="1" t="n"/>
      <c r="AK507" s="1" t="n"/>
      <c r="AL507" s="1" t="n"/>
      <c r="AM507" s="1" t="n"/>
      <c r="AN507" s="1" t="n"/>
      <c r="AO507" s="21">
        <f>(M507-Y507)/M507</f>
        <v/>
      </c>
      <c r="AP507" s="21">
        <f>AA507/Y507</f>
        <v/>
      </c>
    </row>
    <row r="508">
      <c r="A508" s="1" t="n"/>
      <c r="B508" s="15" t="inlineStr">
        <is>
          <t>7-M48026001</t>
        </is>
      </c>
      <c r="C508" s="15" t="inlineStr">
        <is>
          <t>2020-07-10 09:33:03</t>
        </is>
      </c>
      <c r="D508" s="16">
        <f>LEFT(B508,9)</f>
        <v/>
      </c>
      <c r="E508" s="1" t="inlineStr">
        <is>
          <t>jack</t>
        </is>
      </c>
      <c r="F508" s="1" t="n"/>
      <c r="G508" s="1" t="n"/>
      <c r="H508" s="1" t="n"/>
      <c r="I508" s="1" t="n"/>
      <c r="J508" s="1" t="n"/>
      <c r="K508" s="1" t="n"/>
      <c r="L508" s="1" t="n"/>
      <c r="M508" s="17" t="n">
        <v>19860</v>
      </c>
      <c r="N508" s="1" t="n"/>
      <c r="O508" s="1" t="n"/>
      <c r="P508" s="1" t="n"/>
      <c r="Q508" s="1" t="n"/>
      <c r="R508" s="26" t="n">
        <v>14845.25</v>
      </c>
      <c r="S508" s="44">
        <f>M508*0.01095</f>
        <v/>
      </c>
      <c r="T508" s="44">
        <f>M508*0.02348</f>
        <v/>
      </c>
      <c r="U508" s="44" t="n"/>
      <c r="V508" s="44">
        <f>U508-T508</f>
        <v/>
      </c>
      <c r="W508" s="1" t="n"/>
      <c r="X508" s="44">
        <f>M508*0.043</f>
        <v/>
      </c>
      <c r="Y508" s="44">
        <f>R508+S508+T508+W508+X508+AG508+AC508+AD508</f>
        <v/>
      </c>
      <c r="Z508" s="44">
        <f>M508-Y508</f>
        <v/>
      </c>
      <c r="AA508" s="44">
        <f>Z508*0.9</f>
        <v/>
      </c>
      <c r="AB508" s="1" t="n"/>
      <c r="AC508" s="44">
        <f>M508*0.005</f>
        <v/>
      </c>
      <c r="AD508" s="44">
        <f>AC508</f>
        <v/>
      </c>
      <c r="AE508" s="1" t="n"/>
      <c r="AF508" s="1" t="n"/>
      <c r="AG508" s="1" t="n"/>
      <c r="AH508" s="44">
        <f>Z508*0.05</f>
        <v/>
      </c>
      <c r="AI508" s="44">
        <f>Z508*0.05</f>
        <v/>
      </c>
      <c r="AJ508" s="1" t="n"/>
      <c r="AK508" s="1" t="n"/>
      <c r="AL508" s="1" t="n"/>
      <c r="AM508" s="1" t="n"/>
      <c r="AN508" s="1" t="n"/>
      <c r="AO508" s="21">
        <f>(M508-Y508)/M508</f>
        <v/>
      </c>
      <c r="AP508" s="21">
        <f>AA508/Y508</f>
        <v/>
      </c>
    </row>
    <row r="509">
      <c r="A509" s="1" t="n"/>
      <c r="B509" s="15" t="inlineStr">
        <is>
          <t>7-MA20221002</t>
        </is>
      </c>
      <c r="C509" s="15" t="inlineStr">
        <is>
          <t>2020-07-11 09:39:14</t>
        </is>
      </c>
      <c r="D509" s="16">
        <f>LEFT(B509,9)</f>
        <v/>
      </c>
      <c r="E509" s="1" t="inlineStr">
        <is>
          <t>jack</t>
        </is>
      </c>
      <c r="F509" s="1" t="n"/>
      <c r="G509" s="1" t="n"/>
      <c r="H509" s="1" t="n"/>
      <c r="I509" s="1" t="n"/>
      <c r="J509" s="1" t="n"/>
      <c r="K509" s="1" t="n"/>
      <c r="L509" s="1" t="n"/>
      <c r="M509" s="17" t="n">
        <v>205</v>
      </c>
      <c r="N509" s="1" t="n"/>
      <c r="O509" s="1" t="n"/>
      <c r="P509" s="1" t="n"/>
      <c r="Q509" s="1" t="n"/>
      <c r="R509" s="17" t="n">
        <v>145.6</v>
      </c>
      <c r="S509" s="44">
        <f>M509*0.01095</f>
        <v/>
      </c>
      <c r="T509" s="44">
        <f>M509*0.02348</f>
        <v/>
      </c>
      <c r="U509" s="44" t="n"/>
      <c r="V509" s="44">
        <f>U509-T509</f>
        <v/>
      </c>
      <c r="W509" s="1" t="n"/>
      <c r="X509" s="44">
        <f>M509*0.043</f>
        <v/>
      </c>
      <c r="Y509" s="44">
        <f>R509+S509+T509+W509+X509+AG509+AC509+AD509</f>
        <v/>
      </c>
      <c r="Z509" s="44">
        <f>M509-Y509</f>
        <v/>
      </c>
      <c r="AA509" s="44">
        <f>Z509*0.7</f>
        <v/>
      </c>
      <c r="AB509" s="1" t="n"/>
      <c r="AC509" s="44">
        <f>M509*0.005</f>
        <v/>
      </c>
      <c r="AD509" s="44">
        <f>AC509</f>
        <v/>
      </c>
      <c r="AE509" s="1" t="n"/>
      <c r="AF509" s="1" t="n"/>
      <c r="AG509" s="1" t="n"/>
      <c r="AH509" s="44">
        <f>Z509*0.15</f>
        <v/>
      </c>
      <c r="AI509" s="44">
        <f>Z509*0.15</f>
        <v/>
      </c>
      <c r="AJ509" s="1" t="n"/>
      <c r="AK509" s="1" t="n"/>
      <c r="AL509" s="1" t="n"/>
      <c r="AM509" s="1" t="n"/>
      <c r="AN509" s="1" t="n"/>
      <c r="AO509" s="21">
        <f>(M509-Y509)/M509</f>
        <v/>
      </c>
      <c r="AP509" s="21">
        <f>AA509/Y509</f>
        <v/>
      </c>
    </row>
    <row r="510">
      <c r="A510" s="1" t="n"/>
      <c r="B510" s="15" t="inlineStr">
        <is>
          <t>7-AL19136016</t>
        </is>
      </c>
      <c r="C510" s="15" t="inlineStr">
        <is>
          <t>2020-07-10 11:34:04</t>
        </is>
      </c>
      <c r="D510" s="16">
        <f>LEFT(B510,9)</f>
        <v/>
      </c>
      <c r="E510" s="1" t="inlineStr">
        <is>
          <t>jack</t>
        </is>
      </c>
      <c r="F510" s="1" t="n"/>
      <c r="G510" s="1" t="n"/>
      <c r="H510" s="1" t="n"/>
      <c r="I510" s="1" t="n"/>
      <c r="J510" s="1" t="n"/>
      <c r="K510" s="1" t="n"/>
      <c r="L510" s="1" t="n"/>
      <c r="M510" s="17" t="n">
        <v>100</v>
      </c>
      <c r="N510" s="1" t="n"/>
      <c r="O510" s="1" t="n"/>
      <c r="P510" s="1" t="n"/>
      <c r="Q510" s="1" t="n"/>
      <c r="R510" s="17" t="n">
        <v>63.55</v>
      </c>
      <c r="S510" s="44">
        <f>M510*0.01095</f>
        <v/>
      </c>
      <c r="T510" s="44">
        <f>M510*0.02348</f>
        <v/>
      </c>
      <c r="U510" s="44" t="n"/>
      <c r="V510" s="44">
        <f>U510-T510</f>
        <v/>
      </c>
      <c r="W510" s="1" t="n"/>
      <c r="X510" s="44">
        <f>M510*0.043</f>
        <v/>
      </c>
      <c r="Y510" s="44">
        <f>R510+S510+T510+W510+X510+AG510+AC510+AD510</f>
        <v/>
      </c>
      <c r="Z510" s="44">
        <f>M510-Y510</f>
        <v/>
      </c>
      <c r="AA510" s="1" t="n">
        <v>0</v>
      </c>
      <c r="AB510" s="44">
        <f>Z510*0.9</f>
        <v/>
      </c>
      <c r="AC510" s="44">
        <f>M510*0.005</f>
        <v/>
      </c>
      <c r="AD510" s="44">
        <f>AC510</f>
        <v/>
      </c>
      <c r="AE510" s="1" t="n"/>
      <c r="AF510" s="1" t="n"/>
      <c r="AG510" s="1" t="n"/>
      <c r="AH510" s="44">
        <f>Z510*0.05</f>
        <v/>
      </c>
      <c r="AI510" s="44">
        <f>AH510</f>
        <v/>
      </c>
      <c r="AJ510" s="1" t="n"/>
      <c r="AK510" s="1" t="n"/>
      <c r="AL510" s="1" t="n"/>
      <c r="AM510" s="1" t="n"/>
      <c r="AN510" s="1" t="n"/>
      <c r="AO510" s="21">
        <f>(M510-Y510)/M510</f>
        <v/>
      </c>
      <c r="AP510" s="21">
        <f>AA510/Y510</f>
        <v/>
      </c>
    </row>
    <row r="511">
      <c r="A511" s="1" t="n"/>
      <c r="B511" s="15" t="inlineStr">
        <is>
          <t>7-MA20179007</t>
        </is>
      </c>
      <c r="C511" s="15" t="inlineStr">
        <is>
          <t>2020-07-11 14:29:24</t>
        </is>
      </c>
      <c r="D511" s="16">
        <f>LEFT(B511,9)</f>
        <v/>
      </c>
      <c r="E511" s="1" t="inlineStr">
        <is>
          <t>jack</t>
        </is>
      </c>
      <c r="F511" s="1" t="n"/>
      <c r="G511" s="1" t="n"/>
      <c r="H511" s="1" t="n"/>
      <c r="I511" s="1" t="n"/>
      <c r="J511" s="1" t="n"/>
      <c r="K511" s="1" t="n"/>
      <c r="L511" s="1" t="n"/>
      <c r="M511" s="17" t="n">
        <v>377</v>
      </c>
      <c r="N511" s="1" t="n"/>
      <c r="O511" s="1" t="n"/>
      <c r="P511" s="1" t="n"/>
      <c r="Q511" s="1" t="n"/>
      <c r="R511" s="17" t="n">
        <v>223.4</v>
      </c>
      <c r="S511" s="44">
        <f>M511*0.01095</f>
        <v/>
      </c>
      <c r="T511" s="44">
        <f>M511*0.02348</f>
        <v/>
      </c>
      <c r="U511" s="44" t="n"/>
      <c r="V511" s="44">
        <f>U511-T511</f>
        <v/>
      </c>
      <c r="W511" s="1" t="n"/>
      <c r="X511" s="44">
        <f>M511*0.043</f>
        <v/>
      </c>
      <c r="Y511" s="44">
        <f>R511+S511+T511+W511+X511+AG511+AC511+AD511</f>
        <v/>
      </c>
      <c r="Z511" s="44">
        <f>M511-Y511</f>
        <v/>
      </c>
      <c r="AA511" s="44">
        <f>Z511*0.7</f>
        <v/>
      </c>
      <c r="AB511" s="1" t="n"/>
      <c r="AC511" s="44">
        <f>M511*0.005</f>
        <v/>
      </c>
      <c r="AD511" s="44">
        <f>AC511</f>
        <v/>
      </c>
      <c r="AE511" s="1" t="n"/>
      <c r="AF511" s="1" t="n"/>
      <c r="AG511" s="1" t="n"/>
      <c r="AH511" s="44">
        <f>Z511*0.15</f>
        <v/>
      </c>
      <c r="AI511" s="44">
        <f>Z511*0.15</f>
        <v/>
      </c>
      <c r="AJ511" s="1" t="n"/>
      <c r="AK511" s="1" t="n"/>
      <c r="AL511" s="1" t="n"/>
      <c r="AM511" s="1" t="n"/>
      <c r="AN511" s="1" t="n"/>
      <c r="AO511" s="21">
        <f>(M511-Y511)/M511</f>
        <v/>
      </c>
      <c r="AP511" s="21">
        <f>AA511/Y511</f>
        <v/>
      </c>
    </row>
    <row r="512">
      <c r="A512" s="1" t="n"/>
      <c r="B512" s="15" t="inlineStr">
        <is>
          <t>7-AL20094001</t>
        </is>
      </c>
      <c r="C512" s="15" t="inlineStr">
        <is>
          <t>2020-07-10 09:02:57</t>
        </is>
      </c>
      <c r="D512" s="16">
        <f>LEFT(B512,9)</f>
        <v/>
      </c>
      <c r="E512" s="1" t="inlineStr">
        <is>
          <t>jack</t>
        </is>
      </c>
      <c r="F512" s="1" t="n"/>
      <c r="G512" s="1" t="n"/>
      <c r="H512" s="1" t="n"/>
      <c r="I512" s="1" t="n"/>
      <c r="J512" s="1" t="n"/>
      <c r="K512" s="1" t="n"/>
      <c r="L512" s="1" t="n"/>
      <c r="M512" s="17" t="n">
        <v>425</v>
      </c>
      <c r="N512" s="1" t="n"/>
      <c r="O512" s="1" t="n"/>
      <c r="P512" s="1" t="n"/>
      <c r="Q512" s="1" t="n"/>
      <c r="R512" s="17" t="n">
        <v>221</v>
      </c>
      <c r="S512" s="44">
        <f>M512*0.01095</f>
        <v/>
      </c>
      <c r="T512" s="44">
        <f>M512*0.02348</f>
        <v/>
      </c>
      <c r="U512" s="44" t="n"/>
      <c r="V512" s="44">
        <f>U512-T512</f>
        <v/>
      </c>
      <c r="W512" s="1" t="n"/>
      <c r="X512" s="44">
        <f>M512*0.043</f>
        <v/>
      </c>
      <c r="Y512" s="44">
        <f>R512+S512+T512+W512+X512+AG512+AC512+AD512</f>
        <v/>
      </c>
      <c r="Z512" s="44">
        <f>M512-Y512</f>
        <v/>
      </c>
      <c r="AA512" s="1" t="n">
        <v>0</v>
      </c>
      <c r="AB512" s="44">
        <f>Z512*0.9</f>
        <v/>
      </c>
      <c r="AC512" s="44">
        <f>M512*0.005</f>
        <v/>
      </c>
      <c r="AD512" s="44">
        <f>AC512</f>
        <v/>
      </c>
      <c r="AE512" s="1" t="n"/>
      <c r="AF512" s="1" t="n"/>
      <c r="AG512" s="1" t="n"/>
      <c r="AH512" s="44">
        <f>Z512*0.05</f>
        <v/>
      </c>
      <c r="AI512" s="44">
        <f>AH512</f>
        <v/>
      </c>
      <c r="AJ512" s="1" t="n"/>
      <c r="AK512" s="1" t="n"/>
      <c r="AL512" s="1" t="n"/>
      <c r="AM512" s="1" t="n"/>
      <c r="AN512" s="1" t="n"/>
      <c r="AO512" s="21">
        <f>(M512-Y512)/M512</f>
        <v/>
      </c>
      <c r="AP512" s="21">
        <f>AA512/Y512</f>
        <v/>
      </c>
    </row>
    <row r="513">
      <c r="A513" s="1" t="n"/>
      <c r="B513" s="15" t="inlineStr">
        <is>
          <t>7-GZ20032017</t>
        </is>
      </c>
      <c r="C513" s="15" t="inlineStr">
        <is>
          <t>2020-07-11 09:39:14</t>
        </is>
      </c>
      <c r="D513" s="16">
        <f>LEFT(B513,9)</f>
        <v/>
      </c>
      <c r="E513" s="1" t="inlineStr">
        <is>
          <t>jack</t>
        </is>
      </c>
      <c r="F513" s="1" t="n"/>
      <c r="G513" s="1" t="n"/>
      <c r="H513" s="1" t="n"/>
      <c r="I513" s="1" t="n"/>
      <c r="J513" s="1" t="n"/>
      <c r="K513" s="1" t="n"/>
      <c r="L513" s="1" t="n"/>
      <c r="M513" s="17" t="n">
        <v>10970</v>
      </c>
      <c r="N513" s="1" t="n"/>
      <c r="O513" s="1" t="n"/>
      <c r="P513" s="1" t="n"/>
      <c r="Q513" s="1" t="n"/>
      <c r="R513" s="26" t="n">
        <v>7244.64</v>
      </c>
      <c r="S513" s="44">
        <f>M513*0.01095</f>
        <v/>
      </c>
      <c r="T513" s="44">
        <f>M513*0.02348</f>
        <v/>
      </c>
      <c r="U513" s="44" t="n"/>
      <c r="V513" s="44">
        <f>U513-T513</f>
        <v/>
      </c>
      <c r="W513" s="1" t="n"/>
      <c r="X513" s="44">
        <f>M513*0.043</f>
        <v/>
      </c>
      <c r="Y513" s="44">
        <f>R513+S513+T513+W513+X513+AG513+AC513+AD513</f>
        <v/>
      </c>
      <c r="Z513" s="44">
        <f>M513-Y513</f>
        <v/>
      </c>
      <c r="AA513" s="44">
        <f>Z513*0.7</f>
        <v/>
      </c>
      <c r="AB513" s="1" t="n"/>
      <c r="AC513" s="44">
        <f>M513*0.005</f>
        <v/>
      </c>
      <c r="AD513" s="44">
        <f>AC513</f>
        <v/>
      </c>
      <c r="AE513" s="1" t="n"/>
      <c r="AF513" s="1" t="n"/>
      <c r="AG513" s="1" t="n"/>
      <c r="AH513" s="44">
        <f>Z513*0.15</f>
        <v/>
      </c>
      <c r="AI513" s="44">
        <f>Z513*0.15</f>
        <v/>
      </c>
      <c r="AJ513" s="1" t="n"/>
      <c r="AK513" s="1" t="n"/>
      <c r="AL513" s="1" t="n"/>
      <c r="AM513" s="1" t="n"/>
      <c r="AN513" s="1" t="n"/>
      <c r="AO513" s="21">
        <f>(M513-Y513)/M513</f>
        <v/>
      </c>
      <c r="AP513" s="21">
        <f>AA513/Y513</f>
        <v/>
      </c>
    </row>
    <row r="514">
      <c r="A514" s="1" t="n"/>
      <c r="B514" s="15" t="inlineStr">
        <is>
          <t>7-AL20084002</t>
        </is>
      </c>
      <c r="C514" s="15" t="inlineStr">
        <is>
          <t>2020-07-11 10:10:28</t>
        </is>
      </c>
      <c r="D514" s="16">
        <f>LEFT(B514,9)</f>
        <v/>
      </c>
      <c r="E514" s="1" t="inlineStr">
        <is>
          <t>jack</t>
        </is>
      </c>
      <c r="F514" s="1" t="n"/>
      <c r="G514" s="1" t="n"/>
      <c r="H514" s="1" t="n"/>
      <c r="I514" s="1" t="n"/>
      <c r="J514" s="1" t="n"/>
      <c r="K514" s="1" t="n"/>
      <c r="L514" s="1" t="n"/>
      <c r="M514" s="17" t="n">
        <v>381</v>
      </c>
      <c r="N514" s="1" t="n"/>
      <c r="O514" s="1" t="n"/>
      <c r="P514" s="1" t="n"/>
      <c r="Q514" s="1" t="n"/>
      <c r="R514" s="17" t="n">
        <v>251.88</v>
      </c>
      <c r="S514" s="44">
        <f>M514*0.01095</f>
        <v/>
      </c>
      <c r="T514" s="44">
        <f>M514*0.02348</f>
        <v/>
      </c>
      <c r="U514" s="44" t="n"/>
      <c r="V514" s="44">
        <f>U514-T514</f>
        <v/>
      </c>
      <c r="W514" s="1" t="n"/>
      <c r="X514" s="44">
        <f>M514*0.043</f>
        <v/>
      </c>
      <c r="Y514" s="44">
        <f>R514+S514+T514+W514+X514+AG514+AC514+AD514</f>
        <v/>
      </c>
      <c r="Z514" s="44">
        <f>M514-Y514</f>
        <v/>
      </c>
      <c r="AA514" s="1" t="n">
        <v>0</v>
      </c>
      <c r="AB514" s="44">
        <f>Z514*0.9</f>
        <v/>
      </c>
      <c r="AC514" s="44">
        <f>M514*0.005</f>
        <v/>
      </c>
      <c r="AD514" s="44">
        <f>AC514</f>
        <v/>
      </c>
      <c r="AE514" s="1" t="n"/>
      <c r="AF514" s="1" t="n"/>
      <c r="AG514" s="1" t="n"/>
      <c r="AH514" s="44">
        <f>Z514*0.05</f>
        <v/>
      </c>
      <c r="AI514" s="44">
        <f>AH514</f>
        <v/>
      </c>
      <c r="AJ514" s="1" t="n"/>
      <c r="AK514" s="1" t="n"/>
      <c r="AL514" s="1" t="n"/>
      <c r="AM514" s="1" t="n"/>
      <c r="AN514" s="1" t="n"/>
      <c r="AO514" s="21">
        <f>(M514-Y514)/M514</f>
        <v/>
      </c>
      <c r="AP514" s="21">
        <f>AA514/Y514</f>
        <v/>
      </c>
    </row>
    <row r="515">
      <c r="A515" s="1" t="n"/>
      <c r="B515" s="15" t="inlineStr">
        <is>
          <t>7-MA20264001</t>
        </is>
      </c>
      <c r="C515" s="15" t="inlineStr">
        <is>
          <t>2020-07-11 10:20:07</t>
        </is>
      </c>
      <c r="D515" s="16">
        <f>LEFT(B515,9)</f>
        <v/>
      </c>
      <c r="E515" s="1" t="inlineStr">
        <is>
          <t>jack</t>
        </is>
      </c>
      <c r="F515" s="1" t="n"/>
      <c r="G515" s="1" t="n"/>
      <c r="H515" s="1" t="n"/>
      <c r="I515" s="1" t="n"/>
      <c r="J515" s="1" t="n"/>
      <c r="K515" s="1" t="n"/>
      <c r="L515" s="1" t="n"/>
      <c r="M515" s="17" t="n">
        <v>54.08</v>
      </c>
      <c r="N515" s="1" t="n"/>
      <c r="O515" s="1" t="n"/>
      <c r="P515" s="1" t="n"/>
      <c r="Q515" s="1" t="n"/>
      <c r="R515" s="17" t="n">
        <v>29</v>
      </c>
      <c r="S515" s="44">
        <f>M515*0.01095</f>
        <v/>
      </c>
      <c r="T515" s="44">
        <f>M515*0.02348</f>
        <v/>
      </c>
      <c r="U515" s="44" t="n"/>
      <c r="V515" s="44">
        <f>U515-T515</f>
        <v/>
      </c>
      <c r="W515" s="1" t="n"/>
      <c r="X515" s="44">
        <f>M515*0.043</f>
        <v/>
      </c>
      <c r="Y515" s="44">
        <f>R515+S515+T515+W515+X515+AG515+AC515+AD515</f>
        <v/>
      </c>
      <c r="Z515" s="44">
        <f>M515-Y515</f>
        <v/>
      </c>
      <c r="AA515" s="44">
        <f>Z515*0.7</f>
        <v/>
      </c>
      <c r="AB515" s="1" t="n"/>
      <c r="AC515" s="44">
        <f>M515*0.005</f>
        <v/>
      </c>
      <c r="AD515" s="44">
        <f>AC515</f>
        <v/>
      </c>
      <c r="AE515" s="1" t="n"/>
      <c r="AF515" s="1" t="n"/>
      <c r="AG515" s="1" t="n"/>
      <c r="AH515" s="44">
        <f>Z515*0.15</f>
        <v/>
      </c>
      <c r="AI515" s="44">
        <f>Z515*0.15</f>
        <v/>
      </c>
      <c r="AJ515" s="1" t="n"/>
      <c r="AK515" s="1" t="n"/>
      <c r="AL515" s="1" t="n"/>
      <c r="AM515" s="1" t="n"/>
      <c r="AN515" s="1" t="n"/>
      <c r="AO515" s="21">
        <f>(M515-Y515)/M515</f>
        <v/>
      </c>
      <c r="AP515" s="21">
        <f>AA515/Y515</f>
        <v/>
      </c>
    </row>
    <row r="516">
      <c r="A516" s="1" t="n"/>
      <c r="B516" s="15" t="inlineStr">
        <is>
          <t>7-AL20093001</t>
        </is>
      </c>
      <c r="C516" s="15" t="inlineStr">
        <is>
          <t>2020-07-11 10:10:28</t>
        </is>
      </c>
      <c r="D516" s="16">
        <f>LEFT(B516,9)</f>
        <v/>
      </c>
      <c r="E516" s="1" t="inlineStr">
        <is>
          <t>jack</t>
        </is>
      </c>
      <c r="F516" s="1" t="n"/>
      <c r="G516" s="1" t="n"/>
      <c r="H516" s="1" t="n"/>
      <c r="I516" s="1" t="n"/>
      <c r="J516" s="1" t="n"/>
      <c r="K516" s="1" t="n"/>
      <c r="L516" s="1" t="n"/>
      <c r="M516" s="17" t="n">
        <v>100</v>
      </c>
      <c r="N516" s="1" t="n"/>
      <c r="O516" s="1" t="n"/>
      <c r="P516" s="1" t="n"/>
      <c r="Q516" s="1" t="n"/>
      <c r="R516" s="17" t="n">
        <v>63.07</v>
      </c>
      <c r="S516" s="44">
        <f>M516*0.01095</f>
        <v/>
      </c>
      <c r="T516" s="44">
        <f>M516*0.02348</f>
        <v/>
      </c>
      <c r="U516" s="44" t="n"/>
      <c r="V516" s="44">
        <f>U516-T516</f>
        <v/>
      </c>
      <c r="W516" s="1" t="n"/>
      <c r="X516" s="44">
        <f>M516*0.043</f>
        <v/>
      </c>
      <c r="Y516" s="44">
        <f>R516+S516+T516+W516+X516+AG516+AC516+AD516</f>
        <v/>
      </c>
      <c r="Z516" s="44">
        <f>M516-Y516</f>
        <v/>
      </c>
      <c r="AA516" s="1" t="n">
        <v>0</v>
      </c>
      <c r="AB516" s="44">
        <f>Z516*0.9</f>
        <v/>
      </c>
      <c r="AC516" s="44">
        <f>M516*0.005</f>
        <v/>
      </c>
      <c r="AD516" s="44">
        <f>AC516</f>
        <v/>
      </c>
      <c r="AE516" s="1" t="n"/>
      <c r="AF516" s="1" t="n"/>
      <c r="AG516" s="1" t="n"/>
      <c r="AH516" s="44">
        <f>Z516*0.05</f>
        <v/>
      </c>
      <c r="AI516" s="44">
        <f>AH516</f>
        <v/>
      </c>
      <c r="AJ516" s="1" t="n"/>
      <c r="AK516" s="1" t="n"/>
      <c r="AL516" s="1" t="n"/>
      <c r="AM516" s="1" t="n"/>
      <c r="AN516" s="1" t="n"/>
      <c r="AO516" s="21">
        <f>(M516-Y516)/M516</f>
        <v/>
      </c>
      <c r="AP516" s="21">
        <f>AA516/Y516</f>
        <v/>
      </c>
    </row>
    <row r="517">
      <c r="A517" s="1" t="n"/>
      <c r="B517" s="15" t="inlineStr">
        <is>
          <t>7-AL20092001</t>
        </is>
      </c>
      <c r="C517" s="15" t="inlineStr">
        <is>
          <t>2020-07-11 09:39:26</t>
        </is>
      </c>
      <c r="D517" s="16">
        <f>LEFT(B517,9)</f>
        <v/>
      </c>
      <c r="E517" s="1" t="inlineStr">
        <is>
          <t>jack</t>
        </is>
      </c>
      <c r="F517" s="1" t="n"/>
      <c r="G517" s="1" t="n"/>
      <c r="H517" s="1" t="n"/>
      <c r="I517" s="1" t="n"/>
      <c r="J517" s="1" t="n"/>
      <c r="K517" s="1" t="n"/>
      <c r="L517" s="1" t="n"/>
      <c r="M517" s="17" t="n">
        <v>467.2</v>
      </c>
      <c r="N517" s="1" t="n"/>
      <c r="O517" s="1" t="n"/>
      <c r="P517" s="1" t="n"/>
      <c r="Q517" s="1" t="n"/>
      <c r="R517" s="17" t="n">
        <v>220.2</v>
      </c>
      <c r="S517" s="44">
        <f>M517*0.01095</f>
        <v/>
      </c>
      <c r="T517" s="44">
        <f>M517*0.02348</f>
        <v/>
      </c>
      <c r="U517" s="44" t="n"/>
      <c r="V517" s="44">
        <f>U517-T517</f>
        <v/>
      </c>
      <c r="W517" s="1" t="n"/>
      <c r="X517" s="44">
        <f>M517*0.043</f>
        <v/>
      </c>
      <c r="Y517" s="44">
        <f>R517+S517+T517+W517+X517+AG517+AC517+AD517</f>
        <v/>
      </c>
      <c r="Z517" s="44">
        <f>M517-Y517</f>
        <v/>
      </c>
      <c r="AA517" s="1" t="n">
        <v>0</v>
      </c>
      <c r="AB517" s="44">
        <f>Z517*0.9</f>
        <v/>
      </c>
      <c r="AC517" s="44">
        <f>M517*0.005</f>
        <v/>
      </c>
      <c r="AD517" s="44">
        <f>AC517</f>
        <v/>
      </c>
      <c r="AE517" s="1" t="n"/>
      <c r="AF517" s="1" t="n"/>
      <c r="AG517" s="1" t="n"/>
      <c r="AH517" s="44">
        <f>Z517*0.05</f>
        <v/>
      </c>
      <c r="AI517" s="44">
        <f>AH517</f>
        <v/>
      </c>
      <c r="AJ517" s="1" t="n"/>
      <c r="AK517" s="1" t="n"/>
      <c r="AL517" s="1" t="n"/>
      <c r="AM517" s="1" t="n"/>
      <c r="AN517" s="1" t="n"/>
      <c r="AO517" s="21">
        <f>(M517-Y517)/M517</f>
        <v/>
      </c>
      <c r="AP517" s="21">
        <f>AA517/Y517</f>
        <v/>
      </c>
    </row>
    <row r="518">
      <c r="A518" s="1" t="n"/>
      <c r="B518" s="15" t="inlineStr">
        <is>
          <t>7-MA20263001</t>
        </is>
      </c>
      <c r="C518" s="15" t="inlineStr">
        <is>
          <t>2020-07-09 16:59:17</t>
        </is>
      </c>
      <c r="D518" s="16">
        <f>LEFT(B518,9)</f>
        <v/>
      </c>
      <c r="E518" s="1" t="inlineStr">
        <is>
          <t>jack</t>
        </is>
      </c>
      <c r="F518" s="1" t="n"/>
      <c r="G518" s="1" t="n"/>
      <c r="H518" s="1" t="n"/>
      <c r="I518" s="1" t="n"/>
      <c r="J518" s="1" t="n"/>
      <c r="K518" s="1" t="n"/>
      <c r="L518" s="1" t="n"/>
      <c r="M518" s="17" t="n">
        <v>110</v>
      </c>
      <c r="N518" s="1" t="n"/>
      <c r="O518" s="1" t="n"/>
      <c r="P518" s="1" t="n"/>
      <c r="Q518" s="1" t="n"/>
      <c r="R518" s="17" t="n">
        <v>59.09</v>
      </c>
      <c r="S518" s="44">
        <f>M518*0.01095</f>
        <v/>
      </c>
      <c r="T518" s="44">
        <f>M518*0.02348</f>
        <v/>
      </c>
      <c r="U518" s="44" t="n"/>
      <c r="V518" s="44">
        <f>U518-T518</f>
        <v/>
      </c>
      <c r="W518" s="1" t="n"/>
      <c r="X518" s="44">
        <f>M518*0.043</f>
        <v/>
      </c>
      <c r="Y518" s="44">
        <f>R518+S518+T518+W518+X518+AG518+AC518+AD518</f>
        <v/>
      </c>
      <c r="Z518" s="44">
        <f>M518-Y518</f>
        <v/>
      </c>
      <c r="AA518" s="44">
        <f>Z518*0.7</f>
        <v/>
      </c>
      <c r="AB518" s="1" t="n"/>
      <c r="AC518" s="44">
        <f>M518*0.005</f>
        <v/>
      </c>
      <c r="AD518" s="44">
        <f>AC518</f>
        <v/>
      </c>
      <c r="AE518" s="1" t="n"/>
      <c r="AF518" s="1" t="n"/>
      <c r="AG518" s="1" t="n"/>
      <c r="AH518" s="44">
        <f>Z518*0.15</f>
        <v/>
      </c>
      <c r="AI518" s="44">
        <f>Z518*0.15</f>
        <v/>
      </c>
      <c r="AJ518" s="1" t="n"/>
      <c r="AK518" s="1" t="n"/>
      <c r="AL518" s="1" t="n"/>
      <c r="AM518" s="1" t="n"/>
      <c r="AN518" s="1" t="n"/>
      <c r="AO518" s="21">
        <f>(M518-Y518)/M518</f>
        <v/>
      </c>
      <c r="AP518" s="21">
        <f>AA518/Y518</f>
        <v/>
      </c>
    </row>
    <row r="519">
      <c r="A519" s="1" t="n"/>
      <c r="B519" s="15" t="inlineStr">
        <is>
          <t>7-MA20195010</t>
        </is>
      </c>
      <c r="C519" s="15" t="inlineStr">
        <is>
          <t>2020-07-09 16:52:51</t>
        </is>
      </c>
      <c r="D519" s="16">
        <f>LEFT(B519,9)</f>
        <v/>
      </c>
      <c r="E519" s="1" t="inlineStr">
        <is>
          <t>jack</t>
        </is>
      </c>
      <c r="F519" s="1" t="n"/>
      <c r="G519" s="1" t="n"/>
      <c r="H519" s="1" t="n"/>
      <c r="I519" s="1" t="n"/>
      <c r="J519" s="1" t="n"/>
      <c r="K519" s="1" t="n"/>
      <c r="L519" s="1" t="n"/>
      <c r="M519" s="17" t="n">
        <v>25.7</v>
      </c>
      <c r="N519" s="1" t="n"/>
      <c r="O519" s="1" t="n"/>
      <c r="P519" s="1" t="n"/>
      <c r="Q519" s="1" t="n"/>
      <c r="R519" s="17" t="n">
        <v>9.51</v>
      </c>
      <c r="S519" s="44">
        <f>M519*0.01095</f>
        <v/>
      </c>
      <c r="T519" s="44">
        <f>M519*0.02348</f>
        <v/>
      </c>
      <c r="U519" s="44" t="n"/>
      <c r="V519" s="44">
        <f>U519-T519</f>
        <v/>
      </c>
      <c r="W519" s="1" t="n"/>
      <c r="X519" s="44">
        <f>M519*0.043</f>
        <v/>
      </c>
      <c r="Y519" s="44">
        <f>R519+S519+T519+W519+X519+AG519+AC519+AD519</f>
        <v/>
      </c>
      <c r="Z519" s="44">
        <f>M519-Y519</f>
        <v/>
      </c>
      <c r="AA519" s="44">
        <f>Z519*0.7</f>
        <v/>
      </c>
      <c r="AB519" s="1" t="n"/>
      <c r="AC519" s="44">
        <f>M519*0.005</f>
        <v/>
      </c>
      <c r="AD519" s="44">
        <f>AC519</f>
        <v/>
      </c>
      <c r="AE519" s="1" t="n"/>
      <c r="AF519" s="1" t="n"/>
      <c r="AG519" s="1" t="n"/>
      <c r="AH519" s="44">
        <f>Z519*0.15</f>
        <v/>
      </c>
      <c r="AI519" s="44">
        <f>Z519*0.15</f>
        <v/>
      </c>
      <c r="AJ519" s="1" t="n"/>
      <c r="AK519" s="1" t="n"/>
      <c r="AL519" s="1" t="n"/>
      <c r="AM519" s="1" t="n"/>
      <c r="AN519" s="1" t="n"/>
      <c r="AO519" s="21">
        <f>(M519-Y519)/M519</f>
        <v/>
      </c>
      <c r="AP519" s="21">
        <f>AA519/Y519</f>
        <v/>
      </c>
    </row>
    <row r="520">
      <c r="A520" s="1" t="n"/>
      <c r="B520" s="15" t="inlineStr">
        <is>
          <t>7-MA20121010</t>
        </is>
      </c>
      <c r="C520" s="15" t="inlineStr">
        <is>
          <t>2020-07-09 16:46:16</t>
        </is>
      </c>
      <c r="D520" s="16">
        <f>LEFT(B520,9)</f>
        <v/>
      </c>
      <c r="E520" s="1" t="inlineStr">
        <is>
          <t>jack</t>
        </is>
      </c>
      <c r="F520" s="1" t="n"/>
      <c r="G520" s="1" t="n"/>
      <c r="H520" s="1" t="n"/>
      <c r="I520" s="1" t="n"/>
      <c r="J520" s="1" t="n"/>
      <c r="K520" s="1" t="n"/>
      <c r="L520" s="1" t="n"/>
      <c r="M520" s="17" t="n">
        <v>18</v>
      </c>
      <c r="N520" s="1" t="n"/>
      <c r="O520" s="1" t="n"/>
      <c r="P520" s="1" t="n"/>
      <c r="Q520" s="1" t="n"/>
      <c r="R520" s="17" t="n">
        <v>3.3</v>
      </c>
      <c r="S520" s="44">
        <f>M520*0.01095</f>
        <v/>
      </c>
      <c r="T520" s="44">
        <f>M520*0.02348</f>
        <v/>
      </c>
      <c r="U520" s="44" t="n"/>
      <c r="V520" s="44">
        <f>U520-T520</f>
        <v/>
      </c>
      <c r="W520" s="1" t="n"/>
      <c r="X520" s="44">
        <f>M520*0.043</f>
        <v/>
      </c>
      <c r="Y520" s="44">
        <f>R520+S520+T520+W520+X520+AG520+AC520+AD520</f>
        <v/>
      </c>
      <c r="Z520" s="44">
        <f>M520-Y520</f>
        <v/>
      </c>
      <c r="AA520" s="44">
        <f>Z520*0.7</f>
        <v/>
      </c>
      <c r="AB520" s="1" t="n"/>
      <c r="AC520" s="44">
        <f>M520*0.005</f>
        <v/>
      </c>
      <c r="AD520" s="44">
        <f>AC520</f>
        <v/>
      </c>
      <c r="AE520" s="1" t="n"/>
      <c r="AF520" s="1" t="n"/>
      <c r="AG520" s="1" t="n"/>
      <c r="AH520" s="44">
        <f>Z520*0.15</f>
        <v/>
      </c>
      <c r="AI520" s="44">
        <f>Z520*0.15</f>
        <v/>
      </c>
      <c r="AJ520" s="1" t="n"/>
      <c r="AK520" s="1" t="n"/>
      <c r="AL520" s="1" t="n"/>
      <c r="AM520" s="1" t="n"/>
      <c r="AN520" s="1" t="n"/>
      <c r="AO520" s="21">
        <f>(M520-Y520)/M520</f>
        <v/>
      </c>
      <c r="AP520" s="21">
        <f>AA520/Y520</f>
        <v/>
      </c>
    </row>
    <row r="521">
      <c r="A521" s="1" t="n"/>
      <c r="B521" s="15" t="inlineStr">
        <is>
          <t>7-GZ20076053</t>
        </is>
      </c>
      <c r="C521" s="15" t="inlineStr">
        <is>
          <t>2020-07-09 17:09:29</t>
        </is>
      </c>
      <c r="D521" s="16">
        <f>LEFT(B521,9)</f>
        <v/>
      </c>
      <c r="E521" s="1" t="inlineStr">
        <is>
          <t>jack</t>
        </is>
      </c>
      <c r="F521" s="1" t="n"/>
      <c r="G521" s="1" t="n"/>
      <c r="H521" s="1" t="n"/>
      <c r="I521" s="1" t="n"/>
      <c r="J521" s="1" t="n"/>
      <c r="K521" s="1" t="n"/>
      <c r="L521" s="1" t="n"/>
      <c r="M521" s="17" t="n">
        <v>93</v>
      </c>
      <c r="N521" s="1" t="n"/>
      <c r="O521" s="1" t="n"/>
      <c r="P521" s="1" t="n"/>
      <c r="Q521" s="1" t="n"/>
      <c r="R521" s="17" t="n">
        <v>60.17</v>
      </c>
      <c r="S521" s="44">
        <f>M521*0.01095</f>
        <v/>
      </c>
      <c r="T521" s="44">
        <f>M521*0.02348</f>
        <v/>
      </c>
      <c r="U521" s="44" t="n"/>
      <c r="V521" s="44">
        <f>U521-T521</f>
        <v/>
      </c>
      <c r="W521" s="1" t="n"/>
      <c r="X521" s="44">
        <f>M521*0.043</f>
        <v/>
      </c>
      <c r="Y521" s="44">
        <f>R521+S521+T521+W521+X521+AG521+AC521+AD521</f>
        <v/>
      </c>
      <c r="Z521" s="44">
        <f>M521-Y521</f>
        <v/>
      </c>
      <c r="AA521" s="44">
        <f>Z521*0.7</f>
        <v/>
      </c>
      <c r="AB521" s="1" t="n"/>
      <c r="AC521" s="44">
        <f>M521*0.005</f>
        <v/>
      </c>
      <c r="AD521" s="44">
        <f>AC521</f>
        <v/>
      </c>
      <c r="AE521" s="1" t="n"/>
      <c r="AF521" s="1" t="n"/>
      <c r="AG521" s="1" t="n"/>
      <c r="AH521" s="44">
        <f>Z521*0.15</f>
        <v/>
      </c>
      <c r="AI521" s="44">
        <f>Z521*0.15</f>
        <v/>
      </c>
      <c r="AJ521" s="1" t="n"/>
      <c r="AK521" s="1" t="n"/>
      <c r="AL521" s="1" t="n"/>
      <c r="AM521" s="1" t="n"/>
      <c r="AN521" s="1" t="n"/>
      <c r="AO521" s="21">
        <f>(M521-Y521)/M521</f>
        <v/>
      </c>
      <c r="AP521" s="21">
        <f>AA521/Y521</f>
        <v/>
      </c>
    </row>
    <row r="522">
      <c r="A522" s="1" t="n"/>
      <c r="B522" s="15" t="inlineStr">
        <is>
          <t>7-M48031001</t>
        </is>
      </c>
      <c r="C522" s="15" t="inlineStr">
        <is>
          <t>2020-07-11 10:18:58</t>
        </is>
      </c>
      <c r="D522" s="16">
        <f>LEFT(B522,9)</f>
        <v/>
      </c>
      <c r="E522" s="1" t="inlineStr">
        <is>
          <t>jack</t>
        </is>
      </c>
      <c r="F522" s="1" t="n"/>
      <c r="G522" s="1" t="n"/>
      <c r="H522" s="1" t="n"/>
      <c r="I522" s="1" t="n"/>
      <c r="J522" s="1" t="n"/>
      <c r="K522" s="1" t="n"/>
      <c r="L522" s="1" t="n"/>
      <c r="M522" s="17" t="n">
        <v>317</v>
      </c>
      <c r="N522" s="1" t="n"/>
      <c r="O522" s="1" t="n"/>
      <c r="P522" s="1" t="n"/>
      <c r="Q522" s="1" t="n"/>
      <c r="R522" s="17" t="n">
        <v>184.38</v>
      </c>
      <c r="S522" s="44">
        <f>M522*0.01095</f>
        <v/>
      </c>
      <c r="T522" s="44">
        <f>M522*0.02348</f>
        <v/>
      </c>
      <c r="U522" s="44" t="n"/>
      <c r="V522" s="44">
        <f>U522-T522</f>
        <v/>
      </c>
      <c r="W522" s="1" t="n"/>
      <c r="X522" s="44">
        <f>M522*0.043</f>
        <v/>
      </c>
      <c r="Y522" s="44">
        <f>R522+S522+T522+W522+X522+AG522+AC522+AD522</f>
        <v/>
      </c>
      <c r="Z522" s="44">
        <f>M522-Y522</f>
        <v/>
      </c>
      <c r="AA522" s="44">
        <f>Z522*0.9</f>
        <v/>
      </c>
      <c r="AB522" s="1" t="n"/>
      <c r="AC522" s="44">
        <f>M522*0.005</f>
        <v/>
      </c>
      <c r="AD522" s="44">
        <f>AC522</f>
        <v/>
      </c>
      <c r="AE522" s="1" t="n"/>
      <c r="AF522" s="1" t="n"/>
      <c r="AG522" s="1" t="n"/>
      <c r="AH522" s="44">
        <f>Z522*0.05</f>
        <v/>
      </c>
      <c r="AI522" s="44">
        <f>Z522*0.05</f>
        <v/>
      </c>
      <c r="AJ522" s="1" t="n"/>
      <c r="AK522" s="1" t="n"/>
      <c r="AL522" s="1" t="n"/>
      <c r="AM522" s="1" t="n"/>
      <c r="AN522" s="1" t="n"/>
      <c r="AO522" s="21">
        <f>(M522-Y522)/M522</f>
        <v/>
      </c>
      <c r="AP522" s="21">
        <f>AA522/Y522</f>
        <v/>
      </c>
    </row>
    <row r="523">
      <c r="A523" s="1" t="n"/>
      <c r="B523" s="15" t="inlineStr">
        <is>
          <t>7-AL19155006</t>
        </is>
      </c>
      <c r="C523" s="15" t="inlineStr">
        <is>
          <t>2020-07-09 16:34:55</t>
        </is>
      </c>
      <c r="D523" s="16">
        <f>LEFT(B523,9)</f>
        <v/>
      </c>
      <c r="E523" s="1" t="inlineStr">
        <is>
          <t>jack</t>
        </is>
      </c>
      <c r="F523" s="1" t="n"/>
      <c r="G523" s="1" t="n"/>
      <c r="H523" s="1" t="n"/>
      <c r="I523" s="1" t="n"/>
      <c r="J523" s="1" t="n"/>
      <c r="K523" s="1" t="n"/>
      <c r="L523" s="1" t="n"/>
      <c r="M523" s="17" t="n">
        <v>40.4</v>
      </c>
      <c r="N523" s="1" t="n"/>
      <c r="O523" s="1" t="n"/>
      <c r="P523" s="1" t="n"/>
      <c r="Q523" s="1" t="n"/>
      <c r="R523" s="17" t="n">
        <v>19.18</v>
      </c>
      <c r="S523" s="44">
        <f>M523*0.01095</f>
        <v/>
      </c>
      <c r="T523" s="44">
        <f>M523*0.02348</f>
        <v/>
      </c>
      <c r="U523" s="44" t="n"/>
      <c r="V523" s="44">
        <f>U523-T523</f>
        <v/>
      </c>
      <c r="W523" s="1" t="n"/>
      <c r="X523" s="44">
        <f>M523*0.043</f>
        <v/>
      </c>
      <c r="Y523" s="44">
        <f>R523+S523+T523+W523+X523+AG523+AC523+AD523</f>
        <v/>
      </c>
      <c r="Z523" s="44">
        <f>M523-Y523</f>
        <v/>
      </c>
      <c r="AA523" s="1" t="n">
        <v>0</v>
      </c>
      <c r="AB523" s="44">
        <f>Z523*0.9</f>
        <v/>
      </c>
      <c r="AC523" s="44">
        <f>M523*0.005</f>
        <v/>
      </c>
      <c r="AD523" s="44">
        <f>AC523</f>
        <v/>
      </c>
      <c r="AE523" s="1" t="n"/>
      <c r="AF523" s="1" t="n"/>
      <c r="AG523" s="1" t="n"/>
      <c r="AH523" s="44">
        <f>Z523*0.05</f>
        <v/>
      </c>
      <c r="AI523" s="44">
        <f>AH523</f>
        <v/>
      </c>
      <c r="AJ523" s="1" t="n"/>
      <c r="AK523" s="1" t="n"/>
      <c r="AL523" s="1" t="n"/>
      <c r="AM523" s="1" t="n"/>
      <c r="AN523" s="1" t="n"/>
      <c r="AO523" s="21">
        <f>(M523-Y523)/M523</f>
        <v/>
      </c>
      <c r="AP523" s="21">
        <f>AA523/Y523</f>
        <v/>
      </c>
    </row>
    <row r="524">
      <c r="A524" s="1" t="n"/>
      <c r="B524" s="15" t="inlineStr">
        <is>
          <t>7-MA20110022</t>
        </is>
      </c>
      <c r="C524" s="15" t="inlineStr">
        <is>
          <t>2020-07-09 16:27:18</t>
        </is>
      </c>
      <c r="D524" s="16">
        <f>LEFT(B524,9)</f>
        <v/>
      </c>
      <c r="E524" s="1" t="inlineStr">
        <is>
          <t>jack</t>
        </is>
      </c>
      <c r="F524" s="1" t="n"/>
      <c r="G524" s="1" t="n"/>
      <c r="H524" s="1" t="n"/>
      <c r="I524" s="1" t="n"/>
      <c r="J524" s="1" t="n"/>
      <c r="K524" s="1" t="n"/>
      <c r="L524" s="1" t="n"/>
      <c r="M524" s="17" t="n">
        <v>56</v>
      </c>
      <c r="N524" s="1" t="n"/>
      <c r="O524" s="1" t="n"/>
      <c r="P524" s="1" t="n"/>
      <c r="Q524" s="1" t="n"/>
      <c r="R524" s="17" t="n">
        <v>18.58</v>
      </c>
      <c r="S524" s="44">
        <f>M524*0.01095</f>
        <v/>
      </c>
      <c r="T524" s="44">
        <f>M524*0.02348</f>
        <v/>
      </c>
      <c r="U524" s="44" t="n"/>
      <c r="V524" s="44">
        <f>U524-T524</f>
        <v/>
      </c>
      <c r="W524" s="1" t="n"/>
      <c r="X524" s="44">
        <f>M524*0.043</f>
        <v/>
      </c>
      <c r="Y524" s="44">
        <f>R524+S524+T524+W524+X524+AG524+AC524+AD524</f>
        <v/>
      </c>
      <c r="Z524" s="44">
        <f>M524-Y524</f>
        <v/>
      </c>
      <c r="AA524" s="44">
        <f>Z524*0.7</f>
        <v/>
      </c>
      <c r="AB524" s="1" t="n"/>
      <c r="AC524" s="44">
        <f>M524*0.005</f>
        <v/>
      </c>
      <c r="AD524" s="44">
        <f>AC524</f>
        <v/>
      </c>
      <c r="AE524" s="1" t="n"/>
      <c r="AF524" s="1" t="n"/>
      <c r="AG524" s="1" t="n"/>
      <c r="AH524" s="44">
        <f>Z524*0.15</f>
        <v/>
      </c>
      <c r="AI524" s="44">
        <f>Z524*0.15</f>
        <v/>
      </c>
      <c r="AJ524" s="1" t="n"/>
      <c r="AK524" s="1" t="n"/>
      <c r="AL524" s="1" t="n"/>
      <c r="AM524" s="1" t="n"/>
      <c r="AN524" s="1" t="n"/>
      <c r="AO524" s="21">
        <f>(M524-Y524)/M524</f>
        <v/>
      </c>
      <c r="AP524" s="21">
        <f>AA524/Y524</f>
        <v/>
      </c>
    </row>
    <row r="525">
      <c r="A525" s="1" t="n"/>
      <c r="B525" s="15" t="inlineStr">
        <is>
          <t>7-MA20262001</t>
        </is>
      </c>
      <c r="C525" s="15" t="inlineStr">
        <is>
          <t>2020-07-09 17:00:50</t>
        </is>
      </c>
      <c r="D525" s="16">
        <f>LEFT(B525,9)</f>
        <v/>
      </c>
      <c r="E525" s="1" t="inlineStr">
        <is>
          <t>jack</t>
        </is>
      </c>
      <c r="F525" s="1" t="n"/>
      <c r="G525" s="1" t="n"/>
      <c r="H525" s="1" t="n"/>
      <c r="I525" s="1" t="n"/>
      <c r="J525" s="1" t="n"/>
      <c r="K525" s="1" t="n"/>
      <c r="L525" s="1" t="n"/>
      <c r="M525" s="17" t="n">
        <v>232.52</v>
      </c>
      <c r="N525" s="1" t="n"/>
      <c r="O525" s="1" t="n"/>
      <c r="P525" s="1" t="n"/>
      <c r="Q525" s="1" t="n"/>
      <c r="R525" s="17" t="n">
        <v>169.44</v>
      </c>
      <c r="S525" s="44">
        <f>M525*0.01095</f>
        <v/>
      </c>
      <c r="T525" s="44">
        <f>M525*0.02348</f>
        <v/>
      </c>
      <c r="U525" s="44" t="n"/>
      <c r="V525" s="44">
        <f>U525-T525</f>
        <v/>
      </c>
      <c r="W525" s="1" t="n"/>
      <c r="X525" s="44">
        <f>M525*0.043</f>
        <v/>
      </c>
      <c r="Y525" s="44">
        <f>R525+S525+T525+W525+X525+AG525+AC525+AD525</f>
        <v/>
      </c>
      <c r="Z525" s="44">
        <f>M525-Y525</f>
        <v/>
      </c>
      <c r="AA525" s="44">
        <f>Z525*0.7</f>
        <v/>
      </c>
      <c r="AB525" s="1" t="n"/>
      <c r="AC525" s="44">
        <f>M525*0.005</f>
        <v/>
      </c>
      <c r="AD525" s="44">
        <f>AC525</f>
        <v/>
      </c>
      <c r="AE525" s="1" t="n"/>
      <c r="AF525" s="1" t="n"/>
      <c r="AG525" s="1" t="n"/>
      <c r="AH525" s="44">
        <f>Z525*0.15</f>
        <v/>
      </c>
      <c r="AI525" s="44">
        <f>Z525*0.15</f>
        <v/>
      </c>
      <c r="AJ525" s="1" t="n"/>
      <c r="AK525" s="1" t="n"/>
      <c r="AL525" s="1" t="n"/>
      <c r="AM525" s="1" t="n"/>
      <c r="AN525" s="1" t="n"/>
      <c r="AO525" s="21">
        <f>(M525-Y525)/M525</f>
        <v/>
      </c>
      <c r="AP525" s="21">
        <f>AA525/Y525</f>
        <v/>
      </c>
    </row>
    <row r="526">
      <c r="A526" s="1" t="n"/>
      <c r="B526" s="15" t="inlineStr">
        <is>
          <t>7-GZ20032019</t>
        </is>
      </c>
      <c r="C526" s="15" t="inlineStr">
        <is>
          <t>2020-07-15 11:00:45</t>
        </is>
      </c>
      <c r="D526" s="16">
        <f>LEFT(B526,9)</f>
        <v/>
      </c>
      <c r="E526" s="1" t="inlineStr">
        <is>
          <t>jack</t>
        </is>
      </c>
      <c r="F526" s="1" t="n"/>
      <c r="G526" s="1" t="n"/>
      <c r="H526" s="1" t="n"/>
      <c r="I526" s="1" t="n"/>
      <c r="J526" s="1" t="n"/>
      <c r="K526" s="1" t="n"/>
      <c r="L526" s="1" t="n"/>
      <c r="M526" s="17" t="n">
        <v>1987.4</v>
      </c>
      <c r="N526" s="1" t="n"/>
      <c r="O526" s="1" t="n"/>
      <c r="P526" s="1" t="n"/>
      <c r="Q526" s="1" t="n"/>
      <c r="R526" s="17" t="n">
        <v>1140</v>
      </c>
      <c r="S526" s="44">
        <f>M526*0.01095</f>
        <v/>
      </c>
      <c r="T526" s="44">
        <f>M526*0.02348</f>
        <v/>
      </c>
      <c r="U526" s="44" t="n"/>
      <c r="V526" s="44">
        <f>U526-T526</f>
        <v/>
      </c>
      <c r="W526" s="1" t="n"/>
      <c r="X526" s="44">
        <f>M526*0.043</f>
        <v/>
      </c>
      <c r="Y526" s="44">
        <f>R526+S526+T526+W526+X526+AG526+AC526+AD526</f>
        <v/>
      </c>
      <c r="Z526" s="44">
        <f>M526-Y526</f>
        <v/>
      </c>
      <c r="AA526" s="44">
        <f>Z526*0.7</f>
        <v/>
      </c>
      <c r="AB526" s="1" t="n"/>
      <c r="AC526" s="44">
        <f>M526*0.005</f>
        <v/>
      </c>
      <c r="AD526" s="44">
        <f>AC526</f>
        <v/>
      </c>
      <c r="AE526" s="1" t="n"/>
      <c r="AF526" s="1" t="n"/>
      <c r="AG526" s="1" t="n"/>
      <c r="AH526" s="44">
        <f>Z526*0.15</f>
        <v/>
      </c>
      <c r="AI526" s="44">
        <f>Z526*0.15</f>
        <v/>
      </c>
      <c r="AJ526" s="1" t="n"/>
      <c r="AK526" s="1" t="n"/>
      <c r="AL526" s="1" t="n"/>
      <c r="AM526" s="1" t="n"/>
      <c r="AN526" s="1" t="n"/>
      <c r="AO526" s="21">
        <f>(M526-Y526)/M526</f>
        <v/>
      </c>
      <c r="AP526" s="21">
        <f>AA526/Y526</f>
        <v/>
      </c>
    </row>
    <row r="527">
      <c r="A527" s="1" t="n"/>
      <c r="B527" s="15" t="inlineStr">
        <is>
          <t>7-MA20261001</t>
        </is>
      </c>
      <c r="C527" s="15" t="inlineStr">
        <is>
          <t>2020-07-09 16:09:16</t>
        </is>
      </c>
      <c r="D527" s="16">
        <f>LEFT(B527,9)</f>
        <v/>
      </c>
      <c r="E527" s="1" t="inlineStr">
        <is>
          <t>jack</t>
        </is>
      </c>
      <c r="F527" s="1" t="n"/>
      <c r="G527" s="1" t="n"/>
      <c r="H527" s="1" t="n"/>
      <c r="I527" s="1" t="n"/>
      <c r="J527" s="1" t="n"/>
      <c r="K527" s="1" t="n"/>
      <c r="L527" s="1" t="n"/>
      <c r="M527" s="17" t="n">
        <v>46</v>
      </c>
      <c r="N527" s="1" t="n"/>
      <c r="O527" s="1" t="n"/>
      <c r="P527" s="1" t="n"/>
      <c r="Q527" s="1" t="n"/>
      <c r="R527" s="17" t="n">
        <v>22.8</v>
      </c>
      <c r="S527" s="44">
        <f>M527*0.01095</f>
        <v/>
      </c>
      <c r="T527" s="44">
        <f>M527*0.02348</f>
        <v/>
      </c>
      <c r="U527" s="44" t="n"/>
      <c r="V527" s="44">
        <f>U527-T527</f>
        <v/>
      </c>
      <c r="W527" s="1" t="n"/>
      <c r="X527" s="44">
        <f>M527*0.043</f>
        <v/>
      </c>
      <c r="Y527" s="44">
        <f>R527+S527+T527+W527+X527+AG527+AC527+AD527</f>
        <v/>
      </c>
      <c r="Z527" s="44">
        <f>M527-Y527</f>
        <v/>
      </c>
      <c r="AA527" s="44">
        <f>Z527*0.7</f>
        <v/>
      </c>
      <c r="AB527" s="1" t="n"/>
      <c r="AC527" s="44">
        <f>M527*0.005</f>
        <v/>
      </c>
      <c r="AD527" s="44">
        <f>AC527</f>
        <v/>
      </c>
      <c r="AE527" s="1" t="n"/>
      <c r="AF527" s="1" t="n"/>
      <c r="AG527" s="1" t="n"/>
      <c r="AH527" s="44">
        <f>Z527*0.15</f>
        <v/>
      </c>
      <c r="AI527" s="44">
        <f>Z527*0.15</f>
        <v/>
      </c>
      <c r="AJ527" s="1" t="n"/>
      <c r="AK527" s="1" t="n"/>
      <c r="AL527" s="1" t="n"/>
      <c r="AM527" s="1" t="n"/>
      <c r="AN527" s="1" t="n"/>
      <c r="AO527" s="21">
        <f>(M527-Y527)/M527</f>
        <v/>
      </c>
      <c r="AP527" s="21">
        <f>AA527/Y527</f>
        <v/>
      </c>
    </row>
    <row r="528">
      <c r="A528" s="1" t="n"/>
      <c r="B528" s="15" t="inlineStr">
        <is>
          <t>7-GZ20191002</t>
        </is>
      </c>
      <c r="C528" s="15" t="inlineStr">
        <is>
          <t>2020-07-13 12:13:20</t>
        </is>
      </c>
      <c r="D528" s="16">
        <f>LEFT(B528,9)</f>
        <v/>
      </c>
      <c r="E528" s="1" t="inlineStr">
        <is>
          <t>jack</t>
        </is>
      </c>
      <c r="F528" s="1" t="n"/>
      <c r="G528" s="1" t="n"/>
      <c r="H528" s="1" t="n"/>
      <c r="I528" s="1" t="n"/>
      <c r="J528" s="1" t="n"/>
      <c r="K528" s="1" t="n"/>
      <c r="L528" s="1" t="n"/>
      <c r="M528" s="17" t="n">
        <v>1140</v>
      </c>
      <c r="N528" s="1" t="n"/>
      <c r="O528" s="1" t="n"/>
      <c r="P528" s="1" t="n"/>
      <c r="Q528" s="1" t="n"/>
      <c r="R528" s="17" t="n">
        <v>566.5</v>
      </c>
      <c r="S528" s="44">
        <f>M528*0.01095</f>
        <v/>
      </c>
      <c r="T528" s="44">
        <f>M528*0.02348</f>
        <v/>
      </c>
      <c r="U528" s="44" t="n"/>
      <c r="V528" s="44">
        <f>U528-T528</f>
        <v/>
      </c>
      <c r="W528" s="1" t="n"/>
      <c r="X528" s="44">
        <f>M528*0.043</f>
        <v/>
      </c>
      <c r="Y528" s="44">
        <f>R528+S528+T528+W528+X528+AG528+AC528+AD528</f>
        <v/>
      </c>
      <c r="Z528" s="44">
        <f>M528-Y528</f>
        <v/>
      </c>
      <c r="AA528" s="44">
        <f>Z528*0.7</f>
        <v/>
      </c>
      <c r="AB528" s="1" t="n"/>
      <c r="AC528" s="44">
        <f>M528*0.005</f>
        <v/>
      </c>
      <c r="AD528" s="44">
        <f>AC528</f>
        <v/>
      </c>
      <c r="AE528" s="1" t="n"/>
      <c r="AF528" s="1" t="n"/>
      <c r="AG528" s="1" t="n"/>
      <c r="AH528" s="44">
        <f>Z528*0.15</f>
        <v/>
      </c>
      <c r="AI528" s="44">
        <f>Z528*0.15</f>
        <v/>
      </c>
      <c r="AJ528" s="1" t="n"/>
      <c r="AK528" s="1" t="n"/>
      <c r="AL528" s="1" t="n"/>
      <c r="AM528" s="1" t="n"/>
      <c r="AN528" s="1" t="n"/>
      <c r="AO528" s="21">
        <f>(M528-Y528)/M528</f>
        <v/>
      </c>
      <c r="AP528" s="21">
        <f>AA528/Y528</f>
        <v/>
      </c>
    </row>
    <row r="529">
      <c r="A529" s="1" t="n"/>
      <c r="B529" s="15" t="inlineStr">
        <is>
          <t>7-GZ20261002</t>
        </is>
      </c>
      <c r="C529" s="15" t="inlineStr">
        <is>
          <t>2020-07-13 09:43:12</t>
        </is>
      </c>
      <c r="D529" s="16">
        <f>LEFT(B529,9)</f>
        <v/>
      </c>
      <c r="E529" s="1" t="inlineStr">
        <is>
          <t>jack</t>
        </is>
      </c>
      <c r="F529" s="1" t="n"/>
      <c r="G529" s="1" t="n"/>
      <c r="H529" s="1" t="n"/>
      <c r="I529" s="1" t="n"/>
      <c r="J529" s="1" t="n"/>
      <c r="K529" s="1" t="n"/>
      <c r="L529" s="1" t="n"/>
      <c r="M529" s="17" t="n">
        <v>241</v>
      </c>
      <c r="N529" s="1" t="n"/>
      <c r="O529" s="1" t="n"/>
      <c r="P529" s="1" t="n"/>
      <c r="Q529" s="1" t="n"/>
      <c r="R529" s="17" t="n">
        <v>134.94</v>
      </c>
      <c r="S529" s="44">
        <f>M529*0.01095</f>
        <v/>
      </c>
      <c r="T529" s="44">
        <f>M529*0.02348</f>
        <v/>
      </c>
      <c r="U529" s="44" t="n"/>
      <c r="V529" s="44">
        <f>U529-T529</f>
        <v/>
      </c>
      <c r="W529" s="1" t="n"/>
      <c r="X529" s="44">
        <f>M529*0.043</f>
        <v/>
      </c>
      <c r="Y529" s="44">
        <f>R529+S529+T529+W529+X529+AG529+AC529+AD529</f>
        <v/>
      </c>
      <c r="Z529" s="44">
        <f>M529-Y529</f>
        <v/>
      </c>
      <c r="AA529" s="44">
        <f>Z529*0.7</f>
        <v/>
      </c>
      <c r="AB529" s="1" t="n"/>
      <c r="AC529" s="44">
        <f>M529*0.005</f>
        <v/>
      </c>
      <c r="AD529" s="44">
        <f>AC529</f>
        <v/>
      </c>
      <c r="AE529" s="1" t="n"/>
      <c r="AF529" s="1" t="n"/>
      <c r="AG529" s="1" t="n"/>
      <c r="AH529" s="44">
        <f>Z529*0.15</f>
        <v/>
      </c>
      <c r="AI529" s="44">
        <f>Z529*0.15</f>
        <v/>
      </c>
      <c r="AJ529" s="1" t="n"/>
      <c r="AK529" s="1" t="n"/>
      <c r="AL529" s="1" t="n"/>
      <c r="AM529" s="1" t="n"/>
      <c r="AN529" s="1" t="n"/>
      <c r="AO529" s="21">
        <f>(M529-Y529)/M529</f>
        <v/>
      </c>
      <c r="AP529" s="21">
        <f>AA529/Y529</f>
        <v/>
      </c>
    </row>
    <row r="530">
      <c r="A530" s="1" t="n"/>
      <c r="B530" s="15" t="inlineStr">
        <is>
          <t>7-GZ20100018</t>
        </is>
      </c>
      <c r="C530" s="15" t="inlineStr">
        <is>
          <t>2020-07-09 16:09:15</t>
        </is>
      </c>
      <c r="D530" s="16">
        <f>LEFT(B530,9)</f>
        <v/>
      </c>
      <c r="E530" s="1" t="inlineStr">
        <is>
          <t>jack</t>
        </is>
      </c>
      <c r="F530" s="1" t="n"/>
      <c r="G530" s="1" t="n"/>
      <c r="H530" s="1" t="n"/>
      <c r="I530" s="1" t="n"/>
      <c r="J530" s="1" t="n"/>
      <c r="K530" s="1" t="n"/>
      <c r="L530" s="1" t="n"/>
      <c r="M530" s="17" t="n">
        <v>74.58</v>
      </c>
      <c r="N530" s="1" t="n"/>
      <c r="O530" s="1" t="n"/>
      <c r="P530" s="1" t="n"/>
      <c r="Q530" s="1" t="n"/>
      <c r="R530" s="17" t="n">
        <v>35.4</v>
      </c>
      <c r="S530" s="44">
        <f>M530*0.01095</f>
        <v/>
      </c>
      <c r="T530" s="44">
        <f>M530*0.02348</f>
        <v/>
      </c>
      <c r="U530" s="44" t="n"/>
      <c r="V530" s="44">
        <f>U530-T530</f>
        <v/>
      </c>
      <c r="W530" s="1" t="n"/>
      <c r="X530" s="44">
        <f>M530*0.043</f>
        <v/>
      </c>
      <c r="Y530" s="44">
        <f>R530+S530+T530+W530+X530+AG530+AC530+AD530</f>
        <v/>
      </c>
      <c r="Z530" s="44">
        <f>M530-Y530</f>
        <v/>
      </c>
      <c r="AA530" s="44">
        <f>Z530*0.7</f>
        <v/>
      </c>
      <c r="AB530" s="1" t="n"/>
      <c r="AC530" s="44">
        <f>M530*0.005</f>
        <v/>
      </c>
      <c r="AD530" s="44">
        <f>AC530</f>
        <v/>
      </c>
      <c r="AE530" s="1" t="n"/>
      <c r="AF530" s="1" t="n"/>
      <c r="AG530" s="1" t="n"/>
      <c r="AH530" s="44">
        <f>Z530*0.15</f>
        <v/>
      </c>
      <c r="AI530" s="44">
        <f>Z530*0.15</f>
        <v/>
      </c>
      <c r="AJ530" s="1" t="n"/>
      <c r="AK530" s="1" t="n"/>
      <c r="AL530" s="1" t="n"/>
      <c r="AM530" s="1" t="n"/>
      <c r="AN530" s="1" t="n"/>
      <c r="AO530" s="21">
        <f>(M530-Y530)/M530</f>
        <v/>
      </c>
      <c r="AP530" s="21">
        <f>AA530/Y530</f>
        <v/>
      </c>
    </row>
    <row r="531">
      <c r="A531" s="1" t="n"/>
      <c r="B531" s="15" t="inlineStr">
        <is>
          <t>7-GZ20229005</t>
        </is>
      </c>
      <c r="C531" s="15" t="inlineStr">
        <is>
          <t>2020-07-17 15:07:52</t>
        </is>
      </c>
      <c r="D531" s="16">
        <f>LEFT(B531,9)</f>
        <v/>
      </c>
      <c r="E531" s="1" t="inlineStr">
        <is>
          <t>jack</t>
        </is>
      </c>
      <c r="F531" s="1" t="n"/>
      <c r="G531" s="1" t="n"/>
      <c r="H531" s="1" t="n"/>
      <c r="I531" s="1" t="n"/>
      <c r="J531" s="1" t="n"/>
      <c r="K531" s="1" t="n"/>
      <c r="L531" s="1" t="n"/>
      <c r="M531" s="17" t="n">
        <v>39.5</v>
      </c>
      <c r="N531" s="1" t="n"/>
      <c r="O531" s="1" t="n"/>
      <c r="P531" s="1" t="n"/>
      <c r="Q531" s="1" t="n"/>
      <c r="R531" s="17" t="n">
        <v>25.5</v>
      </c>
      <c r="S531" s="44">
        <f>M531*0.01095</f>
        <v/>
      </c>
      <c r="T531" s="44">
        <f>M531*0.02348</f>
        <v/>
      </c>
      <c r="U531" s="44" t="n"/>
      <c r="V531" s="44">
        <f>U531-T531</f>
        <v/>
      </c>
      <c r="W531" s="1" t="n"/>
      <c r="X531" s="44">
        <f>M531*0.043</f>
        <v/>
      </c>
      <c r="Y531" s="44">
        <f>R531+S531+T531+W531+X531+AG531+AC531+AD531</f>
        <v/>
      </c>
      <c r="Z531" s="44">
        <f>M531-Y531</f>
        <v/>
      </c>
      <c r="AA531" s="44">
        <f>Z531*0.7</f>
        <v/>
      </c>
      <c r="AB531" s="1" t="n"/>
      <c r="AC531" s="44">
        <f>M531*0.005</f>
        <v/>
      </c>
      <c r="AD531" s="44">
        <f>AC531</f>
        <v/>
      </c>
      <c r="AE531" s="1" t="n"/>
      <c r="AF531" s="1" t="n"/>
      <c r="AG531" s="1" t="n"/>
      <c r="AH531" s="44">
        <f>Z531*0.15</f>
        <v/>
      </c>
      <c r="AI531" s="44">
        <f>Z531*0.15</f>
        <v/>
      </c>
      <c r="AJ531" s="1" t="n"/>
      <c r="AK531" s="1" t="n"/>
      <c r="AL531" s="1" t="n"/>
      <c r="AM531" s="1" t="n"/>
      <c r="AN531" s="1" t="n"/>
      <c r="AO531" s="21">
        <f>(M531-Y531)/M531</f>
        <v/>
      </c>
      <c r="AP531" s="21">
        <f>AA531/Y531</f>
        <v/>
      </c>
    </row>
    <row r="532">
      <c r="A532" s="1" t="n"/>
      <c r="B532" s="15" t="inlineStr">
        <is>
          <t>7-GZ20074009</t>
        </is>
      </c>
      <c r="C532" s="15" t="inlineStr">
        <is>
          <t>2020-07-13 09:36:44</t>
        </is>
      </c>
      <c r="D532" s="16">
        <f>LEFT(B532,9)</f>
        <v/>
      </c>
      <c r="E532" s="1" t="inlineStr">
        <is>
          <t>jack</t>
        </is>
      </c>
      <c r="F532" s="1" t="n"/>
      <c r="G532" s="1" t="n"/>
      <c r="H532" s="1" t="n"/>
      <c r="I532" s="1" t="n"/>
      <c r="J532" s="1" t="n"/>
      <c r="K532" s="1" t="n"/>
      <c r="L532" s="1" t="n"/>
      <c r="M532" s="17" t="n">
        <v>1680</v>
      </c>
      <c r="N532" s="1" t="n"/>
      <c r="O532" s="1" t="n"/>
      <c r="P532" s="1" t="n"/>
      <c r="Q532" s="1" t="n"/>
      <c r="R532" s="17" t="n">
        <v>1090.2</v>
      </c>
      <c r="S532" s="44">
        <f>M532*0.01095</f>
        <v/>
      </c>
      <c r="T532" s="44">
        <f>M532*0.02348</f>
        <v/>
      </c>
      <c r="U532" s="44" t="n"/>
      <c r="V532" s="44">
        <f>U532-T532</f>
        <v/>
      </c>
      <c r="W532" s="1" t="n"/>
      <c r="X532" s="44">
        <f>M532*0.043</f>
        <v/>
      </c>
      <c r="Y532" s="44">
        <f>R532+S532+T532+W532+X532+AG532+AC532+AD532</f>
        <v/>
      </c>
      <c r="Z532" s="44">
        <f>M532-Y532</f>
        <v/>
      </c>
      <c r="AA532" s="44">
        <f>Z532*0.7</f>
        <v/>
      </c>
      <c r="AB532" s="1" t="n"/>
      <c r="AC532" s="44">
        <f>M532*0.005</f>
        <v/>
      </c>
      <c r="AD532" s="44">
        <f>AC532</f>
        <v/>
      </c>
      <c r="AE532" s="1" t="n"/>
      <c r="AF532" s="1" t="n"/>
      <c r="AG532" s="1" t="n"/>
      <c r="AH532" s="44">
        <f>Z532*0.15</f>
        <v/>
      </c>
      <c r="AI532" s="44">
        <f>Z532*0.15</f>
        <v/>
      </c>
      <c r="AJ532" s="1" t="n"/>
      <c r="AK532" s="1" t="n"/>
      <c r="AL532" s="1" t="n"/>
      <c r="AM532" s="1" t="n"/>
      <c r="AN532" s="1" t="n"/>
      <c r="AO532" s="21">
        <f>(M532-Y532)/M532</f>
        <v/>
      </c>
      <c r="AP532" s="21">
        <f>AA532/Y532</f>
        <v/>
      </c>
    </row>
    <row r="533">
      <c r="A533" s="1" t="n"/>
      <c r="B533" s="15" t="inlineStr">
        <is>
          <t>7-GZ20152006</t>
        </is>
      </c>
      <c r="C533" s="15" t="inlineStr">
        <is>
          <t>2020-07-14 10:58:58</t>
        </is>
      </c>
      <c r="D533" s="16">
        <f>LEFT(B533,9)</f>
        <v/>
      </c>
      <c r="E533" s="1" t="inlineStr">
        <is>
          <t>jack</t>
        </is>
      </c>
      <c r="F533" s="1" t="n"/>
      <c r="G533" s="1" t="n"/>
      <c r="H533" s="1" t="n"/>
      <c r="I533" s="1" t="n"/>
      <c r="J533" s="1" t="n"/>
      <c r="K533" s="1" t="n"/>
      <c r="L533" s="1" t="n"/>
      <c r="M533" s="17" t="n">
        <v>995</v>
      </c>
      <c r="N533" s="1" t="n"/>
      <c r="O533" s="1" t="n"/>
      <c r="P533" s="1" t="n"/>
      <c r="Q533" s="1" t="n"/>
      <c r="R533" s="17" t="n">
        <v>701.5</v>
      </c>
      <c r="S533" s="44">
        <f>M533*0.01095</f>
        <v/>
      </c>
      <c r="T533" s="44">
        <f>M533*0.02348</f>
        <v/>
      </c>
      <c r="U533" s="44" t="n"/>
      <c r="V533" s="44">
        <f>U533-T533</f>
        <v/>
      </c>
      <c r="W533" s="1" t="n"/>
      <c r="X533" s="44">
        <f>M533*0.043</f>
        <v/>
      </c>
      <c r="Y533" s="44">
        <f>R533+S533+T533+W533+X533+AG533+AC533+AD533</f>
        <v/>
      </c>
      <c r="Z533" s="44">
        <f>M533-Y533</f>
        <v/>
      </c>
      <c r="AA533" s="44">
        <f>Z533*0.7</f>
        <v/>
      </c>
      <c r="AB533" s="1" t="n"/>
      <c r="AC533" s="44">
        <f>M533*0.005</f>
        <v/>
      </c>
      <c r="AD533" s="44">
        <f>AC533</f>
        <v/>
      </c>
      <c r="AE533" s="1" t="n"/>
      <c r="AF533" s="1" t="n"/>
      <c r="AG533" s="1" t="n"/>
      <c r="AH533" s="44">
        <f>Z533*0.15</f>
        <v/>
      </c>
      <c r="AI533" s="44">
        <f>Z533*0.15</f>
        <v/>
      </c>
      <c r="AJ533" s="1" t="n"/>
      <c r="AK533" s="1" t="n"/>
      <c r="AL533" s="1" t="n"/>
      <c r="AM533" s="1" t="n"/>
      <c r="AN533" s="1" t="n"/>
      <c r="AO533" s="21">
        <f>(M533-Y533)/M533</f>
        <v/>
      </c>
      <c r="AP533" s="21">
        <f>AA533/Y533</f>
        <v/>
      </c>
    </row>
    <row r="534">
      <c r="A534" s="1" t="n"/>
      <c r="B534" s="15" t="inlineStr">
        <is>
          <t>7-GZ20009013</t>
        </is>
      </c>
      <c r="C534" s="15" t="inlineStr">
        <is>
          <t>2020-07-09 15:06:47</t>
        </is>
      </c>
      <c r="D534" s="16">
        <f>LEFT(B534,9)</f>
        <v/>
      </c>
      <c r="E534" s="1" t="inlineStr">
        <is>
          <t>jack</t>
        </is>
      </c>
      <c r="F534" s="1" t="n"/>
      <c r="G534" s="1" t="n"/>
      <c r="H534" s="1" t="n"/>
      <c r="I534" s="1" t="n"/>
      <c r="J534" s="1" t="n"/>
      <c r="K534" s="1" t="n"/>
      <c r="L534" s="1" t="n"/>
      <c r="M534" s="17" t="n">
        <v>84</v>
      </c>
      <c r="N534" s="1" t="n"/>
      <c r="O534" s="1" t="n"/>
      <c r="P534" s="1" t="n"/>
      <c r="Q534" s="1" t="n"/>
      <c r="R534" s="17" t="n">
        <v>46.28</v>
      </c>
      <c r="S534" s="44">
        <f>M534*0.01095</f>
        <v/>
      </c>
      <c r="T534" s="44">
        <f>M534*0.02348</f>
        <v/>
      </c>
      <c r="U534" s="44" t="n"/>
      <c r="V534" s="44">
        <f>U534-T534</f>
        <v/>
      </c>
      <c r="W534" s="1" t="n"/>
      <c r="X534" s="44">
        <f>M534*0.043</f>
        <v/>
      </c>
      <c r="Y534" s="44">
        <f>R534+S534+T534+W534+X534+AG534+AC534+AD534</f>
        <v/>
      </c>
      <c r="Z534" s="44">
        <f>M534-Y534</f>
        <v/>
      </c>
      <c r="AA534" s="44">
        <f>Z534*0.7</f>
        <v/>
      </c>
      <c r="AB534" s="1" t="n"/>
      <c r="AC534" s="44">
        <f>M534*0.005</f>
        <v/>
      </c>
      <c r="AD534" s="44">
        <f>AC534</f>
        <v/>
      </c>
      <c r="AE534" s="1" t="n"/>
      <c r="AF534" s="1" t="n"/>
      <c r="AG534" s="1" t="n"/>
      <c r="AH534" s="44">
        <f>Z534*0.15</f>
        <v/>
      </c>
      <c r="AI534" s="44">
        <f>Z534*0.15</f>
        <v/>
      </c>
      <c r="AJ534" s="1" t="n"/>
      <c r="AK534" s="1" t="n"/>
      <c r="AL534" s="1" t="n"/>
      <c r="AM534" s="1" t="n"/>
      <c r="AN534" s="1" t="n"/>
      <c r="AO534" s="21">
        <f>(M534-Y534)/M534</f>
        <v/>
      </c>
      <c r="AP534" s="21">
        <f>AA534/Y534</f>
        <v/>
      </c>
    </row>
    <row r="535">
      <c r="A535" s="1" t="n"/>
      <c r="B535" s="15" t="inlineStr">
        <is>
          <t>7-GZ20070010</t>
        </is>
      </c>
      <c r="C535" s="15" t="inlineStr">
        <is>
          <t>2020-07-11 10:44:13</t>
        </is>
      </c>
      <c r="D535" s="16">
        <f>LEFT(B535,9)</f>
        <v/>
      </c>
      <c r="E535" s="1" t="inlineStr">
        <is>
          <t>jack</t>
        </is>
      </c>
      <c r="F535" s="1" t="n"/>
      <c r="G535" s="1" t="n"/>
      <c r="H535" s="1" t="n"/>
      <c r="I535" s="1" t="n"/>
      <c r="J535" s="1" t="n"/>
      <c r="K535" s="1" t="n"/>
      <c r="L535" s="1" t="n"/>
      <c r="M535" s="17" t="n">
        <v>39</v>
      </c>
      <c r="N535" s="1" t="n"/>
      <c r="O535" s="1" t="n"/>
      <c r="P535" s="1" t="n"/>
      <c r="Q535" s="1" t="n"/>
      <c r="R535" s="17" t="n">
        <v>18.62</v>
      </c>
      <c r="S535" s="44">
        <f>M535*0.01095</f>
        <v/>
      </c>
      <c r="T535" s="44">
        <f>M535*0.02348</f>
        <v/>
      </c>
      <c r="U535" s="44" t="n"/>
      <c r="V535" s="44">
        <f>U535-T535</f>
        <v/>
      </c>
      <c r="W535" s="1" t="n"/>
      <c r="X535" s="44">
        <f>M535*0.043</f>
        <v/>
      </c>
      <c r="Y535" s="44">
        <f>R535+S535+T535+W535+X535+AG535+AC535+AD535</f>
        <v/>
      </c>
      <c r="Z535" s="44">
        <f>M535-Y535</f>
        <v/>
      </c>
      <c r="AA535" s="44">
        <f>Z535*0.7</f>
        <v/>
      </c>
      <c r="AB535" s="1" t="n"/>
      <c r="AC535" s="44">
        <f>M535*0.005</f>
        <v/>
      </c>
      <c r="AD535" s="44">
        <f>AC535</f>
        <v/>
      </c>
      <c r="AE535" s="1" t="n"/>
      <c r="AF535" s="1" t="n"/>
      <c r="AG535" s="1" t="n"/>
      <c r="AH535" s="44">
        <f>Z535*0.15</f>
        <v/>
      </c>
      <c r="AI535" s="44">
        <f>Z535*0.15</f>
        <v/>
      </c>
      <c r="AJ535" s="1" t="n"/>
      <c r="AK535" s="1" t="n"/>
      <c r="AL535" s="1" t="n"/>
      <c r="AM535" s="1" t="n"/>
      <c r="AN535" s="1" t="n"/>
      <c r="AO535" s="21">
        <f>(M535-Y535)/M535</f>
        <v/>
      </c>
      <c r="AP535" s="21">
        <f>AA535/Y535</f>
        <v/>
      </c>
    </row>
    <row r="536">
      <c r="A536" s="1" t="n"/>
      <c r="B536" s="15" t="inlineStr">
        <is>
          <t>7-GZ19047023</t>
        </is>
      </c>
      <c r="C536" s="15" t="inlineStr">
        <is>
          <t>2020-07-10 16:14:15</t>
        </is>
      </c>
      <c r="D536" s="16">
        <f>LEFT(B536,9)</f>
        <v/>
      </c>
      <c r="E536" s="1" t="inlineStr">
        <is>
          <t>jack</t>
        </is>
      </c>
      <c r="F536" s="1" t="n"/>
      <c r="G536" s="1" t="n"/>
      <c r="H536" s="1" t="n"/>
      <c r="I536" s="1" t="n"/>
      <c r="J536" s="1" t="n"/>
      <c r="K536" s="1" t="n"/>
      <c r="L536" s="1" t="n"/>
      <c r="M536" s="17" t="n">
        <v>104.2</v>
      </c>
      <c r="N536" s="1" t="n"/>
      <c r="O536" s="1" t="n"/>
      <c r="P536" s="1" t="n"/>
      <c r="Q536" s="1" t="n"/>
      <c r="R536" s="17" t="n">
        <v>64.14</v>
      </c>
      <c r="S536" s="44">
        <f>M536*0.01095</f>
        <v/>
      </c>
      <c r="T536" s="44">
        <f>M536*0.02348</f>
        <v/>
      </c>
      <c r="U536" s="44" t="n"/>
      <c r="V536" s="44">
        <f>U536-T536</f>
        <v/>
      </c>
      <c r="W536" s="1" t="n"/>
      <c r="X536" s="44">
        <f>M536*0.043</f>
        <v/>
      </c>
      <c r="Y536" s="44">
        <f>R536+S536+T536+W536+X536+AG536+AC536+AD536</f>
        <v/>
      </c>
      <c r="Z536" s="44">
        <f>M536-Y536</f>
        <v/>
      </c>
      <c r="AA536" s="44">
        <f>Z536*0.7</f>
        <v/>
      </c>
      <c r="AB536" s="1" t="n"/>
      <c r="AC536" s="44">
        <f>M536*0.005</f>
        <v/>
      </c>
      <c r="AD536" s="44">
        <f>AC536</f>
        <v/>
      </c>
      <c r="AE536" s="1" t="n"/>
      <c r="AF536" s="1" t="n"/>
      <c r="AG536" s="1" t="n"/>
      <c r="AH536" s="44">
        <f>Z536*0.15</f>
        <v/>
      </c>
      <c r="AI536" s="44">
        <f>Z536*0.15</f>
        <v/>
      </c>
      <c r="AJ536" s="1" t="n"/>
      <c r="AK536" s="1" t="n"/>
      <c r="AL536" s="1" t="n"/>
      <c r="AM536" s="1" t="n"/>
      <c r="AN536" s="1" t="n"/>
      <c r="AO536" s="21">
        <f>(M536-Y536)/M536</f>
        <v/>
      </c>
      <c r="AP536" s="21">
        <f>AA536/Y536</f>
        <v/>
      </c>
    </row>
    <row r="537">
      <c r="A537" s="1" t="n"/>
      <c r="B537" s="15" t="inlineStr">
        <is>
          <t>7-GZ20264001</t>
        </is>
      </c>
      <c r="C537" s="15" t="inlineStr">
        <is>
          <t>2020-07-11 10:18:57</t>
        </is>
      </c>
      <c r="D537" s="16">
        <f>LEFT(B537,9)</f>
        <v/>
      </c>
      <c r="E537" s="1" t="inlineStr">
        <is>
          <t>jack</t>
        </is>
      </c>
      <c r="F537" s="1" t="n"/>
      <c r="G537" s="1" t="n"/>
      <c r="H537" s="1" t="n"/>
      <c r="I537" s="1" t="n"/>
      <c r="J537" s="1" t="n"/>
      <c r="K537" s="1" t="n"/>
      <c r="L537" s="1" t="n"/>
      <c r="M537" s="17" t="n">
        <v>1014.4</v>
      </c>
      <c r="N537" s="1" t="n"/>
      <c r="O537" s="1" t="n"/>
      <c r="P537" s="1" t="n"/>
      <c r="Q537" s="1" t="n"/>
      <c r="R537" s="17" t="n">
        <v>549.8</v>
      </c>
      <c r="S537" s="44">
        <f>M537*0.01095</f>
        <v/>
      </c>
      <c r="T537" s="44">
        <f>M537*0.02348</f>
        <v/>
      </c>
      <c r="U537" s="44" t="n"/>
      <c r="V537" s="44">
        <f>U537-T537</f>
        <v/>
      </c>
      <c r="W537" s="1" t="n"/>
      <c r="X537" s="44">
        <f>M537*0.043</f>
        <v/>
      </c>
      <c r="Y537" s="44">
        <f>R537+S537+T537+W537+X537+AG537+AC537+AD537</f>
        <v/>
      </c>
      <c r="Z537" s="44">
        <f>M537-Y537</f>
        <v/>
      </c>
      <c r="AA537" s="44">
        <f>Z537*0.7</f>
        <v/>
      </c>
      <c r="AB537" s="1" t="n"/>
      <c r="AC537" s="44">
        <f>M537*0.005</f>
        <v/>
      </c>
      <c r="AD537" s="44">
        <f>AC537</f>
        <v/>
      </c>
      <c r="AE537" s="1" t="n"/>
      <c r="AF537" s="1" t="n"/>
      <c r="AG537" s="1" t="n"/>
      <c r="AH537" s="44">
        <f>Z537*0.15</f>
        <v/>
      </c>
      <c r="AI537" s="44">
        <f>Z537*0.15</f>
        <v/>
      </c>
      <c r="AJ537" s="1" t="n"/>
      <c r="AK537" s="1" t="n"/>
      <c r="AL537" s="1" t="n"/>
      <c r="AM537" s="1" t="n"/>
      <c r="AN537" s="1" t="n"/>
      <c r="AO537" s="21">
        <f>(M537-Y537)/M537</f>
        <v/>
      </c>
      <c r="AP537" s="21">
        <f>AA537/Y537</f>
        <v/>
      </c>
    </row>
    <row r="538">
      <c r="A538" s="1" t="n"/>
      <c r="B538" s="15" t="inlineStr">
        <is>
          <t>7-AL199886</t>
        </is>
      </c>
      <c r="C538" s="15" t="inlineStr">
        <is>
          <t>2020-07-15 11:00:44</t>
        </is>
      </c>
      <c r="D538" s="16">
        <f>LEFT(B538,9)</f>
        <v/>
      </c>
      <c r="E538" s="1" t="inlineStr">
        <is>
          <t>jack</t>
        </is>
      </c>
      <c r="F538" s="1" t="n"/>
      <c r="G538" s="1" t="n"/>
      <c r="H538" s="1" t="n"/>
      <c r="I538" s="1" t="n"/>
      <c r="J538" s="1" t="n"/>
      <c r="K538" s="1" t="n"/>
      <c r="L538" s="1" t="n"/>
      <c r="M538" s="17" t="n">
        <v>2520</v>
      </c>
      <c r="N538" s="1" t="n"/>
      <c r="O538" s="1" t="n"/>
      <c r="P538" s="1" t="n"/>
      <c r="Q538" s="1" t="n"/>
      <c r="R538" s="17" t="n">
        <v>1767.6</v>
      </c>
      <c r="S538" s="44">
        <f>M538*0.01095</f>
        <v/>
      </c>
      <c r="T538" s="44">
        <f>M538*0.02348</f>
        <v/>
      </c>
      <c r="U538" s="44" t="n"/>
      <c r="V538" s="44">
        <f>U538-T538</f>
        <v/>
      </c>
      <c r="W538" s="1" t="n"/>
      <c r="X538" s="44">
        <f>M538*0.043</f>
        <v/>
      </c>
      <c r="Y538" s="44">
        <f>R538+S538+T538+W538+X538+AG538+AC538+AD538</f>
        <v/>
      </c>
      <c r="Z538" s="44">
        <f>M538-Y538</f>
        <v/>
      </c>
      <c r="AA538" s="1" t="n">
        <v>0</v>
      </c>
      <c r="AB538" s="44">
        <f>Z538*0.9</f>
        <v/>
      </c>
      <c r="AC538" s="44">
        <f>M538*0.005</f>
        <v/>
      </c>
      <c r="AD538" s="44">
        <f>AC538</f>
        <v/>
      </c>
      <c r="AE538" s="1" t="n"/>
      <c r="AF538" s="1" t="n"/>
      <c r="AG538" s="1" t="n"/>
      <c r="AH538" s="44">
        <f>Z538*0.05</f>
        <v/>
      </c>
      <c r="AI538" s="44">
        <f>AH538</f>
        <v/>
      </c>
      <c r="AJ538" s="1" t="n"/>
      <c r="AK538" s="1" t="n"/>
      <c r="AL538" s="1" t="n"/>
      <c r="AM538" s="1" t="n"/>
      <c r="AN538" s="1" t="n"/>
      <c r="AO538" s="21">
        <f>(M538-Y538)/M538</f>
        <v/>
      </c>
      <c r="AP538" s="21">
        <f>AA538/Y538</f>
        <v/>
      </c>
    </row>
    <row r="539">
      <c r="A539" s="1" t="n"/>
      <c r="B539" s="15" t="inlineStr">
        <is>
          <t>7-AL199885</t>
        </is>
      </c>
      <c r="C539" s="15" t="inlineStr">
        <is>
          <t>2020-07-11 09:55:01</t>
        </is>
      </c>
      <c r="D539" s="16">
        <f>LEFT(B539,9)</f>
        <v/>
      </c>
      <c r="E539" s="1" t="inlineStr">
        <is>
          <t>jack</t>
        </is>
      </c>
      <c r="F539" s="1" t="n"/>
      <c r="G539" s="1" t="n"/>
      <c r="H539" s="1" t="n"/>
      <c r="I539" s="1" t="n"/>
      <c r="J539" s="1" t="n"/>
      <c r="K539" s="1" t="n"/>
      <c r="L539" s="1" t="n"/>
      <c r="M539" s="17" t="n">
        <v>114</v>
      </c>
      <c r="N539" s="1" t="n"/>
      <c r="O539" s="1" t="n"/>
      <c r="P539" s="1" t="n"/>
      <c r="Q539" s="1" t="n"/>
      <c r="R539" s="17" t="n">
        <v>77.55</v>
      </c>
      <c r="S539" s="44">
        <f>M539*0.01095</f>
        <v/>
      </c>
      <c r="T539" s="44">
        <f>M539*0.02348</f>
        <v/>
      </c>
      <c r="U539" s="44" t="n"/>
      <c r="V539" s="44">
        <f>U539-T539</f>
        <v/>
      </c>
      <c r="W539" s="1" t="n"/>
      <c r="X539" s="44">
        <f>M539*0.043</f>
        <v/>
      </c>
      <c r="Y539" s="44">
        <f>R539+S539+T539+W539+X539+AG539+AC539+AD539</f>
        <v/>
      </c>
      <c r="Z539" s="44">
        <f>M539-Y539</f>
        <v/>
      </c>
      <c r="AA539" s="1" t="n">
        <v>0</v>
      </c>
      <c r="AB539" s="44">
        <f>Z539*0.9</f>
        <v/>
      </c>
      <c r="AC539" s="44">
        <f>M539*0.005</f>
        <v/>
      </c>
      <c r="AD539" s="44">
        <f>AC539</f>
        <v/>
      </c>
      <c r="AE539" s="1" t="n"/>
      <c r="AF539" s="1" t="n"/>
      <c r="AG539" s="1" t="n"/>
      <c r="AH539" s="44">
        <f>Z539*0.05</f>
        <v/>
      </c>
      <c r="AI539" s="44">
        <f>AH539</f>
        <v/>
      </c>
      <c r="AJ539" s="1" t="n"/>
      <c r="AK539" s="1" t="n"/>
      <c r="AL539" s="1" t="n"/>
      <c r="AM539" s="1" t="n"/>
      <c r="AN539" s="1" t="n"/>
      <c r="AO539" s="21">
        <f>(M539-Y539)/M539</f>
        <v/>
      </c>
      <c r="AP539" s="21">
        <f>AA539/Y539</f>
        <v/>
      </c>
    </row>
    <row r="540">
      <c r="A540" s="1" t="n"/>
      <c r="B540" s="15" t="inlineStr">
        <is>
          <t>7-MA20260001</t>
        </is>
      </c>
      <c r="C540" s="15" t="inlineStr">
        <is>
          <t>2020-07-09 13:25:24</t>
        </is>
      </c>
      <c r="D540" s="16">
        <f>LEFT(B540,9)</f>
        <v/>
      </c>
      <c r="E540" s="1" t="inlineStr">
        <is>
          <t>jack</t>
        </is>
      </c>
      <c r="F540" s="1" t="n"/>
      <c r="G540" s="1" t="n"/>
      <c r="H540" s="1" t="n"/>
      <c r="I540" s="1" t="n"/>
      <c r="J540" s="1" t="n"/>
      <c r="K540" s="1" t="n"/>
      <c r="L540" s="1" t="n"/>
      <c r="M540" s="17" t="n">
        <v>24</v>
      </c>
      <c r="N540" s="1" t="n"/>
      <c r="O540" s="1" t="n"/>
      <c r="P540" s="1" t="n"/>
      <c r="Q540" s="1" t="n"/>
      <c r="R540" s="17" t="n">
        <v>11.7</v>
      </c>
      <c r="S540" s="44">
        <f>M540*0.01095</f>
        <v/>
      </c>
      <c r="T540" s="44">
        <f>M540*0.02348</f>
        <v/>
      </c>
      <c r="U540" s="44" t="n"/>
      <c r="V540" s="44">
        <f>U540-T540</f>
        <v/>
      </c>
      <c r="W540" s="1" t="n"/>
      <c r="X540" s="44">
        <f>M540*0.043</f>
        <v/>
      </c>
      <c r="Y540" s="44">
        <f>R540+S540+T540+W540+X540+AG540+AC540+AD540</f>
        <v/>
      </c>
      <c r="Z540" s="44">
        <f>M540-Y540</f>
        <v/>
      </c>
      <c r="AA540" s="44">
        <f>Z540*0.7</f>
        <v/>
      </c>
      <c r="AB540" s="1" t="n"/>
      <c r="AC540" s="44">
        <f>M540*0.005</f>
        <v/>
      </c>
      <c r="AD540" s="44">
        <f>AC540</f>
        <v/>
      </c>
      <c r="AE540" s="1" t="n"/>
      <c r="AF540" s="1" t="n"/>
      <c r="AG540" s="1" t="n"/>
      <c r="AH540" s="44">
        <f>Z540*0.15</f>
        <v/>
      </c>
      <c r="AI540" s="44">
        <f>Z540*0.15</f>
        <v/>
      </c>
      <c r="AJ540" s="1" t="n"/>
      <c r="AK540" s="1" t="n"/>
      <c r="AL540" s="1" t="n"/>
      <c r="AM540" s="1" t="n"/>
      <c r="AN540" s="1" t="n"/>
      <c r="AO540" s="21">
        <f>(M540-Y540)/M540</f>
        <v/>
      </c>
      <c r="AP540" s="21">
        <f>AA540/Y540</f>
        <v/>
      </c>
    </row>
    <row r="541">
      <c r="A541" s="1" t="n"/>
      <c r="B541" s="15" t="inlineStr">
        <is>
          <t>7-MA20259001</t>
        </is>
      </c>
      <c r="C541" s="15" t="inlineStr">
        <is>
          <t>2020-07-09 11:30:22</t>
        </is>
      </c>
      <c r="D541" s="16">
        <f>LEFT(B541,9)</f>
        <v/>
      </c>
      <c r="E541" s="1" t="inlineStr">
        <is>
          <t>jack</t>
        </is>
      </c>
      <c r="F541" s="1" t="n"/>
      <c r="G541" s="1" t="n"/>
      <c r="H541" s="1" t="n"/>
      <c r="I541" s="1" t="n"/>
      <c r="J541" s="1" t="n"/>
      <c r="K541" s="1" t="n"/>
      <c r="L541" s="1" t="n"/>
      <c r="M541" s="17" t="n">
        <v>34.7</v>
      </c>
      <c r="N541" s="1" t="n"/>
      <c r="O541" s="1" t="n"/>
      <c r="P541" s="1" t="n"/>
      <c r="Q541" s="1" t="n"/>
      <c r="R541" s="17" t="n">
        <v>16</v>
      </c>
      <c r="S541" s="44">
        <f>M541*0.01095</f>
        <v/>
      </c>
      <c r="T541" s="44">
        <f>M541*0.02348</f>
        <v/>
      </c>
      <c r="U541" s="44" t="n"/>
      <c r="V541" s="44">
        <f>U541-T541</f>
        <v/>
      </c>
      <c r="W541" s="1" t="n"/>
      <c r="X541" s="44">
        <f>M541*0.043</f>
        <v/>
      </c>
      <c r="Y541" s="44">
        <f>R541+S541+T541+W541+X541+AG541+AC541+AD541</f>
        <v/>
      </c>
      <c r="Z541" s="44">
        <f>M541-Y541</f>
        <v/>
      </c>
      <c r="AA541" s="44">
        <f>Z541*0.7</f>
        <v/>
      </c>
      <c r="AB541" s="1" t="n"/>
      <c r="AC541" s="44">
        <f>M541*0.005</f>
        <v/>
      </c>
      <c r="AD541" s="44">
        <f>AC541</f>
        <v/>
      </c>
      <c r="AE541" s="1" t="n"/>
      <c r="AF541" s="1" t="n"/>
      <c r="AG541" s="1" t="n"/>
      <c r="AH541" s="44">
        <f>Z541*0.15</f>
        <v/>
      </c>
      <c r="AI541" s="44">
        <f>Z541*0.15</f>
        <v/>
      </c>
      <c r="AJ541" s="1" t="n"/>
      <c r="AK541" s="1" t="n"/>
      <c r="AL541" s="1" t="n"/>
      <c r="AM541" s="1" t="n"/>
      <c r="AN541" s="1" t="n"/>
      <c r="AO541" s="21">
        <f>(M541-Y541)/M541</f>
        <v/>
      </c>
      <c r="AP541" s="21">
        <f>AA541/Y541</f>
        <v/>
      </c>
    </row>
    <row r="542">
      <c r="A542" s="1" t="n"/>
      <c r="B542" s="15" t="inlineStr">
        <is>
          <t>7-MA20180003</t>
        </is>
      </c>
      <c r="C542" s="15" t="inlineStr">
        <is>
          <t>2020-07-11 10:11:15</t>
        </is>
      </c>
      <c r="D542" s="16">
        <f>LEFT(B542,9)</f>
        <v/>
      </c>
      <c r="E542" s="1" t="inlineStr">
        <is>
          <t>jack</t>
        </is>
      </c>
      <c r="F542" s="1" t="n"/>
      <c r="G542" s="1" t="n"/>
      <c r="H542" s="1" t="n"/>
      <c r="I542" s="1" t="n"/>
      <c r="J542" s="1" t="n"/>
      <c r="K542" s="1" t="n"/>
      <c r="L542" s="1" t="n"/>
      <c r="M542" s="17" t="n">
        <v>450</v>
      </c>
      <c r="N542" s="1" t="n"/>
      <c r="O542" s="1" t="n"/>
      <c r="P542" s="1" t="n"/>
      <c r="Q542" s="1" t="n"/>
      <c r="R542" s="17" t="n">
        <v>334.54</v>
      </c>
      <c r="S542" s="44">
        <f>M542*0.01095</f>
        <v/>
      </c>
      <c r="T542" s="44">
        <f>M542*0.02348</f>
        <v/>
      </c>
      <c r="U542" s="44" t="n"/>
      <c r="V542" s="44">
        <f>U542-T542</f>
        <v/>
      </c>
      <c r="W542" s="1" t="n"/>
      <c r="X542" s="44">
        <f>M542*0.043</f>
        <v/>
      </c>
      <c r="Y542" s="44">
        <f>R542+S542+T542+W542+X542+AG542+AC542+AD542</f>
        <v/>
      </c>
      <c r="Z542" s="44">
        <f>M542-Y542</f>
        <v/>
      </c>
      <c r="AA542" s="44">
        <f>Z542*0.7</f>
        <v/>
      </c>
      <c r="AB542" s="1" t="n"/>
      <c r="AC542" s="44">
        <f>M542*0.005</f>
        <v/>
      </c>
      <c r="AD542" s="44">
        <f>AC542</f>
        <v/>
      </c>
      <c r="AE542" s="1" t="n"/>
      <c r="AF542" s="1" t="n"/>
      <c r="AG542" s="1" t="n"/>
      <c r="AH542" s="44">
        <f>Z542*0.15</f>
        <v/>
      </c>
      <c r="AI542" s="44">
        <f>Z542*0.15</f>
        <v/>
      </c>
      <c r="AJ542" s="1" t="n"/>
      <c r="AK542" s="1" t="n"/>
      <c r="AL542" s="1" t="n"/>
      <c r="AM542" s="1" t="n"/>
      <c r="AN542" s="1" t="n"/>
      <c r="AO542" s="21">
        <f>(M542-Y542)/M542</f>
        <v/>
      </c>
      <c r="AP542" s="21">
        <f>AA542/Y542</f>
        <v/>
      </c>
    </row>
    <row r="543">
      <c r="A543" s="1" t="n"/>
      <c r="B543" s="15" t="inlineStr">
        <is>
          <t>7-AL19104105</t>
        </is>
      </c>
      <c r="C543" s="15" t="inlineStr">
        <is>
          <t>2020-07-14 10:04:30</t>
        </is>
      </c>
      <c r="D543" s="16">
        <f>LEFT(B543,9)</f>
        <v/>
      </c>
      <c r="E543" s="1" t="inlineStr">
        <is>
          <t>jack</t>
        </is>
      </c>
      <c r="F543" s="1" t="n"/>
      <c r="G543" s="1" t="n"/>
      <c r="H543" s="1" t="n"/>
      <c r="I543" s="1" t="n"/>
      <c r="J543" s="1" t="n"/>
      <c r="K543" s="1" t="n"/>
      <c r="L543" s="1" t="n"/>
      <c r="M543" s="17" t="n">
        <v>7318</v>
      </c>
      <c r="N543" s="1" t="n"/>
      <c r="O543" s="1" t="n"/>
      <c r="P543" s="1" t="n"/>
      <c r="Q543" s="1" t="n"/>
      <c r="R543" s="26" t="n">
        <v>4713.16</v>
      </c>
      <c r="S543" s="44">
        <f>M543*0.01095</f>
        <v/>
      </c>
      <c r="T543" s="44">
        <f>M543*0.02348</f>
        <v/>
      </c>
      <c r="U543" s="44" t="n"/>
      <c r="V543" s="44">
        <f>U543-T543</f>
        <v/>
      </c>
      <c r="W543" s="1" t="n"/>
      <c r="X543" s="44">
        <f>M543*0.043</f>
        <v/>
      </c>
      <c r="Y543" s="44">
        <f>R543+S543+T543+W543+X543+AG543+AC543+AD543</f>
        <v/>
      </c>
      <c r="Z543" s="44">
        <f>M543-Y543</f>
        <v/>
      </c>
      <c r="AA543" s="1" t="n">
        <v>0</v>
      </c>
      <c r="AB543" s="44">
        <f>Z543*0.9</f>
        <v/>
      </c>
      <c r="AC543" s="44">
        <f>M543*0.005</f>
        <v/>
      </c>
      <c r="AD543" s="44">
        <f>AC543</f>
        <v/>
      </c>
      <c r="AE543" s="1" t="n"/>
      <c r="AF543" s="1" t="n"/>
      <c r="AG543" s="1" t="n"/>
      <c r="AH543" s="44">
        <f>Z543*0.05</f>
        <v/>
      </c>
      <c r="AI543" s="44">
        <f>AH543</f>
        <v/>
      </c>
      <c r="AJ543" s="1" t="n"/>
      <c r="AK543" s="1" t="n"/>
      <c r="AL543" s="1" t="n"/>
      <c r="AM543" s="1" t="n"/>
      <c r="AN543" s="1" t="n"/>
      <c r="AO543" s="21">
        <f>(M543-Y543)/M543</f>
        <v/>
      </c>
      <c r="AP543" s="21">
        <f>AA543/Y543</f>
        <v/>
      </c>
    </row>
    <row r="544">
      <c r="A544" s="1" t="n"/>
      <c r="B544" s="15" t="inlineStr">
        <is>
          <t>7-AL19246021</t>
        </is>
      </c>
      <c r="C544" s="15" t="inlineStr">
        <is>
          <t>2020-07-09 11:16:45</t>
        </is>
      </c>
      <c r="D544" s="16">
        <f>LEFT(B544,9)</f>
        <v/>
      </c>
      <c r="E544" s="1" t="inlineStr">
        <is>
          <t>jack</t>
        </is>
      </c>
      <c r="F544" s="1" t="n"/>
      <c r="G544" s="1" t="n"/>
      <c r="H544" s="1" t="n"/>
      <c r="I544" s="1" t="n"/>
      <c r="J544" s="1" t="n"/>
      <c r="K544" s="1" t="n"/>
      <c r="L544" s="1" t="n"/>
      <c r="M544" s="17" t="n">
        <v>45.2</v>
      </c>
      <c r="N544" s="1" t="n"/>
      <c r="O544" s="1" t="n"/>
      <c r="P544" s="1" t="n"/>
      <c r="Q544" s="1" t="n"/>
      <c r="R544" s="17" t="n">
        <v>22.1</v>
      </c>
      <c r="S544" s="44">
        <f>M544*0.01095</f>
        <v/>
      </c>
      <c r="T544" s="44">
        <f>M544*0.02348</f>
        <v/>
      </c>
      <c r="U544" s="44" t="n"/>
      <c r="V544" s="44">
        <f>U544-T544</f>
        <v/>
      </c>
      <c r="W544" s="1" t="n"/>
      <c r="X544" s="44">
        <f>M544*0.043</f>
        <v/>
      </c>
      <c r="Y544" s="44">
        <f>R544+S544+T544+W544+X544+AG544+AC544+AD544</f>
        <v/>
      </c>
      <c r="Z544" s="44">
        <f>M544-Y544</f>
        <v/>
      </c>
      <c r="AA544" s="1" t="n">
        <v>0</v>
      </c>
      <c r="AB544" s="44">
        <f>Z544*0.9</f>
        <v/>
      </c>
      <c r="AC544" s="44">
        <f>M544*0.005</f>
        <v/>
      </c>
      <c r="AD544" s="44">
        <f>AC544</f>
        <v/>
      </c>
      <c r="AE544" s="1" t="n"/>
      <c r="AF544" s="1" t="n"/>
      <c r="AG544" s="1" t="n"/>
      <c r="AH544" s="44">
        <f>Z544*0.05</f>
        <v/>
      </c>
      <c r="AI544" s="44">
        <f>AH544</f>
        <v/>
      </c>
      <c r="AJ544" s="1" t="n"/>
      <c r="AK544" s="1" t="n"/>
      <c r="AL544" s="1" t="n"/>
      <c r="AM544" s="1" t="n"/>
      <c r="AN544" s="1" t="n"/>
      <c r="AO544" s="21">
        <f>(M544-Y544)/M544</f>
        <v/>
      </c>
      <c r="AP544" s="21">
        <f>AA544/Y544</f>
        <v/>
      </c>
    </row>
    <row r="545">
      <c r="A545" s="1" t="n"/>
      <c r="B545" s="15" t="inlineStr">
        <is>
          <t>7-MA20258001</t>
        </is>
      </c>
      <c r="C545" s="15" t="inlineStr">
        <is>
          <t>2020-07-11 10:10:42</t>
        </is>
      </c>
      <c r="D545" s="16">
        <f>LEFT(B545,9)</f>
        <v/>
      </c>
      <c r="E545" s="1" t="inlineStr">
        <is>
          <t>jack</t>
        </is>
      </c>
      <c r="F545" s="1" t="n"/>
      <c r="G545" s="1" t="n"/>
      <c r="H545" s="1" t="n"/>
      <c r="I545" s="1" t="n"/>
      <c r="J545" s="1" t="n"/>
      <c r="K545" s="1" t="n"/>
      <c r="L545" s="1" t="n"/>
      <c r="M545" s="17" t="n">
        <v>271</v>
      </c>
      <c r="N545" s="1" t="n"/>
      <c r="O545" s="1" t="n"/>
      <c r="P545" s="1" t="n"/>
      <c r="Q545" s="1" t="n"/>
      <c r="R545" s="17" t="n">
        <v>198.39</v>
      </c>
      <c r="S545" s="44">
        <f>M545*0.01095</f>
        <v/>
      </c>
      <c r="T545" s="44">
        <f>M545*0.02348</f>
        <v/>
      </c>
      <c r="U545" s="44" t="n"/>
      <c r="V545" s="44">
        <f>U545-T545</f>
        <v/>
      </c>
      <c r="W545" s="1" t="n"/>
      <c r="X545" s="44">
        <f>M545*0.043</f>
        <v/>
      </c>
      <c r="Y545" s="44">
        <f>R545+S545+T545+W545+X545+AG545+AC545+AD545</f>
        <v/>
      </c>
      <c r="Z545" s="44">
        <f>M545-Y545</f>
        <v/>
      </c>
      <c r="AA545" s="44">
        <f>Z545*0.7</f>
        <v/>
      </c>
      <c r="AB545" s="1" t="n"/>
      <c r="AC545" s="44">
        <f>M545*0.005</f>
        <v/>
      </c>
      <c r="AD545" s="44">
        <f>AC545</f>
        <v/>
      </c>
      <c r="AE545" s="1" t="n"/>
      <c r="AF545" s="1" t="n"/>
      <c r="AG545" s="1" t="n"/>
      <c r="AH545" s="44">
        <f>Z545*0.15</f>
        <v/>
      </c>
      <c r="AI545" s="44">
        <f>Z545*0.15</f>
        <v/>
      </c>
      <c r="AJ545" s="1" t="n"/>
      <c r="AK545" s="1" t="n"/>
      <c r="AL545" s="1" t="n"/>
      <c r="AM545" s="1" t="n"/>
      <c r="AN545" s="1" t="n"/>
      <c r="AO545" s="21">
        <f>(M545-Y545)/M545</f>
        <v/>
      </c>
      <c r="AP545" s="21">
        <f>AA545/Y545</f>
        <v/>
      </c>
    </row>
    <row r="546">
      <c r="A546" s="1" t="n"/>
      <c r="B546" s="15" t="inlineStr">
        <is>
          <t>7-MA20156015</t>
        </is>
      </c>
      <c r="C546" s="15" t="inlineStr">
        <is>
          <t>2020-07-09 13:28:41</t>
        </is>
      </c>
      <c r="D546" s="16">
        <f>LEFT(B546,9)</f>
        <v/>
      </c>
      <c r="E546" s="1" t="inlineStr">
        <is>
          <t>jack</t>
        </is>
      </c>
      <c r="F546" s="1" t="n"/>
      <c r="G546" s="1" t="n"/>
      <c r="H546" s="1" t="n"/>
      <c r="I546" s="1" t="n"/>
      <c r="J546" s="1" t="n"/>
      <c r="K546" s="1" t="n"/>
      <c r="L546" s="1" t="n"/>
      <c r="M546" s="17" t="n">
        <v>520</v>
      </c>
      <c r="N546" s="1" t="n"/>
      <c r="O546" s="1" t="n"/>
      <c r="P546" s="1" t="n"/>
      <c r="Q546" s="1" t="n"/>
      <c r="R546" s="17" t="n">
        <v>383.54</v>
      </c>
      <c r="S546" s="44">
        <f>M546*0.01095</f>
        <v/>
      </c>
      <c r="T546" s="44">
        <f>M546*0.02348</f>
        <v/>
      </c>
      <c r="U546" s="44" t="n"/>
      <c r="V546" s="44">
        <f>U546-T546</f>
        <v/>
      </c>
      <c r="W546" s="1" t="n"/>
      <c r="X546" s="44">
        <f>M546*0.043</f>
        <v/>
      </c>
      <c r="Y546" s="44">
        <f>R546+S546+T546+W546+X546+AG546+AC546+AD546</f>
        <v/>
      </c>
      <c r="Z546" s="44">
        <f>M546-Y546</f>
        <v/>
      </c>
      <c r="AA546" s="44">
        <f>Z546*0.7</f>
        <v/>
      </c>
      <c r="AB546" s="1" t="n"/>
      <c r="AC546" s="44">
        <f>M546*0.005</f>
        <v/>
      </c>
      <c r="AD546" s="44">
        <f>AC546</f>
        <v/>
      </c>
      <c r="AE546" s="1" t="n"/>
      <c r="AF546" s="1" t="n"/>
      <c r="AG546" s="1" t="n"/>
      <c r="AH546" s="44">
        <f>Z546*0.15</f>
        <v/>
      </c>
      <c r="AI546" s="44">
        <f>Z546*0.15</f>
        <v/>
      </c>
      <c r="AJ546" s="1" t="n"/>
      <c r="AK546" s="1" t="n"/>
      <c r="AL546" s="1" t="n"/>
      <c r="AM546" s="1" t="n"/>
      <c r="AN546" s="1" t="n"/>
      <c r="AO546" s="21">
        <f>(M546-Y546)/M546</f>
        <v/>
      </c>
      <c r="AP546" s="21">
        <f>AA546/Y546</f>
        <v/>
      </c>
    </row>
    <row r="547">
      <c r="A547" s="1" t="n"/>
      <c r="B547" s="15" t="inlineStr">
        <is>
          <t>7-MA20110021</t>
        </is>
      </c>
      <c r="C547" s="15" t="inlineStr">
        <is>
          <t>2020-07-09 11:16:45</t>
        </is>
      </c>
      <c r="D547" s="16">
        <f>LEFT(B547,9)</f>
        <v/>
      </c>
      <c r="E547" s="1" t="inlineStr">
        <is>
          <t>jack</t>
        </is>
      </c>
      <c r="F547" s="1" t="n"/>
      <c r="G547" s="1" t="n"/>
      <c r="H547" s="1" t="n"/>
      <c r="I547" s="1" t="n"/>
      <c r="J547" s="1" t="n"/>
      <c r="K547" s="1" t="n"/>
      <c r="L547" s="1" t="n"/>
      <c r="M547" s="17" t="n">
        <v>94.5</v>
      </c>
      <c r="N547" s="1" t="n"/>
      <c r="O547" s="1" t="n"/>
      <c r="P547" s="1" t="n"/>
      <c r="Q547" s="1" t="n"/>
      <c r="R547" s="17" t="n">
        <v>45.23</v>
      </c>
      <c r="S547" s="44">
        <f>M547*0.01095</f>
        <v/>
      </c>
      <c r="T547" s="44">
        <f>M547*0.02348</f>
        <v/>
      </c>
      <c r="U547" s="44" t="n"/>
      <c r="V547" s="44">
        <f>U547-T547</f>
        <v/>
      </c>
      <c r="W547" s="1" t="n"/>
      <c r="X547" s="44">
        <f>M547*0.043</f>
        <v/>
      </c>
      <c r="Y547" s="44">
        <f>R547+S547+T547+W547+X547+AG547+AC547+AD547</f>
        <v/>
      </c>
      <c r="Z547" s="44">
        <f>M547-Y547</f>
        <v/>
      </c>
      <c r="AA547" s="44">
        <f>Z547*0.7</f>
        <v/>
      </c>
      <c r="AB547" s="1" t="n"/>
      <c r="AC547" s="44">
        <f>M547*0.005</f>
        <v/>
      </c>
      <c r="AD547" s="44">
        <f>AC547</f>
        <v/>
      </c>
      <c r="AE547" s="1" t="n"/>
      <c r="AF547" s="1" t="n"/>
      <c r="AG547" s="1" t="n"/>
      <c r="AH547" s="44">
        <f>Z547*0.15</f>
        <v/>
      </c>
      <c r="AI547" s="44">
        <f>Z547*0.15</f>
        <v/>
      </c>
      <c r="AJ547" s="1" t="n"/>
      <c r="AK547" s="1" t="n"/>
      <c r="AL547" s="1" t="n"/>
      <c r="AM547" s="1" t="n"/>
      <c r="AN547" s="1" t="n"/>
      <c r="AO547" s="21">
        <f>(M547-Y547)/M547</f>
        <v/>
      </c>
      <c r="AP547" s="21">
        <f>AA547/Y547</f>
        <v/>
      </c>
    </row>
    <row r="548">
      <c r="A548" s="1" t="n"/>
      <c r="B548" s="15" t="inlineStr">
        <is>
          <t>7-AL195149</t>
        </is>
      </c>
      <c r="C548" s="15" t="inlineStr">
        <is>
          <t>2020-07-11 15:15:37</t>
        </is>
      </c>
      <c r="D548" s="16">
        <f>LEFT(B548,9)</f>
        <v/>
      </c>
      <c r="E548" s="1" t="inlineStr">
        <is>
          <t>jack</t>
        </is>
      </c>
      <c r="F548" s="1" t="n"/>
      <c r="G548" s="1" t="n"/>
      <c r="H548" s="1" t="n"/>
      <c r="I548" s="1" t="n"/>
      <c r="J548" s="1" t="n"/>
      <c r="K548" s="1" t="n"/>
      <c r="L548" s="1" t="n"/>
      <c r="M548" s="17" t="n">
        <v>1050</v>
      </c>
      <c r="N548" s="1" t="n"/>
      <c r="O548" s="1" t="n"/>
      <c r="P548" s="1" t="n"/>
      <c r="Q548" s="1" t="n"/>
      <c r="R548" s="17" t="n">
        <v>741.65</v>
      </c>
      <c r="S548" s="44">
        <f>M548*0.01095</f>
        <v/>
      </c>
      <c r="T548" s="44">
        <f>M548*0.02348</f>
        <v/>
      </c>
      <c r="U548" s="44" t="n"/>
      <c r="V548" s="44">
        <f>U548-T548</f>
        <v/>
      </c>
      <c r="W548" s="1" t="n"/>
      <c r="X548" s="44">
        <f>M548*0.043</f>
        <v/>
      </c>
      <c r="Y548" s="44">
        <f>R548+S548+T548+W548+X548+AG548+AC548+AD548</f>
        <v/>
      </c>
      <c r="Z548" s="44">
        <f>M548-Y548</f>
        <v/>
      </c>
      <c r="AA548" s="1" t="n">
        <v>0</v>
      </c>
      <c r="AB548" s="44">
        <f>Z548*0.9</f>
        <v/>
      </c>
      <c r="AC548" s="44">
        <f>M548*0.005</f>
        <v/>
      </c>
      <c r="AD548" s="44">
        <f>AC548</f>
        <v/>
      </c>
      <c r="AE548" s="1" t="n"/>
      <c r="AF548" s="1" t="n"/>
      <c r="AG548" s="1" t="n"/>
      <c r="AH548" s="44">
        <f>Z548*0.05</f>
        <v/>
      </c>
      <c r="AI548" s="44">
        <f>AH548</f>
        <v/>
      </c>
      <c r="AJ548" s="1" t="n"/>
      <c r="AK548" s="1" t="n"/>
      <c r="AL548" s="1" t="n"/>
      <c r="AM548" s="1" t="n"/>
      <c r="AN548" s="1" t="n"/>
      <c r="AO548" s="21">
        <f>(M548-Y548)/M548</f>
        <v/>
      </c>
      <c r="AP548" s="21">
        <f>AA548/Y548</f>
        <v/>
      </c>
    </row>
    <row r="549">
      <c r="A549" s="1" t="n"/>
      <c r="B549" s="15" t="inlineStr">
        <is>
          <t>7-AL19169211</t>
        </is>
      </c>
      <c r="C549" s="15" t="inlineStr">
        <is>
          <t>2020-07-08 15:45:53</t>
        </is>
      </c>
      <c r="D549" s="16">
        <f>LEFT(B549,9)</f>
        <v/>
      </c>
      <c r="E549" s="1" t="inlineStr">
        <is>
          <t>jack</t>
        </is>
      </c>
      <c r="F549" s="1" t="n"/>
      <c r="G549" s="1" t="n"/>
      <c r="H549" s="1" t="n"/>
      <c r="I549" s="1" t="n"/>
      <c r="J549" s="1" t="n"/>
      <c r="K549" s="1" t="n"/>
      <c r="L549" s="1" t="n"/>
      <c r="M549" s="17" t="n">
        <v>68</v>
      </c>
      <c r="N549" s="1" t="n"/>
      <c r="O549" s="1" t="n"/>
      <c r="P549" s="1" t="n"/>
      <c r="Q549" s="1" t="n"/>
      <c r="R549" s="17" t="n">
        <v>42</v>
      </c>
      <c r="S549" s="44">
        <f>M549*0.01095</f>
        <v/>
      </c>
      <c r="T549" s="44">
        <f>M549*0.02348</f>
        <v/>
      </c>
      <c r="U549" s="44" t="n"/>
      <c r="V549" s="44">
        <f>U549-T549</f>
        <v/>
      </c>
      <c r="W549" s="1" t="n"/>
      <c r="X549" s="44">
        <f>M549*0.043</f>
        <v/>
      </c>
      <c r="Y549" s="44">
        <f>R549+S549+T549+W549+X549+AG549+AC549+AD549</f>
        <v/>
      </c>
      <c r="Z549" s="44">
        <f>M549-Y549</f>
        <v/>
      </c>
      <c r="AA549" s="1" t="n">
        <v>0</v>
      </c>
      <c r="AB549" s="44">
        <f>Z549*0.9</f>
        <v/>
      </c>
      <c r="AC549" s="44">
        <f>M549*0.005</f>
        <v/>
      </c>
      <c r="AD549" s="44">
        <f>AC549</f>
        <v/>
      </c>
      <c r="AE549" s="1" t="n"/>
      <c r="AF549" s="1" t="n"/>
      <c r="AG549" s="1" t="n"/>
      <c r="AH549" s="44">
        <f>Z549*0.05</f>
        <v/>
      </c>
      <c r="AI549" s="44">
        <f>AH549</f>
        <v/>
      </c>
      <c r="AJ549" s="1" t="n"/>
      <c r="AK549" s="1" t="n"/>
      <c r="AL549" s="1" t="n"/>
      <c r="AM549" s="1" t="n"/>
      <c r="AN549" s="1" t="n"/>
      <c r="AO549" s="21">
        <f>(M549-Y549)/M549</f>
        <v/>
      </c>
      <c r="AP549" s="21">
        <f>AA549/Y549</f>
        <v/>
      </c>
    </row>
    <row r="550">
      <c r="A550" s="1" t="n"/>
      <c r="B550" s="15" t="inlineStr">
        <is>
          <t>7-AL19169210</t>
        </is>
      </c>
      <c r="C550" s="15" t="inlineStr">
        <is>
          <t>2020-07-08 15:45:53</t>
        </is>
      </c>
      <c r="D550" s="16">
        <f>LEFT(B550,9)</f>
        <v/>
      </c>
      <c r="E550" s="1" t="inlineStr">
        <is>
          <t>jack</t>
        </is>
      </c>
      <c r="F550" s="1" t="n"/>
      <c r="G550" s="1" t="n"/>
      <c r="H550" s="1" t="n"/>
      <c r="I550" s="1" t="n"/>
      <c r="J550" s="1" t="n"/>
      <c r="K550" s="1" t="n"/>
      <c r="L550" s="1" t="n"/>
      <c r="M550" s="17" t="n">
        <v>209</v>
      </c>
      <c r="N550" s="1" t="n"/>
      <c r="O550" s="1" t="n"/>
      <c r="P550" s="1" t="n"/>
      <c r="Q550" s="1" t="n"/>
      <c r="R550" s="17" t="n">
        <v>140</v>
      </c>
      <c r="S550" s="44">
        <f>M550*0.01095</f>
        <v/>
      </c>
      <c r="T550" s="44">
        <f>M550*0.02348</f>
        <v/>
      </c>
      <c r="U550" s="44" t="n"/>
      <c r="V550" s="44">
        <f>U550-T550</f>
        <v/>
      </c>
      <c r="W550" s="1" t="n"/>
      <c r="X550" s="44">
        <f>M550*0.043</f>
        <v/>
      </c>
      <c r="Y550" s="44">
        <f>R550+S550+T550+W550+X550+AG550+AC550+AD550</f>
        <v/>
      </c>
      <c r="Z550" s="44">
        <f>M550-Y550</f>
        <v/>
      </c>
      <c r="AA550" s="1" t="n">
        <v>0</v>
      </c>
      <c r="AB550" s="44">
        <f>Z550*0.9</f>
        <v/>
      </c>
      <c r="AC550" s="44">
        <f>M550*0.005</f>
        <v/>
      </c>
      <c r="AD550" s="44">
        <f>AC550</f>
        <v/>
      </c>
      <c r="AE550" s="1" t="n"/>
      <c r="AF550" s="1" t="n"/>
      <c r="AG550" s="1" t="n"/>
      <c r="AH550" s="44">
        <f>Z550*0.05</f>
        <v/>
      </c>
      <c r="AI550" s="44">
        <f>AH550</f>
        <v/>
      </c>
      <c r="AJ550" s="1" t="n"/>
      <c r="AK550" s="1" t="n"/>
      <c r="AL550" s="1" t="n"/>
      <c r="AM550" s="1" t="n"/>
      <c r="AN550" s="1" t="n"/>
      <c r="AO550" s="21">
        <f>(M550-Y550)/M550</f>
        <v/>
      </c>
      <c r="AP550" s="21">
        <f>AA550/Y550</f>
        <v/>
      </c>
    </row>
    <row r="551">
      <c r="A551" s="1" t="n"/>
      <c r="B551" s="15" t="inlineStr">
        <is>
          <t>7-MA20243002</t>
        </is>
      </c>
      <c r="C551" s="15" t="inlineStr">
        <is>
          <t>2020-07-09 16:26:30</t>
        </is>
      </c>
      <c r="D551" s="16">
        <f>LEFT(B551,9)</f>
        <v/>
      </c>
      <c r="E551" s="1" t="inlineStr">
        <is>
          <t>jack</t>
        </is>
      </c>
      <c r="F551" s="1" t="n"/>
      <c r="G551" s="1" t="n"/>
      <c r="H551" s="1" t="n"/>
      <c r="I551" s="1" t="n"/>
      <c r="J551" s="1" t="n"/>
      <c r="K551" s="1" t="n"/>
      <c r="L551" s="1" t="n"/>
      <c r="M551" s="17" t="n">
        <v>67.5</v>
      </c>
      <c r="N551" s="1" t="n"/>
      <c r="O551" s="1" t="n"/>
      <c r="P551" s="1" t="n"/>
      <c r="Q551" s="1" t="n"/>
      <c r="R551" s="17" t="n">
        <v>38.44</v>
      </c>
      <c r="S551" s="44">
        <f>M551*0.01095</f>
        <v/>
      </c>
      <c r="T551" s="44">
        <f>M551*0.02348</f>
        <v/>
      </c>
      <c r="U551" s="44" t="n"/>
      <c r="V551" s="44">
        <f>U551-T551</f>
        <v/>
      </c>
      <c r="W551" s="1" t="n"/>
      <c r="X551" s="44">
        <f>M551*0.043</f>
        <v/>
      </c>
      <c r="Y551" s="44">
        <f>R551+S551+T551+W551+X551+AG551+AC551+AD551</f>
        <v/>
      </c>
      <c r="Z551" s="44">
        <f>M551-Y551</f>
        <v/>
      </c>
      <c r="AA551" s="44">
        <f>Z551*0.7</f>
        <v/>
      </c>
      <c r="AB551" s="1" t="n"/>
      <c r="AC551" s="44">
        <f>M551*0.005</f>
        <v/>
      </c>
      <c r="AD551" s="44">
        <f>AC551</f>
        <v/>
      </c>
      <c r="AE551" s="1" t="n"/>
      <c r="AF551" s="1" t="n"/>
      <c r="AG551" s="1" t="n"/>
      <c r="AH551" s="44">
        <f>Z551*0.15</f>
        <v/>
      </c>
      <c r="AI551" s="44">
        <f>Z551*0.15</f>
        <v/>
      </c>
      <c r="AJ551" s="1" t="n"/>
      <c r="AK551" s="1" t="n"/>
      <c r="AL551" s="1" t="n"/>
      <c r="AM551" s="1" t="n"/>
      <c r="AN551" s="1" t="n"/>
      <c r="AO551" s="21">
        <f>(M551-Y551)/M551</f>
        <v/>
      </c>
      <c r="AP551" s="21">
        <f>AA551/Y551</f>
        <v/>
      </c>
    </row>
    <row r="552">
      <c r="A552" s="1" t="n"/>
      <c r="B552" s="15" t="inlineStr">
        <is>
          <t>7-GZ20055017</t>
        </is>
      </c>
      <c r="C552" s="15" t="inlineStr">
        <is>
          <t>2020-07-11 10:18:57</t>
        </is>
      </c>
      <c r="D552" s="16">
        <f>LEFT(B552,9)</f>
        <v/>
      </c>
      <c r="E552" s="1" t="inlineStr">
        <is>
          <t>jack</t>
        </is>
      </c>
      <c r="F552" s="1" t="n"/>
      <c r="G552" s="1" t="n"/>
      <c r="H552" s="1" t="n"/>
      <c r="I552" s="1" t="n"/>
      <c r="J552" s="1" t="n"/>
      <c r="K552" s="1" t="n"/>
      <c r="L552" s="1" t="n"/>
      <c r="M552" s="17" t="n">
        <v>722.84</v>
      </c>
      <c r="N552" s="1" t="n"/>
      <c r="O552" s="1" t="n"/>
      <c r="P552" s="1" t="n"/>
      <c r="Q552" s="1" t="n"/>
      <c r="R552" s="17" t="n">
        <v>516.96</v>
      </c>
      <c r="S552" s="44">
        <f>M552*0.01095</f>
        <v/>
      </c>
      <c r="T552" s="44">
        <f>M552*0.02348</f>
        <v/>
      </c>
      <c r="U552" s="44" t="n"/>
      <c r="V552" s="44">
        <f>U552-T552</f>
        <v/>
      </c>
      <c r="W552" s="1" t="n"/>
      <c r="X552" s="44">
        <f>M552*0.043</f>
        <v/>
      </c>
      <c r="Y552" s="44">
        <f>R552+S552+T552+W552+X552+AG552+AC552+AD552</f>
        <v/>
      </c>
      <c r="Z552" s="44">
        <f>M552-Y552</f>
        <v/>
      </c>
      <c r="AA552" s="44">
        <f>Z552*0.7</f>
        <v/>
      </c>
      <c r="AB552" s="1" t="n"/>
      <c r="AC552" s="44">
        <f>M552*0.005</f>
        <v/>
      </c>
      <c r="AD552" s="44">
        <f>AC552</f>
        <v/>
      </c>
      <c r="AE552" s="1" t="n"/>
      <c r="AF552" s="1" t="n"/>
      <c r="AG552" s="1" t="n"/>
      <c r="AH552" s="44">
        <f>Z552*0.15</f>
        <v/>
      </c>
      <c r="AI552" s="44">
        <f>Z552*0.15</f>
        <v/>
      </c>
      <c r="AJ552" s="1" t="n"/>
      <c r="AK552" s="1" t="n"/>
      <c r="AL552" s="1" t="n"/>
      <c r="AM552" s="1" t="n"/>
      <c r="AN552" s="1" t="n"/>
      <c r="AO552" s="21">
        <f>(M552-Y552)/M552</f>
        <v/>
      </c>
      <c r="AP552" s="21">
        <f>AA552/Y552</f>
        <v/>
      </c>
    </row>
    <row r="553">
      <c r="A553" s="1" t="n"/>
      <c r="B553" s="15" t="inlineStr">
        <is>
          <t>7-AL199882</t>
        </is>
      </c>
      <c r="C553" s="15" t="inlineStr">
        <is>
          <t>2020-07-09 11:16:45</t>
        </is>
      </c>
      <c r="D553" s="16">
        <f>LEFT(B553,9)</f>
        <v/>
      </c>
      <c r="E553" s="1" t="inlineStr">
        <is>
          <t>jack</t>
        </is>
      </c>
      <c r="F553" s="1" t="n"/>
      <c r="G553" s="1" t="n"/>
      <c r="H553" s="1" t="n"/>
      <c r="I553" s="1" t="n"/>
      <c r="J553" s="1" t="n"/>
      <c r="K553" s="1" t="n"/>
      <c r="L553" s="1" t="n"/>
      <c r="M553" s="17" t="n">
        <v>225.8</v>
      </c>
      <c r="N553" s="1" t="n"/>
      <c r="O553" s="1" t="n"/>
      <c r="P553" s="1" t="n"/>
      <c r="Q553" s="1" t="n"/>
      <c r="R553" s="17" t="n">
        <v>156</v>
      </c>
      <c r="S553" s="44">
        <f>M553*0.01095</f>
        <v/>
      </c>
      <c r="T553" s="44">
        <f>M553*0.02348</f>
        <v/>
      </c>
      <c r="U553" s="44" t="n"/>
      <c r="V553" s="44">
        <f>U553-T553</f>
        <v/>
      </c>
      <c r="W553" s="1" t="n"/>
      <c r="X553" s="44">
        <f>M553*0.043</f>
        <v/>
      </c>
      <c r="Y553" s="44">
        <f>R553+S553+T553+W553+X553+AG553+AC553+AD553</f>
        <v/>
      </c>
      <c r="Z553" s="44">
        <f>M553-Y553</f>
        <v/>
      </c>
      <c r="AA553" s="1" t="n">
        <v>0</v>
      </c>
      <c r="AB553" s="44">
        <f>Z553*0.9</f>
        <v/>
      </c>
      <c r="AC553" s="44">
        <f>M553*0.005</f>
        <v/>
      </c>
      <c r="AD553" s="44">
        <f>AC553</f>
        <v/>
      </c>
      <c r="AE553" s="1" t="n"/>
      <c r="AF553" s="1" t="n"/>
      <c r="AG553" s="1" t="n"/>
      <c r="AH553" s="44">
        <f>Z553*0.05</f>
        <v/>
      </c>
      <c r="AI553" s="44">
        <f>AH553</f>
        <v/>
      </c>
      <c r="AJ553" s="1" t="n"/>
      <c r="AK553" s="1" t="n"/>
      <c r="AL553" s="1" t="n"/>
      <c r="AM553" s="1" t="n"/>
      <c r="AN553" s="1" t="n"/>
      <c r="AO553" s="21">
        <f>(M553-Y553)/M553</f>
        <v/>
      </c>
      <c r="AP553" s="21">
        <f>AA553/Y553</f>
        <v/>
      </c>
    </row>
    <row r="554">
      <c r="A554" s="1" t="n"/>
      <c r="B554" s="15" t="inlineStr">
        <is>
          <t>7-GZ20076052</t>
        </is>
      </c>
      <c r="C554" s="15" t="inlineStr">
        <is>
          <t>2020-07-09 11:16:45</t>
        </is>
      </c>
      <c r="D554" s="16">
        <f>LEFT(B554,9)</f>
        <v/>
      </c>
      <c r="E554" s="1" t="inlineStr">
        <is>
          <t>jack</t>
        </is>
      </c>
      <c r="F554" s="1" t="n"/>
      <c r="G554" s="1" t="n"/>
      <c r="H554" s="1" t="n"/>
      <c r="I554" s="1" t="n"/>
      <c r="J554" s="1" t="n"/>
      <c r="K554" s="1" t="n"/>
      <c r="L554" s="1" t="n"/>
      <c r="M554" s="17" t="n">
        <v>75</v>
      </c>
      <c r="N554" s="1" t="n"/>
      <c r="O554" s="1" t="n"/>
      <c r="P554" s="1" t="n"/>
      <c r="Q554" s="1" t="n"/>
      <c r="R554" s="17" t="n">
        <v>48.54</v>
      </c>
      <c r="S554" s="44">
        <f>M554*0.01095</f>
        <v/>
      </c>
      <c r="T554" s="44">
        <f>M554*0.02348</f>
        <v/>
      </c>
      <c r="U554" s="44" t="n"/>
      <c r="V554" s="44">
        <f>U554-T554</f>
        <v/>
      </c>
      <c r="W554" s="1" t="n"/>
      <c r="X554" s="44">
        <f>M554*0.043</f>
        <v/>
      </c>
      <c r="Y554" s="44">
        <f>R554+S554+T554+W554+X554+AG554+AC554+AD554</f>
        <v/>
      </c>
      <c r="Z554" s="44">
        <f>M554-Y554</f>
        <v/>
      </c>
      <c r="AA554" s="44">
        <f>Z554*0.7</f>
        <v/>
      </c>
      <c r="AB554" s="1" t="n"/>
      <c r="AC554" s="44">
        <f>M554*0.005</f>
        <v/>
      </c>
      <c r="AD554" s="44">
        <f>AC554</f>
        <v/>
      </c>
      <c r="AE554" s="1" t="n"/>
      <c r="AF554" s="1" t="n"/>
      <c r="AG554" s="1" t="n"/>
      <c r="AH554" s="44">
        <f>Z554*0.15</f>
        <v/>
      </c>
      <c r="AI554" s="44">
        <f>Z554*0.15</f>
        <v/>
      </c>
      <c r="AJ554" s="1" t="n"/>
      <c r="AK554" s="1" t="n"/>
      <c r="AL554" s="1" t="n"/>
      <c r="AM554" s="1" t="n"/>
      <c r="AN554" s="1" t="n"/>
      <c r="AO554" s="21">
        <f>(M554-Y554)/M554</f>
        <v/>
      </c>
      <c r="AP554" s="21">
        <f>AA554/Y554</f>
        <v/>
      </c>
    </row>
    <row r="555">
      <c r="A555" s="1" t="n"/>
      <c r="B555" s="15" t="inlineStr">
        <is>
          <t>7-MA20257001</t>
        </is>
      </c>
      <c r="C555" s="15" t="inlineStr">
        <is>
          <t>2020-07-13 11:01:04</t>
        </is>
      </c>
      <c r="D555" s="16">
        <f>LEFT(B555,9)</f>
        <v/>
      </c>
      <c r="E555" s="1" t="inlineStr">
        <is>
          <t>jack</t>
        </is>
      </c>
      <c r="F555" s="1" t="n"/>
      <c r="G555" s="1" t="n"/>
      <c r="H555" s="1" t="n"/>
      <c r="I555" s="1" t="n"/>
      <c r="J555" s="1" t="n"/>
      <c r="K555" s="1" t="n"/>
      <c r="L555" s="1" t="n"/>
      <c r="M555" s="17" t="n">
        <v>529.6</v>
      </c>
      <c r="N555" s="1" t="n"/>
      <c r="O555" s="1" t="n"/>
      <c r="P555" s="1" t="n"/>
      <c r="Q555" s="1" t="n"/>
      <c r="R555" s="17" t="n">
        <v>290</v>
      </c>
      <c r="S555" s="44">
        <f>M555*0.01095</f>
        <v/>
      </c>
      <c r="T555" s="44">
        <f>M555*0.02348</f>
        <v/>
      </c>
      <c r="U555" s="44" t="n"/>
      <c r="V555" s="44">
        <f>U555-T555</f>
        <v/>
      </c>
      <c r="W555" s="1" t="n"/>
      <c r="X555" s="44">
        <f>M555*0.043</f>
        <v/>
      </c>
      <c r="Y555" s="44">
        <f>R555+S555+T555+W555+X555+AG555+AC555+AD555</f>
        <v/>
      </c>
      <c r="Z555" s="44">
        <f>M555-Y555</f>
        <v/>
      </c>
      <c r="AA555" s="44">
        <f>Z555*0.7</f>
        <v/>
      </c>
      <c r="AB555" s="1" t="n"/>
      <c r="AC555" s="44">
        <f>M555*0.005</f>
        <v/>
      </c>
      <c r="AD555" s="44">
        <f>AC555</f>
        <v/>
      </c>
      <c r="AE555" s="1" t="n"/>
      <c r="AF555" s="1" t="n"/>
      <c r="AG555" s="1" t="n"/>
      <c r="AH555" s="44">
        <f>Z555*0.15</f>
        <v/>
      </c>
      <c r="AI555" s="44">
        <f>Z555*0.15</f>
        <v/>
      </c>
      <c r="AJ555" s="1" t="n"/>
      <c r="AK555" s="1" t="n"/>
      <c r="AL555" s="1" t="n"/>
      <c r="AM555" s="1" t="n"/>
      <c r="AN555" s="1" t="n"/>
      <c r="AO555" s="21">
        <f>(M555-Y555)/M555</f>
        <v/>
      </c>
      <c r="AP555" s="21">
        <f>AA555/Y555</f>
        <v/>
      </c>
    </row>
    <row r="556">
      <c r="A556" s="1" t="n"/>
      <c r="B556" s="15" t="inlineStr">
        <is>
          <t>7-AL19257016</t>
        </is>
      </c>
      <c r="C556" s="15" t="inlineStr">
        <is>
          <t>2020-07-09 13:30:48</t>
        </is>
      </c>
      <c r="D556" s="16">
        <f>LEFT(B556,9)</f>
        <v/>
      </c>
      <c r="E556" s="1" t="inlineStr">
        <is>
          <t>jack</t>
        </is>
      </c>
      <c r="F556" s="1" t="n"/>
      <c r="G556" s="1" t="n"/>
      <c r="H556" s="1" t="n"/>
      <c r="I556" s="1" t="n"/>
      <c r="J556" s="1" t="n"/>
      <c r="K556" s="1" t="n"/>
      <c r="L556" s="1" t="n"/>
      <c r="M556" s="17" t="n">
        <v>192.4</v>
      </c>
      <c r="N556" s="1" t="n"/>
      <c r="O556" s="1" t="n"/>
      <c r="P556" s="1" t="n"/>
      <c r="Q556" s="1" t="n"/>
      <c r="R556" s="17" t="n">
        <v>114</v>
      </c>
      <c r="S556" s="44">
        <f>M556*0.01095</f>
        <v/>
      </c>
      <c r="T556" s="44">
        <f>M556*0.02348</f>
        <v/>
      </c>
      <c r="U556" s="44" t="n"/>
      <c r="V556" s="44">
        <f>U556-T556</f>
        <v/>
      </c>
      <c r="W556" s="1" t="n"/>
      <c r="X556" s="44">
        <f>M556*0.043</f>
        <v/>
      </c>
      <c r="Y556" s="44">
        <f>R556+S556+T556+W556+X556+AG556+AC556+AD556</f>
        <v/>
      </c>
      <c r="Z556" s="44">
        <f>M556-Y556</f>
        <v/>
      </c>
      <c r="AA556" s="1" t="n">
        <v>0</v>
      </c>
      <c r="AB556" s="44">
        <f>Z556*0.9</f>
        <v/>
      </c>
      <c r="AC556" s="44">
        <f>M556*0.005</f>
        <v/>
      </c>
      <c r="AD556" s="44">
        <f>AC556</f>
        <v/>
      </c>
      <c r="AE556" s="1" t="n"/>
      <c r="AF556" s="1" t="n"/>
      <c r="AG556" s="1" t="n"/>
      <c r="AH556" s="44">
        <f>Z556*0.05</f>
        <v/>
      </c>
      <c r="AI556" s="44">
        <f>AH556</f>
        <v/>
      </c>
      <c r="AJ556" s="1" t="n"/>
      <c r="AK556" s="1" t="n"/>
      <c r="AL556" s="1" t="n"/>
      <c r="AM556" s="1" t="n"/>
      <c r="AN556" s="1" t="n"/>
      <c r="AO556" s="21">
        <f>(M556-Y556)/M556</f>
        <v/>
      </c>
      <c r="AP556" s="21">
        <f>AA556/Y556</f>
        <v/>
      </c>
    </row>
    <row r="557">
      <c r="A557" s="1" t="n"/>
      <c r="B557" s="15" t="inlineStr">
        <is>
          <t>7-GZ20032018</t>
        </is>
      </c>
      <c r="C557" s="15" t="inlineStr">
        <is>
          <t>2020-07-13 14:17:44</t>
        </is>
      </c>
      <c r="D557" s="16">
        <f>LEFT(B557,9)</f>
        <v/>
      </c>
      <c r="E557" s="1" t="inlineStr">
        <is>
          <t>jack</t>
        </is>
      </c>
      <c r="F557" s="1" t="n"/>
      <c r="G557" s="1" t="n"/>
      <c r="H557" s="1" t="n"/>
      <c r="I557" s="1" t="n"/>
      <c r="J557" s="1" t="n"/>
      <c r="K557" s="1" t="n"/>
      <c r="L557" s="1" t="n"/>
      <c r="M557" s="17" t="n">
        <v>1320</v>
      </c>
      <c r="N557" s="1" t="n"/>
      <c r="O557" s="1" t="n"/>
      <c r="P557" s="1" t="n"/>
      <c r="Q557" s="1" t="n"/>
      <c r="R557" s="17" t="n">
        <v>880.74</v>
      </c>
      <c r="S557" s="44">
        <f>M557*0.01095</f>
        <v/>
      </c>
      <c r="T557" s="44">
        <f>M557*0.02348</f>
        <v/>
      </c>
      <c r="U557" s="44" t="n"/>
      <c r="V557" s="44">
        <f>U557-T557</f>
        <v/>
      </c>
      <c r="W557" s="1" t="n"/>
      <c r="X557" s="44">
        <f>M557*0.043</f>
        <v/>
      </c>
      <c r="Y557" s="44">
        <f>R557+S557+T557+W557+X557+AG557+AC557+AD557</f>
        <v/>
      </c>
      <c r="Z557" s="44">
        <f>M557-Y557</f>
        <v/>
      </c>
      <c r="AA557" s="44">
        <f>Z557*0.7</f>
        <v/>
      </c>
      <c r="AB557" s="1" t="n"/>
      <c r="AC557" s="44">
        <f>M557*0.005</f>
        <v/>
      </c>
      <c r="AD557" s="44">
        <f>AC557</f>
        <v/>
      </c>
      <c r="AE557" s="1" t="n"/>
      <c r="AF557" s="1" t="n"/>
      <c r="AG557" s="1" t="n"/>
      <c r="AH557" s="44">
        <f>Z557*0.15</f>
        <v/>
      </c>
      <c r="AI557" s="44">
        <f>Z557*0.15</f>
        <v/>
      </c>
      <c r="AJ557" s="1" t="n"/>
      <c r="AK557" s="1" t="n"/>
      <c r="AL557" s="1" t="n"/>
      <c r="AM557" s="1" t="n"/>
      <c r="AN557" s="1" t="n"/>
      <c r="AO557" s="21">
        <f>(M557-Y557)/M557</f>
        <v/>
      </c>
      <c r="AP557" s="21">
        <f>AA557/Y557</f>
        <v/>
      </c>
    </row>
    <row r="558">
      <c r="A558" s="1" t="n"/>
      <c r="B558" s="15" t="inlineStr">
        <is>
          <t>7-MA20256001</t>
        </is>
      </c>
      <c r="C558" s="15" t="inlineStr">
        <is>
          <t>2020-07-11 09:39:26</t>
        </is>
      </c>
      <c r="D558" s="16">
        <f>LEFT(B558,9)</f>
        <v/>
      </c>
      <c r="E558" s="1" t="inlineStr">
        <is>
          <t>jack</t>
        </is>
      </c>
      <c r="F558" s="1" t="n"/>
      <c r="G558" s="1" t="n"/>
      <c r="H558" s="1" t="n"/>
      <c r="I558" s="1" t="n"/>
      <c r="J558" s="1" t="n"/>
      <c r="K558" s="1" t="n"/>
      <c r="L558" s="1" t="n"/>
      <c r="M558" s="17" t="n">
        <v>574.4</v>
      </c>
      <c r="N558" s="1" t="n"/>
      <c r="O558" s="1" t="n"/>
      <c r="P558" s="1" t="n"/>
      <c r="Q558" s="1" t="n"/>
      <c r="R558" s="17" t="n">
        <v>364</v>
      </c>
      <c r="S558" s="44">
        <f>M558*0.01095</f>
        <v/>
      </c>
      <c r="T558" s="44">
        <f>M558*0.02348</f>
        <v/>
      </c>
      <c r="U558" s="44" t="n"/>
      <c r="V558" s="44">
        <f>U558-T558</f>
        <v/>
      </c>
      <c r="W558" s="1" t="n"/>
      <c r="X558" s="44">
        <f>M558*0.043</f>
        <v/>
      </c>
      <c r="Y558" s="44">
        <f>R558+S558+T558+W558+X558+AG558+AC558+AD558</f>
        <v/>
      </c>
      <c r="Z558" s="44">
        <f>M558-Y558</f>
        <v/>
      </c>
      <c r="AA558" s="44">
        <f>Z558*0.7</f>
        <v/>
      </c>
      <c r="AB558" s="1" t="n"/>
      <c r="AC558" s="44">
        <f>M558*0.005</f>
        <v/>
      </c>
      <c r="AD558" s="44">
        <f>AC558</f>
        <v/>
      </c>
      <c r="AE558" s="1" t="n"/>
      <c r="AF558" s="1" t="n"/>
      <c r="AG558" s="1" t="n"/>
      <c r="AH558" s="44">
        <f>Z558*0.15</f>
        <v/>
      </c>
      <c r="AI558" s="44">
        <f>Z558*0.15</f>
        <v/>
      </c>
      <c r="AJ558" s="1" t="n"/>
      <c r="AK558" s="1" t="n"/>
      <c r="AL558" s="1" t="n"/>
      <c r="AM558" s="1" t="n"/>
      <c r="AN558" s="1" t="n"/>
      <c r="AO558" s="21">
        <f>(M558-Y558)/M558</f>
        <v/>
      </c>
      <c r="AP558" s="21">
        <f>AA558/Y558</f>
        <v/>
      </c>
    </row>
    <row r="559">
      <c r="A559" s="1" t="n"/>
      <c r="B559" s="15" t="inlineStr">
        <is>
          <t>7-GZ20032020</t>
        </is>
      </c>
      <c r="C559" s="15" t="inlineStr">
        <is>
          <t>2020-07-11 10:20:57</t>
        </is>
      </c>
      <c r="D559" s="16">
        <f>LEFT(B559,9)</f>
        <v/>
      </c>
      <c r="E559" s="1" t="inlineStr">
        <is>
          <t>jack</t>
        </is>
      </c>
      <c r="F559" s="1" t="n"/>
      <c r="G559" s="1" t="n"/>
      <c r="H559" s="1" t="n"/>
      <c r="I559" s="1" t="n"/>
      <c r="J559" s="1" t="n"/>
      <c r="K559" s="1" t="n"/>
      <c r="L559" s="1" t="n"/>
      <c r="M559" s="17" t="n">
        <v>1403</v>
      </c>
      <c r="N559" s="1" t="n"/>
      <c r="O559" s="1" t="n"/>
      <c r="P559" s="1" t="n"/>
      <c r="Q559" s="1" t="n"/>
      <c r="R559" s="17" t="n">
        <v>843</v>
      </c>
      <c r="S559" s="44">
        <f>M559*0.01095</f>
        <v/>
      </c>
      <c r="T559" s="44">
        <f>M559*0.02348</f>
        <v/>
      </c>
      <c r="U559" s="44" t="n"/>
      <c r="V559" s="44">
        <f>U559-T559</f>
        <v/>
      </c>
      <c r="W559" s="1" t="n"/>
      <c r="X559" s="44">
        <f>M559*0.043</f>
        <v/>
      </c>
      <c r="Y559" s="44">
        <f>R559+S559+T559+W559+X559+AG559+AC559+AD559</f>
        <v/>
      </c>
      <c r="Z559" s="44">
        <f>M559-Y559</f>
        <v/>
      </c>
      <c r="AA559" s="44">
        <f>Z559*0.7</f>
        <v/>
      </c>
      <c r="AB559" s="1" t="n"/>
      <c r="AC559" s="44">
        <f>M559*0.005</f>
        <v/>
      </c>
      <c r="AD559" s="44">
        <f>AC559</f>
        <v/>
      </c>
      <c r="AE559" s="1" t="n"/>
      <c r="AF559" s="1" t="n"/>
      <c r="AG559" s="1" t="n"/>
      <c r="AH559" s="44">
        <f>Z559*0.15</f>
        <v/>
      </c>
      <c r="AI559" s="44">
        <f>Z559*0.15</f>
        <v/>
      </c>
      <c r="AJ559" s="1" t="n"/>
      <c r="AK559" s="1" t="n"/>
      <c r="AL559" s="1" t="n"/>
      <c r="AM559" s="1" t="n"/>
      <c r="AN559" s="1" t="n"/>
      <c r="AO559" s="21">
        <f>(M559-Y559)/M559</f>
        <v/>
      </c>
      <c r="AP559" s="21">
        <f>AA559/Y559</f>
        <v/>
      </c>
    </row>
    <row r="560">
      <c r="A560" s="1" t="n"/>
      <c r="B560" s="15" t="inlineStr">
        <is>
          <t>7-GZ20263001</t>
        </is>
      </c>
      <c r="C560" s="15" t="inlineStr">
        <is>
          <t>2020-07-09 16:08:58</t>
        </is>
      </c>
      <c r="D560" s="16">
        <f>LEFT(B560,9)</f>
        <v/>
      </c>
      <c r="E560" s="1" t="inlineStr">
        <is>
          <t>jack</t>
        </is>
      </c>
      <c r="F560" s="1" t="n"/>
      <c r="G560" s="1" t="n"/>
      <c r="H560" s="1" t="n"/>
      <c r="I560" s="1" t="n"/>
      <c r="J560" s="1" t="n"/>
      <c r="K560" s="1" t="n"/>
      <c r="L560" s="1" t="n"/>
      <c r="M560" s="17" t="n">
        <v>1665.5</v>
      </c>
      <c r="N560" s="1" t="n"/>
      <c r="O560" s="1" t="n"/>
      <c r="P560" s="1" t="n"/>
      <c r="Q560" s="1" t="n"/>
      <c r="R560" s="17" t="n">
        <v>903</v>
      </c>
      <c r="S560" s="44">
        <f>M560*0.01095</f>
        <v/>
      </c>
      <c r="T560" s="44">
        <f>M560*0.02348</f>
        <v/>
      </c>
      <c r="U560" s="44" t="n"/>
      <c r="V560" s="44">
        <f>U560-T560</f>
        <v/>
      </c>
      <c r="W560" s="1" t="n"/>
      <c r="X560" s="44">
        <f>M560*0.043</f>
        <v/>
      </c>
      <c r="Y560" s="44">
        <f>R560+S560+T560+W560+X560+AG560+AC560+AD560</f>
        <v/>
      </c>
      <c r="Z560" s="44">
        <f>M560-Y560</f>
        <v/>
      </c>
      <c r="AA560" s="44">
        <f>Z560*0.7</f>
        <v/>
      </c>
      <c r="AB560" s="1" t="n"/>
      <c r="AC560" s="44">
        <f>M560*0.005</f>
        <v/>
      </c>
      <c r="AD560" s="44">
        <f>AC560</f>
        <v/>
      </c>
      <c r="AE560" s="1" t="n"/>
      <c r="AF560" s="1" t="n"/>
      <c r="AG560" s="1" t="n"/>
      <c r="AH560" s="44">
        <f>Z560*0.15</f>
        <v/>
      </c>
      <c r="AI560" s="44">
        <f>Z560*0.15</f>
        <v/>
      </c>
      <c r="AJ560" s="1" t="n"/>
      <c r="AK560" s="1" t="n"/>
      <c r="AL560" s="1" t="n"/>
      <c r="AM560" s="1" t="n"/>
      <c r="AN560" s="1" t="n"/>
      <c r="AO560" s="21">
        <f>(M560-Y560)/M560</f>
        <v/>
      </c>
      <c r="AP560" s="21">
        <f>AA560/Y560</f>
        <v/>
      </c>
    </row>
    <row r="561">
      <c r="A561" s="1" t="n"/>
      <c r="B561" s="15" t="inlineStr">
        <is>
          <t>7-GZ20262001</t>
        </is>
      </c>
      <c r="C561" s="15" t="inlineStr">
        <is>
          <t>2020-07-09 11:16:45</t>
        </is>
      </c>
      <c r="D561" s="16">
        <f>LEFT(B561,9)</f>
        <v/>
      </c>
      <c r="E561" s="1" t="inlineStr">
        <is>
          <t>jack</t>
        </is>
      </c>
      <c r="F561" s="1" t="n"/>
      <c r="G561" s="1" t="n"/>
      <c r="H561" s="1" t="n"/>
      <c r="I561" s="1" t="n"/>
      <c r="J561" s="1" t="n"/>
      <c r="K561" s="1" t="n"/>
      <c r="L561" s="1" t="n"/>
      <c r="M561" s="17" t="n">
        <v>18.5</v>
      </c>
      <c r="N561" s="1" t="n"/>
      <c r="O561" s="1" t="n"/>
      <c r="P561" s="1" t="n"/>
      <c r="Q561" s="1" t="n"/>
      <c r="R561" s="17" t="n">
        <v>7</v>
      </c>
      <c r="S561" s="44">
        <f>M561*0.01095</f>
        <v/>
      </c>
      <c r="T561" s="44">
        <f>M561*0.02348</f>
        <v/>
      </c>
      <c r="U561" s="44" t="n"/>
      <c r="V561" s="44">
        <f>U561-T561</f>
        <v/>
      </c>
      <c r="W561" s="1" t="n"/>
      <c r="X561" s="44">
        <f>M561*0.043</f>
        <v/>
      </c>
      <c r="Y561" s="44">
        <f>R561+S561+T561+W561+X561+AG561+AC561+AD561</f>
        <v/>
      </c>
      <c r="Z561" s="44">
        <f>M561-Y561</f>
        <v/>
      </c>
      <c r="AA561" s="44">
        <f>Z561*0.7</f>
        <v/>
      </c>
      <c r="AB561" s="1" t="n"/>
      <c r="AC561" s="44">
        <f>M561*0.005</f>
        <v/>
      </c>
      <c r="AD561" s="44">
        <f>AC561</f>
        <v/>
      </c>
      <c r="AE561" s="1" t="n"/>
      <c r="AF561" s="1" t="n"/>
      <c r="AG561" s="1" t="n"/>
      <c r="AH561" s="44">
        <f>Z561*0.15</f>
        <v/>
      </c>
      <c r="AI561" s="44">
        <f>Z561*0.15</f>
        <v/>
      </c>
      <c r="AJ561" s="1" t="n"/>
      <c r="AK561" s="1" t="n"/>
      <c r="AL561" s="1" t="n"/>
      <c r="AM561" s="1" t="n"/>
      <c r="AN561" s="1" t="n"/>
      <c r="AO561" s="21">
        <f>(M561-Y561)/M561</f>
        <v/>
      </c>
      <c r="AP561" s="21">
        <f>AA561/Y561</f>
        <v/>
      </c>
    </row>
    <row r="562">
      <c r="A562" s="1" t="n"/>
      <c r="B562" s="15" t="inlineStr">
        <is>
          <t>7-MA20255001</t>
        </is>
      </c>
      <c r="C562" s="15" t="inlineStr">
        <is>
          <t>2020-07-08 13:54:03</t>
        </is>
      </c>
      <c r="D562" s="16">
        <f>LEFT(B562,9)</f>
        <v/>
      </c>
      <c r="E562" s="1" t="inlineStr">
        <is>
          <t>jack</t>
        </is>
      </c>
      <c r="F562" s="1" t="n"/>
      <c r="G562" s="1" t="n"/>
      <c r="H562" s="1" t="n"/>
      <c r="I562" s="1" t="n"/>
      <c r="J562" s="1" t="n"/>
      <c r="K562" s="1" t="n"/>
      <c r="L562" s="1" t="n"/>
      <c r="M562" s="17" t="n">
        <v>100</v>
      </c>
      <c r="N562" s="1" t="n"/>
      <c r="O562" s="1" t="n"/>
      <c r="P562" s="1" t="n"/>
      <c r="Q562" s="1" t="n"/>
      <c r="R562" s="17" t="n">
        <v>74.66</v>
      </c>
      <c r="S562" s="44">
        <f>M562*0.01095</f>
        <v/>
      </c>
      <c r="T562" s="44">
        <f>M562*0.02348</f>
        <v/>
      </c>
      <c r="U562" s="44" t="n"/>
      <c r="V562" s="44">
        <f>U562-T562</f>
        <v/>
      </c>
      <c r="W562" s="1" t="n"/>
      <c r="X562" s="44">
        <f>M562*0.043</f>
        <v/>
      </c>
      <c r="Y562" s="44">
        <f>R562+S562+T562+W562+X562+AG562+AC562+AD562</f>
        <v/>
      </c>
      <c r="Z562" s="44">
        <f>M562-Y562</f>
        <v/>
      </c>
      <c r="AA562" s="44">
        <f>Z562*0.7</f>
        <v/>
      </c>
      <c r="AB562" s="1" t="n"/>
      <c r="AC562" s="44">
        <f>M562*0.005</f>
        <v/>
      </c>
      <c r="AD562" s="44">
        <f>AC562</f>
        <v/>
      </c>
      <c r="AE562" s="1" t="n"/>
      <c r="AF562" s="1" t="n"/>
      <c r="AG562" s="1" t="n"/>
      <c r="AH562" s="44">
        <f>Z562*0.15</f>
        <v/>
      </c>
      <c r="AI562" s="44">
        <f>Z562*0.15</f>
        <v/>
      </c>
      <c r="AJ562" s="1" t="n"/>
      <c r="AK562" s="1" t="n"/>
      <c r="AL562" s="1" t="n"/>
      <c r="AM562" s="1" t="n"/>
      <c r="AN562" s="1" t="n"/>
      <c r="AO562" s="21">
        <f>(M562-Y562)/M562</f>
        <v/>
      </c>
      <c r="AP562" s="21">
        <f>AA562/Y562</f>
        <v/>
      </c>
    </row>
    <row r="563">
      <c r="A563" s="1" t="n"/>
      <c r="B563" s="15" t="inlineStr">
        <is>
          <t>7-GZ20261001</t>
        </is>
      </c>
      <c r="C563" s="15" t="inlineStr">
        <is>
          <t>2020-07-11 10:05:39</t>
        </is>
      </c>
      <c r="D563" s="16">
        <f>LEFT(B563,9)</f>
        <v/>
      </c>
      <c r="E563" s="1" t="inlineStr">
        <is>
          <t>jack</t>
        </is>
      </c>
      <c r="F563" s="1" t="n"/>
      <c r="G563" s="1" t="n"/>
      <c r="H563" s="1" t="n"/>
      <c r="I563" s="1" t="n"/>
      <c r="J563" s="1" t="n"/>
      <c r="K563" s="1" t="n"/>
      <c r="L563" s="1" t="n"/>
      <c r="M563" s="17" t="n">
        <v>85.2</v>
      </c>
      <c r="N563" s="1" t="n"/>
      <c r="O563" s="1" t="n"/>
      <c r="P563" s="1" t="n"/>
      <c r="Q563" s="1" t="n"/>
      <c r="R563" s="17" t="n">
        <v>50.22</v>
      </c>
      <c r="S563" s="44">
        <f>M563*0.01095</f>
        <v/>
      </c>
      <c r="T563" s="44">
        <f>M563*0.02348</f>
        <v/>
      </c>
      <c r="U563" s="44" t="n"/>
      <c r="V563" s="44">
        <f>U563-T563</f>
        <v/>
      </c>
      <c r="W563" s="1" t="n"/>
      <c r="X563" s="44">
        <f>M563*0.043</f>
        <v/>
      </c>
      <c r="Y563" s="44">
        <f>R563+S563+T563+W563+X563+AG563+AC563+AD563</f>
        <v/>
      </c>
      <c r="Z563" s="44">
        <f>M563-Y563</f>
        <v/>
      </c>
      <c r="AA563" s="44">
        <f>Z563*0.7</f>
        <v/>
      </c>
      <c r="AB563" s="1" t="n"/>
      <c r="AC563" s="44">
        <f>M563*0.005</f>
        <v/>
      </c>
      <c r="AD563" s="44">
        <f>AC563</f>
        <v/>
      </c>
      <c r="AE563" s="1" t="n"/>
      <c r="AF563" s="1" t="n"/>
      <c r="AG563" s="1" t="n"/>
      <c r="AH563" s="44">
        <f>Z563*0.15</f>
        <v/>
      </c>
      <c r="AI563" s="44">
        <f>Z563*0.15</f>
        <v/>
      </c>
      <c r="AJ563" s="1" t="n"/>
      <c r="AK563" s="1" t="n"/>
      <c r="AL563" s="1" t="n"/>
      <c r="AM563" s="1" t="n"/>
      <c r="AN563" s="1" t="n"/>
      <c r="AO563" s="21">
        <f>(M563-Y563)/M563</f>
        <v/>
      </c>
      <c r="AP563" s="21">
        <f>AA563/Y563</f>
        <v/>
      </c>
    </row>
    <row r="564">
      <c r="A564" s="1" t="n"/>
      <c r="B564" s="15" t="inlineStr">
        <is>
          <t>7-GZ20248002</t>
        </is>
      </c>
      <c r="C564" s="15" t="inlineStr">
        <is>
          <t>2020-07-08 12:38:51</t>
        </is>
      </c>
      <c r="D564" s="16">
        <f>LEFT(B564,9)</f>
        <v/>
      </c>
      <c r="E564" s="1" t="inlineStr">
        <is>
          <t>jack</t>
        </is>
      </c>
      <c r="F564" s="1" t="n"/>
      <c r="G564" s="1" t="n"/>
      <c r="H564" s="1" t="n"/>
      <c r="I564" s="1" t="n"/>
      <c r="J564" s="1" t="n"/>
      <c r="K564" s="1" t="n"/>
      <c r="L564" s="1" t="n"/>
      <c r="M564" s="17" t="n">
        <v>53</v>
      </c>
      <c r="N564" s="1" t="n"/>
      <c r="O564" s="1" t="n"/>
      <c r="P564" s="1" t="n"/>
      <c r="Q564" s="1" t="n"/>
      <c r="R564" s="17" t="n">
        <v>32.92</v>
      </c>
      <c r="S564" s="44">
        <f>M564*0.01095</f>
        <v/>
      </c>
      <c r="T564" s="44">
        <f>M564*0.02348</f>
        <v/>
      </c>
      <c r="U564" s="44" t="n"/>
      <c r="V564" s="44">
        <f>U564-T564</f>
        <v/>
      </c>
      <c r="W564" s="1" t="n"/>
      <c r="X564" s="44">
        <f>M564*0.043</f>
        <v/>
      </c>
      <c r="Y564" s="44">
        <f>R564+S564+T564+W564+X564+AG564+AC564+AD564</f>
        <v/>
      </c>
      <c r="Z564" s="44">
        <f>M564-Y564</f>
        <v/>
      </c>
      <c r="AA564" s="44">
        <f>Z564*0.7</f>
        <v/>
      </c>
      <c r="AB564" s="1" t="n"/>
      <c r="AC564" s="44">
        <f>M564*0.005</f>
        <v/>
      </c>
      <c r="AD564" s="44">
        <f>AC564</f>
        <v/>
      </c>
      <c r="AE564" s="1" t="n"/>
      <c r="AF564" s="1" t="n"/>
      <c r="AG564" s="1" t="n"/>
      <c r="AH564" s="44">
        <f>Z564*0.15</f>
        <v/>
      </c>
      <c r="AI564" s="44">
        <f>Z564*0.15</f>
        <v/>
      </c>
      <c r="AJ564" s="1" t="n"/>
      <c r="AK564" s="1" t="n"/>
      <c r="AL564" s="1" t="n"/>
      <c r="AM564" s="1" t="n"/>
      <c r="AN564" s="1" t="n"/>
      <c r="AO564" s="21">
        <f>(M564-Y564)/M564</f>
        <v/>
      </c>
      <c r="AP564" s="21">
        <f>AA564/Y564</f>
        <v/>
      </c>
    </row>
    <row r="565">
      <c r="A565" s="1" t="n"/>
      <c r="B565" s="15" t="inlineStr">
        <is>
          <t>7-GZ20083009</t>
        </is>
      </c>
      <c r="C565" s="15" t="inlineStr">
        <is>
          <t>2020-07-08 12:46:15</t>
        </is>
      </c>
      <c r="D565" s="16">
        <f>LEFT(B565,9)</f>
        <v/>
      </c>
      <c r="E565" s="1" t="inlineStr">
        <is>
          <t>jack</t>
        </is>
      </c>
      <c r="F565" s="1" t="n"/>
      <c r="G565" s="1" t="n"/>
      <c r="H565" s="1" t="n"/>
      <c r="I565" s="1" t="n"/>
      <c r="J565" s="1" t="n"/>
      <c r="K565" s="1" t="n"/>
      <c r="L565" s="1" t="n"/>
      <c r="M565" s="17" t="n">
        <v>460</v>
      </c>
      <c r="N565" s="1" t="n"/>
      <c r="O565" s="1" t="n"/>
      <c r="P565" s="1" t="n"/>
      <c r="Q565" s="1" t="n"/>
      <c r="R565" s="17" t="n">
        <v>319.25</v>
      </c>
      <c r="S565" s="44">
        <f>M565*0.01095</f>
        <v/>
      </c>
      <c r="T565" s="44">
        <f>M565*0.02348</f>
        <v/>
      </c>
      <c r="U565" s="44" t="n"/>
      <c r="V565" s="44">
        <f>U565-T565</f>
        <v/>
      </c>
      <c r="W565" s="1" t="n"/>
      <c r="X565" s="44">
        <f>M565*0.043</f>
        <v/>
      </c>
      <c r="Y565" s="44">
        <f>R565+S565+T565+W565+X565+AG565+AC565+AD565</f>
        <v/>
      </c>
      <c r="Z565" s="44">
        <f>M565-Y565</f>
        <v/>
      </c>
      <c r="AA565" s="44">
        <f>Z565*0.7</f>
        <v/>
      </c>
      <c r="AB565" s="1" t="n"/>
      <c r="AC565" s="44">
        <f>M565*0.005</f>
        <v/>
      </c>
      <c r="AD565" s="44">
        <f>AC565</f>
        <v/>
      </c>
      <c r="AE565" s="1" t="n"/>
      <c r="AF565" s="1" t="n"/>
      <c r="AG565" s="1" t="n"/>
      <c r="AH565" s="44">
        <f>Z565*0.15</f>
        <v/>
      </c>
      <c r="AI565" s="44">
        <f>Z565*0.15</f>
        <v/>
      </c>
      <c r="AJ565" s="1" t="n"/>
      <c r="AK565" s="1" t="n"/>
      <c r="AL565" s="1" t="n"/>
      <c r="AM565" s="1" t="n"/>
      <c r="AN565" s="1" t="n"/>
      <c r="AO565" s="21">
        <f>(M565-Y565)/M565</f>
        <v/>
      </c>
      <c r="AP565" s="21">
        <f>AA565/Y565</f>
        <v/>
      </c>
    </row>
    <row r="566">
      <c r="A566" s="1" t="n"/>
      <c r="B566" s="15" t="inlineStr">
        <is>
          <t>7-GZ20238007</t>
        </is>
      </c>
      <c r="C566" s="15" t="inlineStr">
        <is>
          <t>2020-07-08 12:28:02</t>
        </is>
      </c>
      <c r="D566" s="16">
        <f>LEFT(B566,9)</f>
        <v/>
      </c>
      <c r="E566" s="1" t="inlineStr">
        <is>
          <t>jack</t>
        </is>
      </c>
      <c r="F566" s="1" t="n"/>
      <c r="G566" s="1" t="n"/>
      <c r="H566" s="1" t="n"/>
      <c r="I566" s="1" t="n"/>
      <c r="J566" s="1" t="n"/>
      <c r="K566" s="1" t="n"/>
      <c r="L566" s="1" t="n"/>
      <c r="M566" s="17" t="n">
        <v>1006.56</v>
      </c>
      <c r="N566" s="1" t="n"/>
      <c r="O566" s="1" t="n"/>
      <c r="P566" s="1" t="n"/>
      <c r="Q566" s="1" t="n"/>
      <c r="R566" s="17" t="n">
        <v>417</v>
      </c>
      <c r="S566" s="44">
        <f>M566*0.01095</f>
        <v/>
      </c>
      <c r="T566" s="44">
        <f>M566*0.02348</f>
        <v/>
      </c>
      <c r="U566" s="44" t="n"/>
      <c r="V566" s="44">
        <f>U566-T566</f>
        <v/>
      </c>
      <c r="W566" s="1" t="n"/>
      <c r="X566" s="44">
        <f>M566*0.043</f>
        <v/>
      </c>
      <c r="Y566" s="44">
        <f>R566+S566+T566+W566+X566+AG566+AC566+AD566</f>
        <v/>
      </c>
      <c r="Z566" s="44">
        <f>M566-Y566</f>
        <v/>
      </c>
      <c r="AA566" s="44">
        <f>Z566*0.7</f>
        <v/>
      </c>
      <c r="AB566" s="1" t="n"/>
      <c r="AC566" s="44">
        <f>M566*0.005</f>
        <v/>
      </c>
      <c r="AD566" s="44">
        <f>AC566</f>
        <v/>
      </c>
      <c r="AE566" s="1" t="n"/>
      <c r="AF566" s="1" t="n"/>
      <c r="AG566" s="1" t="n"/>
      <c r="AH566" s="44">
        <f>Z566*0.15</f>
        <v/>
      </c>
      <c r="AI566" s="44">
        <f>Z566*0.15</f>
        <v/>
      </c>
      <c r="AJ566" s="1" t="n"/>
      <c r="AK566" s="1" t="n"/>
      <c r="AL566" s="1" t="n"/>
      <c r="AM566" s="1" t="n"/>
      <c r="AN566" s="1" t="n"/>
      <c r="AO566" s="21">
        <f>(M566-Y566)/M566</f>
        <v/>
      </c>
      <c r="AP566" s="21">
        <f>AA566/Y566</f>
        <v/>
      </c>
    </row>
    <row r="567">
      <c r="A567" s="1" t="n"/>
      <c r="B567" s="15" t="inlineStr">
        <is>
          <t>7-GZ20008040</t>
        </is>
      </c>
      <c r="C567" s="15" t="inlineStr">
        <is>
          <t>2020-07-08 12:21:07</t>
        </is>
      </c>
      <c r="D567" s="16">
        <f>LEFT(B567,9)</f>
        <v/>
      </c>
      <c r="E567" s="1" t="inlineStr">
        <is>
          <t>jack</t>
        </is>
      </c>
      <c r="F567" s="1" t="n"/>
      <c r="G567" s="1" t="n"/>
      <c r="H567" s="1" t="n"/>
      <c r="I567" s="1" t="n"/>
      <c r="J567" s="1" t="n"/>
      <c r="K567" s="1" t="n"/>
      <c r="L567" s="1" t="n"/>
      <c r="M567" s="17" t="n">
        <v>3200</v>
      </c>
      <c r="N567" s="1" t="n"/>
      <c r="O567" s="1" t="n"/>
      <c r="P567" s="1" t="n"/>
      <c r="Q567" s="1" t="n"/>
      <c r="R567" s="17" t="n">
        <v>2119</v>
      </c>
      <c r="S567" s="44">
        <f>M567*0.01095</f>
        <v/>
      </c>
      <c r="T567" s="44">
        <f>M567*0.02348</f>
        <v/>
      </c>
      <c r="U567" s="44" t="n"/>
      <c r="V567" s="44">
        <f>U567-T567</f>
        <v/>
      </c>
      <c r="W567" s="1" t="n"/>
      <c r="X567" s="44">
        <f>M567*0.043</f>
        <v/>
      </c>
      <c r="Y567" s="44">
        <f>R567+S567+T567+W567+X567+AG567+AC567+AD567</f>
        <v/>
      </c>
      <c r="Z567" s="44">
        <f>M567-Y567</f>
        <v/>
      </c>
      <c r="AA567" s="44">
        <f>Z567*0.7</f>
        <v/>
      </c>
      <c r="AB567" s="1" t="n"/>
      <c r="AC567" s="44">
        <f>M567*0.005</f>
        <v/>
      </c>
      <c r="AD567" s="44">
        <f>AC567</f>
        <v/>
      </c>
      <c r="AE567" s="1" t="n"/>
      <c r="AF567" s="1" t="n"/>
      <c r="AG567" s="1" t="n"/>
      <c r="AH567" s="44">
        <f>Z567*0.15</f>
        <v/>
      </c>
      <c r="AI567" s="44">
        <f>Z567*0.15</f>
        <v/>
      </c>
      <c r="AJ567" s="1" t="n"/>
      <c r="AK567" s="1" t="n"/>
      <c r="AL567" s="1" t="n"/>
      <c r="AM567" s="1" t="n"/>
      <c r="AN567" s="1" t="n"/>
      <c r="AO567" s="21">
        <f>(M567-Y567)/M567</f>
        <v/>
      </c>
      <c r="AP567" s="21">
        <f>AA567/Y567</f>
        <v/>
      </c>
    </row>
    <row r="568">
      <c r="A568" s="1" t="n"/>
      <c r="B568" s="15" t="inlineStr">
        <is>
          <t>7-GZ20070009</t>
        </is>
      </c>
      <c r="C568" s="15" t="inlineStr">
        <is>
          <t>2020-07-08 12:19:54</t>
        </is>
      </c>
      <c r="D568" s="16">
        <f>LEFT(B568,9)</f>
        <v/>
      </c>
      <c r="E568" s="1" t="inlineStr">
        <is>
          <t>jack</t>
        </is>
      </c>
      <c r="F568" s="1" t="n"/>
      <c r="G568" s="1" t="n"/>
      <c r="H568" s="1" t="n"/>
      <c r="I568" s="1" t="n"/>
      <c r="J568" s="1" t="n"/>
      <c r="K568" s="1" t="n"/>
      <c r="L568" s="1" t="n"/>
      <c r="M568" s="17" t="n">
        <v>158.5</v>
      </c>
      <c r="N568" s="1" t="n"/>
      <c r="O568" s="1" t="n"/>
      <c r="P568" s="1" t="n"/>
      <c r="Q568" s="1" t="n"/>
      <c r="R568" s="17" t="n">
        <v>101.87</v>
      </c>
      <c r="S568" s="44">
        <f>M568*0.01095</f>
        <v/>
      </c>
      <c r="T568" s="44">
        <f>M568*0.02348</f>
        <v/>
      </c>
      <c r="U568" s="44" t="n"/>
      <c r="V568" s="44">
        <f>U568-T568</f>
        <v/>
      </c>
      <c r="W568" s="1" t="n"/>
      <c r="X568" s="44">
        <f>M568*0.043</f>
        <v/>
      </c>
      <c r="Y568" s="44">
        <f>R568+S568+T568+W568+X568+AG568+AC568+AD568</f>
        <v/>
      </c>
      <c r="Z568" s="44">
        <f>M568-Y568</f>
        <v/>
      </c>
      <c r="AA568" s="44">
        <f>Z568*0.7</f>
        <v/>
      </c>
      <c r="AB568" s="1" t="n"/>
      <c r="AC568" s="44">
        <f>M568*0.005</f>
        <v/>
      </c>
      <c r="AD568" s="44">
        <f>AC568</f>
        <v/>
      </c>
      <c r="AE568" s="1" t="n"/>
      <c r="AF568" s="1" t="n"/>
      <c r="AG568" s="1" t="n"/>
      <c r="AH568" s="44">
        <f>Z568*0.15</f>
        <v/>
      </c>
      <c r="AI568" s="44">
        <f>Z568*0.15</f>
        <v/>
      </c>
      <c r="AJ568" s="1" t="n"/>
      <c r="AK568" s="1" t="n"/>
      <c r="AL568" s="1" t="n"/>
      <c r="AM568" s="1" t="n"/>
      <c r="AN568" s="1" t="n"/>
      <c r="AO568" s="21">
        <f>(M568-Y568)/M568</f>
        <v/>
      </c>
      <c r="AP568" s="21">
        <f>AA568/Y568</f>
        <v/>
      </c>
    </row>
    <row r="569" ht="15" customHeight="1" s="29">
      <c r="A569" s="1" t="n"/>
      <c r="B569" s="15" t="inlineStr">
        <is>
          <t>7-GZ20229004</t>
        </is>
      </c>
      <c r="C569" s="15" t="inlineStr">
        <is>
          <t>2020-07-08 12:18:23</t>
        </is>
      </c>
      <c r="D569" s="16">
        <f>LEFT(B569,9)</f>
        <v/>
      </c>
      <c r="E569" s="1" t="inlineStr">
        <is>
          <t>jack</t>
        </is>
      </c>
      <c r="F569" s="1" t="n"/>
      <c r="G569" s="1" t="n"/>
      <c r="H569" s="1" t="n"/>
      <c r="I569" s="1" t="n"/>
      <c r="J569" s="1" t="n"/>
      <c r="K569" s="1" t="n"/>
      <c r="L569" s="1" t="n"/>
      <c r="M569" s="17" t="n">
        <v>19.2</v>
      </c>
      <c r="N569" s="1" t="n"/>
      <c r="O569" s="1" t="n"/>
      <c r="P569" s="1" t="n"/>
      <c r="Q569" s="1" t="n"/>
      <c r="R569" s="26" t="n">
        <v>8.5</v>
      </c>
      <c r="S569" s="44">
        <f>M569*0.01095</f>
        <v/>
      </c>
      <c r="T569" s="44">
        <f>M569*0.02348</f>
        <v/>
      </c>
      <c r="U569" s="44" t="n"/>
      <c r="V569" s="44">
        <f>U569-T569</f>
        <v/>
      </c>
      <c r="W569" s="1" t="n"/>
      <c r="X569" s="44">
        <f>M569*0.043</f>
        <v/>
      </c>
      <c r="Y569" s="44">
        <f>R569+S569+T569+W569+X569+AG569+AC569+AD569</f>
        <v/>
      </c>
      <c r="Z569" s="44">
        <f>M569-Y569</f>
        <v/>
      </c>
      <c r="AA569" s="44">
        <f>Z569*0.7</f>
        <v/>
      </c>
      <c r="AB569" s="1" t="n"/>
      <c r="AC569" s="44">
        <f>M569*0.005</f>
        <v/>
      </c>
      <c r="AD569" s="44">
        <f>AC569</f>
        <v/>
      </c>
      <c r="AE569" s="1" t="n"/>
      <c r="AF569" s="1" t="n"/>
      <c r="AG569" s="1" t="n"/>
      <c r="AH569" s="44">
        <f>Z569*0.15</f>
        <v/>
      </c>
      <c r="AI569" s="44">
        <f>Z569*0.15</f>
        <v/>
      </c>
      <c r="AJ569" s="1" t="n"/>
      <c r="AK569" s="1" t="n"/>
      <c r="AL569" s="1" t="n"/>
      <c r="AM569" s="1" t="n"/>
      <c r="AN569" s="1" t="n"/>
      <c r="AO569" s="21">
        <f>(M569-Y569)/M569</f>
        <v/>
      </c>
      <c r="AP569" s="21">
        <f>AA569/Y569</f>
        <v/>
      </c>
    </row>
    <row r="570">
      <c r="A570" s="1" t="n"/>
      <c r="B570" s="15" t="inlineStr">
        <is>
          <t>7-GZ20260001</t>
        </is>
      </c>
      <c r="C570" s="15" t="inlineStr">
        <is>
          <t>2020-07-08 12:18:23</t>
        </is>
      </c>
      <c r="D570" s="16">
        <f>LEFT(B570,9)</f>
        <v/>
      </c>
      <c r="E570" s="1" t="inlineStr">
        <is>
          <t>jack</t>
        </is>
      </c>
      <c r="F570" s="1" t="n"/>
      <c r="G570" s="1" t="n"/>
      <c r="H570" s="1" t="n"/>
      <c r="I570" s="1" t="n"/>
      <c r="J570" s="1" t="n"/>
      <c r="K570" s="1" t="n"/>
      <c r="L570" s="1" t="n"/>
      <c r="M570" s="17" t="n">
        <v>44.45</v>
      </c>
      <c r="N570" s="1" t="n"/>
      <c r="O570" s="1" t="n"/>
      <c r="P570" s="1" t="n"/>
      <c r="Q570" s="1" t="n"/>
      <c r="R570" s="17" t="n">
        <v>25.5</v>
      </c>
      <c r="S570" s="44">
        <f>M570*0.01095</f>
        <v/>
      </c>
      <c r="T570" s="44">
        <f>M570*0.02348</f>
        <v/>
      </c>
      <c r="U570" s="44" t="n"/>
      <c r="V570" s="44">
        <f>U570-T570</f>
        <v/>
      </c>
      <c r="W570" s="1" t="n"/>
      <c r="X570" s="44">
        <f>M570*0.043</f>
        <v/>
      </c>
      <c r="Y570" s="44">
        <f>R570+S570+T570+W570+X570+AG570+AC570+AD570</f>
        <v/>
      </c>
      <c r="Z570" s="44">
        <f>M570-Y570</f>
        <v/>
      </c>
      <c r="AA570" s="44">
        <f>Z570*0.7</f>
        <v/>
      </c>
      <c r="AB570" s="1" t="n"/>
      <c r="AC570" s="44">
        <f>M570*0.005</f>
        <v/>
      </c>
      <c r="AD570" s="44">
        <f>AC570</f>
        <v/>
      </c>
      <c r="AE570" s="1" t="n"/>
      <c r="AF570" s="1" t="n"/>
      <c r="AG570" s="1" t="n"/>
      <c r="AH570" s="44">
        <f>Z570*0.15</f>
        <v/>
      </c>
      <c r="AI570" s="44">
        <f>Z570*0.15</f>
        <v/>
      </c>
      <c r="AJ570" s="1" t="n"/>
      <c r="AK570" s="1" t="n"/>
      <c r="AL570" s="1" t="n"/>
      <c r="AM570" s="1" t="n"/>
      <c r="AN570" s="1" t="n"/>
      <c r="AO570" s="21">
        <f>(M570-Y570)/M570</f>
        <v/>
      </c>
      <c r="AP570" s="21">
        <f>AA570/Y570</f>
        <v/>
      </c>
    </row>
    <row r="571">
      <c r="A571" s="1" t="n"/>
      <c r="B571" s="15" t="inlineStr">
        <is>
          <t>7-GZ20136002</t>
        </is>
      </c>
      <c r="C571" s="15" t="inlineStr">
        <is>
          <t>2020-07-08 12:18:23</t>
        </is>
      </c>
      <c r="D571" s="16">
        <f>LEFT(B571,9)</f>
        <v/>
      </c>
      <c r="E571" s="1" t="inlineStr">
        <is>
          <t>jack</t>
        </is>
      </c>
      <c r="F571" s="1" t="n"/>
      <c r="G571" s="1" t="n"/>
      <c r="H571" s="1" t="n"/>
      <c r="I571" s="1" t="n"/>
      <c r="J571" s="1" t="n"/>
      <c r="K571" s="1" t="n"/>
      <c r="L571" s="1" t="n"/>
      <c r="M571" s="17" t="n">
        <v>58.2</v>
      </c>
      <c r="N571" s="1" t="n"/>
      <c r="O571" s="1" t="n"/>
      <c r="P571" s="1" t="n"/>
      <c r="Q571" s="1" t="n"/>
      <c r="R571" s="17" t="n">
        <v>35</v>
      </c>
      <c r="S571" s="44">
        <f>M571*0.01095</f>
        <v/>
      </c>
      <c r="T571" s="44">
        <f>M571*0.02348</f>
        <v/>
      </c>
      <c r="U571" s="44" t="n"/>
      <c r="V571" s="44">
        <f>U571-T571</f>
        <v/>
      </c>
      <c r="W571" s="1" t="n"/>
      <c r="X571" s="44">
        <f>M571*0.043</f>
        <v/>
      </c>
      <c r="Y571" s="44">
        <f>R571+S571+T571+W571+X571+AG571+AC571+AD571</f>
        <v/>
      </c>
      <c r="Z571" s="44">
        <f>M571-Y571</f>
        <v/>
      </c>
      <c r="AA571" s="44">
        <f>Z571*0.7</f>
        <v/>
      </c>
      <c r="AB571" s="1" t="n"/>
      <c r="AC571" s="44">
        <f>M571*0.005</f>
        <v/>
      </c>
      <c r="AD571" s="44">
        <f>AC571</f>
        <v/>
      </c>
      <c r="AE571" s="1" t="n"/>
      <c r="AF571" s="1" t="n"/>
      <c r="AG571" s="1" t="n"/>
      <c r="AH571" s="44">
        <f>Z571*0.15</f>
        <v/>
      </c>
      <c r="AI571" s="44">
        <f>Z571*0.15</f>
        <v/>
      </c>
      <c r="AJ571" s="1" t="n"/>
      <c r="AK571" s="1" t="n"/>
      <c r="AL571" s="1" t="n"/>
      <c r="AM571" s="1" t="n"/>
      <c r="AN571" s="1" t="n"/>
      <c r="AO571" s="21">
        <f>(M571-Y571)/M571</f>
        <v/>
      </c>
      <c r="AP571" s="21">
        <f>AA571/Y571</f>
        <v/>
      </c>
    </row>
    <row r="572">
      <c r="A572" s="1" t="n"/>
      <c r="B572" s="15" t="inlineStr">
        <is>
          <t>7-GZ20227004</t>
        </is>
      </c>
      <c r="C572" s="15" t="inlineStr">
        <is>
          <t>2020-07-08 12:18:23</t>
        </is>
      </c>
      <c r="D572" s="16">
        <f>LEFT(B572,9)</f>
        <v/>
      </c>
      <c r="E572" s="1" t="inlineStr">
        <is>
          <t>jack</t>
        </is>
      </c>
      <c r="F572" s="1" t="n"/>
      <c r="G572" s="1" t="n"/>
      <c r="H572" s="1" t="n"/>
      <c r="I572" s="1" t="n"/>
      <c r="J572" s="1" t="n"/>
      <c r="K572" s="1" t="n"/>
      <c r="L572" s="1" t="n"/>
      <c r="M572" s="17" t="n">
        <v>139</v>
      </c>
      <c r="N572" s="1" t="n"/>
      <c r="O572" s="1" t="n"/>
      <c r="P572" s="1" t="n"/>
      <c r="Q572" s="1" t="n"/>
      <c r="R572" s="17" t="n">
        <v>116.4</v>
      </c>
      <c r="S572" s="44">
        <f>M572*0.01095</f>
        <v/>
      </c>
      <c r="T572" s="44">
        <f>M572*0.02348</f>
        <v/>
      </c>
      <c r="U572" s="44" t="n"/>
      <c r="V572" s="44">
        <f>U572-T572</f>
        <v/>
      </c>
      <c r="W572" s="1" t="n"/>
      <c r="X572" s="44">
        <f>M572*0.043</f>
        <v/>
      </c>
      <c r="Y572" s="44">
        <f>R572+S572+T572+W572+X572+AG572+AC572+AD572</f>
        <v/>
      </c>
      <c r="Z572" s="44">
        <f>M572-Y572</f>
        <v/>
      </c>
      <c r="AA572" s="44">
        <f>Z572*0.7</f>
        <v/>
      </c>
      <c r="AB572" s="1" t="n"/>
      <c r="AC572" s="44">
        <f>M572*0.005</f>
        <v/>
      </c>
      <c r="AD572" s="44">
        <f>AC572</f>
        <v/>
      </c>
      <c r="AE572" s="1" t="n"/>
      <c r="AF572" s="1" t="n"/>
      <c r="AG572" s="1" t="n"/>
      <c r="AH572" s="44">
        <f>Z572*0.15</f>
        <v/>
      </c>
      <c r="AI572" s="44">
        <f>Z572*0.15</f>
        <v/>
      </c>
      <c r="AJ572" s="1" t="n"/>
      <c r="AK572" s="1" t="n"/>
      <c r="AL572" s="1" t="n"/>
      <c r="AM572" s="1" t="n"/>
      <c r="AN572" s="1" t="n"/>
      <c r="AO572" s="21">
        <f>(M572-Y572)/M572</f>
        <v/>
      </c>
      <c r="AP572" s="21">
        <f>AA572/Y572</f>
        <v/>
      </c>
    </row>
    <row r="573">
      <c r="A573" s="1" t="n"/>
      <c r="B573" s="15" t="inlineStr">
        <is>
          <t>7-GZ20227003</t>
        </is>
      </c>
      <c r="C573" s="15" t="inlineStr">
        <is>
          <t>2020-07-08 12:47:04</t>
        </is>
      </c>
      <c r="D573" s="16">
        <f>LEFT(B573,9)</f>
        <v/>
      </c>
      <c r="E573" s="1" t="inlineStr">
        <is>
          <t>jack</t>
        </is>
      </c>
      <c r="F573" s="1" t="n"/>
      <c r="G573" s="1" t="n"/>
      <c r="H573" s="1" t="n"/>
      <c r="I573" s="1" t="n"/>
      <c r="J573" s="1" t="n"/>
      <c r="K573" s="1" t="n"/>
      <c r="L573" s="1" t="n"/>
      <c r="M573" s="17" t="n">
        <v>154.4</v>
      </c>
      <c r="N573" s="1" t="n"/>
      <c r="O573" s="1" t="n"/>
      <c r="P573" s="1" t="n"/>
      <c r="Q573" s="1" t="n"/>
      <c r="R573" s="17" t="n">
        <v>97.72</v>
      </c>
      <c r="S573" s="44">
        <f>M573*0.01095</f>
        <v/>
      </c>
      <c r="T573" s="44">
        <f>M573*0.02348</f>
        <v/>
      </c>
      <c r="U573" s="44" t="n"/>
      <c r="V573" s="44">
        <f>U573-T573</f>
        <v/>
      </c>
      <c r="W573" s="1" t="n"/>
      <c r="X573" s="44">
        <f>M573*0.043</f>
        <v/>
      </c>
      <c r="Y573" s="44">
        <f>R573+S573+T573+W573+X573+AG573+AC573+AD573</f>
        <v/>
      </c>
      <c r="Z573" s="44">
        <f>M573-Y573</f>
        <v/>
      </c>
      <c r="AA573" s="44">
        <f>Z573*0.7</f>
        <v/>
      </c>
      <c r="AB573" s="1" t="n"/>
      <c r="AC573" s="44">
        <f>M573*0.005</f>
        <v/>
      </c>
      <c r="AD573" s="44">
        <f>AC573</f>
        <v/>
      </c>
      <c r="AE573" s="1" t="n"/>
      <c r="AF573" s="1" t="n"/>
      <c r="AG573" s="1" t="n"/>
      <c r="AH573" s="44">
        <f>Z573*0.15</f>
        <v/>
      </c>
      <c r="AI573" s="44">
        <f>Z573*0.15</f>
        <v/>
      </c>
      <c r="AJ573" s="1" t="n"/>
      <c r="AK573" s="1" t="n"/>
      <c r="AL573" s="1" t="n"/>
      <c r="AM573" s="1" t="n"/>
      <c r="AN573" s="1" t="n"/>
      <c r="AO573" s="21">
        <f>(M573-Y573)/M573</f>
        <v/>
      </c>
      <c r="AP573" s="21">
        <f>AA573/Y573</f>
        <v/>
      </c>
    </row>
    <row r="574">
      <c r="A574" s="1" t="n"/>
      <c r="B574" s="15" t="inlineStr">
        <is>
          <t>7-GZ20090005</t>
        </is>
      </c>
      <c r="C574" s="15" t="inlineStr">
        <is>
          <t>2020-07-08 12:48:35</t>
        </is>
      </c>
      <c r="D574" s="16">
        <f>LEFT(B574,9)</f>
        <v/>
      </c>
      <c r="E574" s="1" t="inlineStr">
        <is>
          <t>jack</t>
        </is>
      </c>
      <c r="F574" s="1" t="n"/>
      <c r="G574" s="1" t="n"/>
      <c r="H574" s="1" t="n"/>
      <c r="I574" s="1" t="n"/>
      <c r="J574" s="1" t="n"/>
      <c r="K574" s="1" t="n"/>
      <c r="L574" s="1" t="n"/>
      <c r="M574" s="17" t="n">
        <v>508</v>
      </c>
      <c r="N574" s="1" t="n"/>
      <c r="O574" s="1" t="n"/>
      <c r="P574" s="1" t="n"/>
      <c r="Q574" s="1" t="n"/>
      <c r="R574" s="17" t="n">
        <v>325.84</v>
      </c>
      <c r="S574" s="44">
        <f>M574*0.01095</f>
        <v/>
      </c>
      <c r="T574" s="44">
        <f>M574*0.02348</f>
        <v/>
      </c>
      <c r="U574" s="44" t="n"/>
      <c r="V574" s="44">
        <f>U574-T574</f>
        <v/>
      </c>
      <c r="W574" s="1" t="n"/>
      <c r="X574" s="44">
        <f>M574*0.043</f>
        <v/>
      </c>
      <c r="Y574" s="44">
        <f>R574+S574+T574+W574+X574+AG574+AC574+AD574</f>
        <v/>
      </c>
      <c r="Z574" s="44">
        <f>M574-Y574</f>
        <v/>
      </c>
      <c r="AA574" s="44">
        <f>Z574*0.7</f>
        <v/>
      </c>
      <c r="AB574" s="1" t="n"/>
      <c r="AC574" s="44">
        <f>M574*0.005</f>
        <v/>
      </c>
      <c r="AD574" s="44">
        <f>AC574</f>
        <v/>
      </c>
      <c r="AE574" s="1" t="n"/>
      <c r="AF574" s="1" t="n"/>
      <c r="AG574" s="1" t="n"/>
      <c r="AH574" s="44">
        <f>Z574*0.15</f>
        <v/>
      </c>
      <c r="AI574" s="44">
        <f>Z574*0.15</f>
        <v/>
      </c>
      <c r="AJ574" s="1" t="n"/>
      <c r="AK574" s="1" t="n"/>
      <c r="AL574" s="1" t="n"/>
      <c r="AM574" s="1" t="n"/>
      <c r="AN574" s="1" t="n"/>
      <c r="AO574" s="21">
        <f>(M574-Y574)/M574</f>
        <v/>
      </c>
      <c r="AP574" s="21">
        <f>AA574/Y574</f>
        <v/>
      </c>
    </row>
    <row r="575">
      <c r="A575" s="1" t="n"/>
      <c r="B575" s="15" t="inlineStr">
        <is>
          <t>7-GZ20100017</t>
        </is>
      </c>
      <c r="C575" s="15" t="inlineStr">
        <is>
          <t>2020-07-08 12:49:34</t>
        </is>
      </c>
      <c r="D575" s="16">
        <f>LEFT(B575,9)</f>
        <v/>
      </c>
      <c r="E575" s="1" t="inlineStr">
        <is>
          <t>jack</t>
        </is>
      </c>
      <c r="F575" s="1" t="n"/>
      <c r="G575" s="1" t="n"/>
      <c r="H575" s="1" t="n"/>
      <c r="I575" s="1" t="n"/>
      <c r="J575" s="1" t="n"/>
      <c r="K575" s="1" t="n"/>
      <c r="L575" s="1" t="n"/>
      <c r="M575" s="17" t="n">
        <v>55.75</v>
      </c>
      <c r="N575" s="1" t="n"/>
      <c r="O575" s="1" t="n"/>
      <c r="P575" s="1" t="n"/>
      <c r="Q575" s="1" t="n"/>
      <c r="R575" s="17" t="n">
        <v>24.85</v>
      </c>
      <c r="S575" s="44">
        <f>M575*0.01095</f>
        <v/>
      </c>
      <c r="T575" s="44">
        <f>M575*0.02348</f>
        <v/>
      </c>
      <c r="U575" s="44" t="n"/>
      <c r="V575" s="44">
        <f>U575-T575</f>
        <v/>
      </c>
      <c r="W575" s="1" t="n"/>
      <c r="X575" s="44">
        <f>M575*0.043</f>
        <v/>
      </c>
      <c r="Y575" s="44">
        <f>R575+S575+T575+W575+X575+AG575+AC575+AD575</f>
        <v/>
      </c>
      <c r="Z575" s="44">
        <f>M575-Y575</f>
        <v/>
      </c>
      <c r="AA575" s="44">
        <f>Z575*0.7</f>
        <v/>
      </c>
      <c r="AB575" s="1" t="n"/>
      <c r="AC575" s="44">
        <f>M575*0.005</f>
        <v/>
      </c>
      <c r="AD575" s="44">
        <f>AC575</f>
        <v/>
      </c>
      <c r="AE575" s="1" t="n"/>
      <c r="AF575" s="1" t="n"/>
      <c r="AG575" s="1" t="n"/>
      <c r="AH575" s="44">
        <f>Z575*0.15</f>
        <v/>
      </c>
      <c r="AI575" s="44">
        <f>Z575*0.15</f>
        <v/>
      </c>
      <c r="AJ575" s="1" t="n"/>
      <c r="AK575" s="1" t="n"/>
      <c r="AL575" s="1" t="n"/>
      <c r="AM575" s="1" t="n"/>
      <c r="AN575" s="1" t="n"/>
      <c r="AO575" s="21">
        <f>(M575-Y575)/M575</f>
        <v/>
      </c>
      <c r="AP575" s="21">
        <f>AA575/Y575</f>
        <v/>
      </c>
    </row>
    <row r="576">
      <c r="A576" s="1" t="n"/>
      <c r="B576" s="15" t="inlineStr">
        <is>
          <t>7-GZ20259001</t>
        </is>
      </c>
      <c r="C576" s="15" t="inlineStr">
        <is>
          <t>2020-07-08 12:18:47</t>
        </is>
      </c>
      <c r="D576" s="16">
        <f>LEFT(B576,9)</f>
        <v/>
      </c>
      <c r="E576" s="1" t="inlineStr">
        <is>
          <t>jack</t>
        </is>
      </c>
      <c r="F576" s="1" t="n"/>
      <c r="G576" s="1" t="n"/>
      <c r="H576" s="1" t="n"/>
      <c r="I576" s="1" t="n"/>
      <c r="J576" s="1" t="n"/>
      <c r="K576" s="1" t="n"/>
      <c r="L576" s="1" t="n"/>
      <c r="M576" s="17" t="n">
        <v>1247</v>
      </c>
      <c r="N576" s="1" t="n"/>
      <c r="O576" s="1" t="n"/>
      <c r="P576" s="1" t="n"/>
      <c r="Q576" s="1" t="n"/>
      <c r="R576" s="17" t="n">
        <v>760</v>
      </c>
      <c r="S576" s="44">
        <f>M576*0.01095</f>
        <v/>
      </c>
      <c r="T576" s="44">
        <f>M576*0.02348</f>
        <v/>
      </c>
      <c r="U576" s="44" t="n"/>
      <c r="V576" s="44">
        <f>U576-T576</f>
        <v/>
      </c>
      <c r="W576" s="1" t="n"/>
      <c r="X576" s="44">
        <f>M576*0.043</f>
        <v/>
      </c>
      <c r="Y576" s="44">
        <f>R576+S576+T576+W576+X576+AG576+AC576+AD576</f>
        <v/>
      </c>
      <c r="Z576" s="44">
        <f>M576-Y576</f>
        <v/>
      </c>
      <c r="AA576" s="44">
        <f>Z576*0.7</f>
        <v/>
      </c>
      <c r="AB576" s="1" t="n"/>
      <c r="AC576" s="44">
        <f>M576*0.005</f>
        <v/>
      </c>
      <c r="AD576" s="44">
        <f>AC576</f>
        <v/>
      </c>
      <c r="AE576" s="1" t="n"/>
      <c r="AF576" s="1" t="n"/>
      <c r="AG576" s="1" t="n"/>
      <c r="AH576" s="44">
        <f>Z576*0.15</f>
        <v/>
      </c>
      <c r="AI576" s="44">
        <f>Z576*0.15</f>
        <v/>
      </c>
      <c r="AJ576" s="1" t="n"/>
      <c r="AK576" s="1" t="n"/>
      <c r="AL576" s="1" t="n"/>
      <c r="AM576" s="1" t="n"/>
      <c r="AN576" s="1" t="n"/>
      <c r="AO576" s="21">
        <f>(M576-Y576)/M576</f>
        <v/>
      </c>
      <c r="AP576" s="21">
        <f>AA576/Y576</f>
        <v/>
      </c>
    </row>
    <row r="577">
      <c r="A577" s="1" t="n"/>
      <c r="B577" s="15" t="inlineStr">
        <is>
          <t>7-MA20208002</t>
        </is>
      </c>
      <c r="C577" s="15" t="inlineStr">
        <is>
          <t>2020-07-08 11:00:04</t>
        </is>
      </c>
      <c r="D577" s="16">
        <f>LEFT(B577,9)</f>
        <v/>
      </c>
      <c r="E577" s="1" t="inlineStr">
        <is>
          <t>jack</t>
        </is>
      </c>
      <c r="F577" s="1" t="n"/>
      <c r="G577" s="1" t="n"/>
      <c r="H577" s="1" t="n"/>
      <c r="I577" s="1" t="n"/>
      <c r="J577" s="1" t="n"/>
      <c r="K577" s="1" t="n"/>
      <c r="L577" s="1" t="n"/>
      <c r="M577" s="17" t="n">
        <v>62.88</v>
      </c>
      <c r="N577" s="1" t="n"/>
      <c r="O577" s="1" t="n"/>
      <c r="P577" s="1" t="n"/>
      <c r="Q577" s="1" t="n"/>
      <c r="R577" s="17" t="n">
        <v>42.36</v>
      </c>
      <c r="S577" s="44">
        <f>M577*0.01095</f>
        <v/>
      </c>
      <c r="T577" s="44">
        <f>M577*0.02348</f>
        <v/>
      </c>
      <c r="U577" s="44" t="n"/>
      <c r="V577" s="44">
        <f>U577-T577</f>
        <v/>
      </c>
      <c r="W577" s="1" t="n"/>
      <c r="X577" s="44">
        <f>M577*0.043</f>
        <v/>
      </c>
      <c r="Y577" s="44">
        <f>R577+S577+T577+W577+X577+AG577+AC577+AD577</f>
        <v/>
      </c>
      <c r="Z577" s="44">
        <f>M577-Y577</f>
        <v/>
      </c>
      <c r="AA577" s="44">
        <f>Z577*0.7</f>
        <v/>
      </c>
      <c r="AB577" s="1" t="n"/>
      <c r="AC577" s="44">
        <f>M577*0.005</f>
        <v/>
      </c>
      <c r="AD577" s="44">
        <f>AC577</f>
        <v/>
      </c>
      <c r="AE577" s="1" t="n"/>
      <c r="AF577" s="1" t="n"/>
      <c r="AG577" s="1" t="n"/>
      <c r="AH577" s="44">
        <f>Z577*0.15</f>
        <v/>
      </c>
      <c r="AI577" s="44">
        <f>Z577*0.15</f>
        <v/>
      </c>
      <c r="AJ577" s="1" t="n"/>
      <c r="AK577" s="1" t="n"/>
      <c r="AL577" s="1" t="n"/>
      <c r="AM577" s="1" t="n"/>
      <c r="AN577" s="1" t="n"/>
      <c r="AO577" s="21">
        <f>(M577-Y577)/M577</f>
        <v/>
      </c>
      <c r="AP577" s="21">
        <f>AA577/Y577</f>
        <v/>
      </c>
    </row>
    <row r="578">
      <c r="A578" s="1" t="n"/>
      <c r="B578" s="15" t="inlineStr">
        <is>
          <t>7-GZ20032016</t>
        </is>
      </c>
      <c r="C578" s="15" t="inlineStr">
        <is>
          <t>2020-07-08 12:45:17</t>
        </is>
      </c>
      <c r="D578" s="16">
        <f>LEFT(B578,9)</f>
        <v/>
      </c>
      <c r="E578" s="1" t="inlineStr">
        <is>
          <t>jack</t>
        </is>
      </c>
      <c r="F578" s="1" t="n"/>
      <c r="G578" s="1" t="n"/>
      <c r="H578" s="1" t="n"/>
      <c r="I578" s="1" t="n"/>
      <c r="J578" s="1" t="n"/>
      <c r="K578" s="1" t="n"/>
      <c r="L578" s="1" t="n"/>
      <c r="M578" s="17" t="n">
        <v>4968.22</v>
      </c>
      <c r="N578" s="1" t="n"/>
      <c r="O578" s="1" t="n"/>
      <c r="P578" s="1" t="n"/>
      <c r="Q578" s="1" t="n"/>
      <c r="R578" s="26" t="n">
        <v>3350.7</v>
      </c>
      <c r="S578" s="44">
        <f>M578*0.01095</f>
        <v/>
      </c>
      <c r="T578" s="44">
        <f>M578*0.02348</f>
        <v/>
      </c>
      <c r="U578" s="44" t="n"/>
      <c r="V578" s="44">
        <f>U578-T578</f>
        <v/>
      </c>
      <c r="W578" s="1" t="n"/>
      <c r="X578" s="44">
        <f>M578*0.043</f>
        <v/>
      </c>
      <c r="Y578" s="44">
        <f>R578+S578+T578+W578+X578+AG578+AC578+AD578</f>
        <v/>
      </c>
      <c r="Z578" s="44">
        <f>M578-Y578</f>
        <v/>
      </c>
      <c r="AA578" s="44">
        <f>Z578*0.7</f>
        <v/>
      </c>
      <c r="AB578" s="1" t="n"/>
      <c r="AC578" s="44">
        <f>M578*0.005</f>
        <v/>
      </c>
      <c r="AD578" s="44">
        <f>AC578</f>
        <v/>
      </c>
      <c r="AE578" s="1" t="n"/>
      <c r="AF578" s="1" t="n"/>
      <c r="AG578" s="1" t="n"/>
      <c r="AH578" s="44">
        <f>Z578*0.15</f>
        <v/>
      </c>
      <c r="AI578" s="44">
        <f>Z578*0.15</f>
        <v/>
      </c>
      <c r="AJ578" s="1" t="n"/>
      <c r="AK578" s="1" t="n"/>
      <c r="AL578" s="1" t="n"/>
      <c r="AM578" s="1" t="n"/>
      <c r="AN578" s="1" t="n"/>
      <c r="AO578" s="21">
        <f>(M578-Y578)/M578</f>
        <v/>
      </c>
      <c r="AP578" s="21">
        <f>AA578/Y578</f>
        <v/>
      </c>
    </row>
    <row r="579">
      <c r="A579" s="1" t="n"/>
      <c r="B579" s="15" t="inlineStr">
        <is>
          <t>7-MA20233003</t>
        </is>
      </c>
      <c r="C579" s="15" t="inlineStr">
        <is>
          <t>2020-07-08 09:52:22</t>
        </is>
      </c>
      <c r="D579" s="16">
        <f>LEFT(B579,9)</f>
        <v/>
      </c>
      <c r="E579" s="1" t="inlineStr">
        <is>
          <t>jack</t>
        </is>
      </c>
      <c r="F579" s="1" t="n"/>
      <c r="G579" s="1" t="n"/>
      <c r="H579" s="1" t="n"/>
      <c r="I579" s="1" t="n"/>
      <c r="J579" s="1" t="n"/>
      <c r="K579" s="1" t="n"/>
      <c r="L579" s="1" t="n"/>
      <c r="M579" s="17" t="n">
        <v>327</v>
      </c>
      <c r="N579" s="1" t="n"/>
      <c r="O579" s="1" t="n"/>
      <c r="P579" s="1" t="n"/>
      <c r="Q579" s="1" t="n"/>
      <c r="R579" s="17" t="n">
        <v>212.35</v>
      </c>
      <c r="S579" s="44">
        <f>M579*0.01095</f>
        <v/>
      </c>
      <c r="T579" s="44">
        <f>M579*0.02348</f>
        <v/>
      </c>
      <c r="U579" s="44" t="n"/>
      <c r="V579" s="44">
        <f>U579-T579</f>
        <v/>
      </c>
      <c r="W579" s="1" t="n"/>
      <c r="X579" s="44">
        <f>M579*0.043</f>
        <v/>
      </c>
      <c r="Y579" s="44">
        <f>R579+S579+T579+W579+X579+AG579+AC579+AD579</f>
        <v/>
      </c>
      <c r="Z579" s="44">
        <f>M579-Y579</f>
        <v/>
      </c>
      <c r="AA579" s="44">
        <f>Z579*0.7</f>
        <v/>
      </c>
      <c r="AB579" s="1" t="n"/>
      <c r="AC579" s="44">
        <f>M579*0.005</f>
        <v/>
      </c>
      <c r="AD579" s="44">
        <f>AC579</f>
        <v/>
      </c>
      <c r="AE579" s="1" t="n"/>
      <c r="AF579" s="1" t="n"/>
      <c r="AG579" s="1" t="n"/>
      <c r="AH579" s="44">
        <f>Z579*0.15</f>
        <v/>
      </c>
      <c r="AI579" s="44">
        <f>Z579*0.15</f>
        <v/>
      </c>
      <c r="AJ579" s="1" t="n"/>
      <c r="AK579" s="1" t="n"/>
      <c r="AL579" s="1" t="n"/>
      <c r="AM579" s="1" t="n"/>
      <c r="AN579" s="1" t="n"/>
      <c r="AO579" s="21">
        <f>(M579-Y579)/M579</f>
        <v/>
      </c>
      <c r="AP579" s="21">
        <f>AA579/Y579</f>
        <v/>
      </c>
    </row>
    <row r="580">
      <c r="A580" s="1" t="n"/>
      <c r="B580" s="15" t="inlineStr">
        <is>
          <t>7-AL20054002</t>
        </is>
      </c>
      <c r="C580" s="15" t="inlineStr">
        <is>
          <t>2020-07-07 19:01:54</t>
        </is>
      </c>
      <c r="D580" s="16">
        <f>LEFT(B580,9)</f>
        <v/>
      </c>
      <c r="E580" s="1" t="inlineStr">
        <is>
          <t>jack</t>
        </is>
      </c>
      <c r="F580" s="1" t="n"/>
      <c r="G580" s="1" t="n"/>
      <c r="H580" s="1" t="n"/>
      <c r="I580" s="1" t="n"/>
      <c r="J580" s="1" t="n"/>
      <c r="K580" s="1" t="n"/>
      <c r="L580" s="1" t="n"/>
      <c r="M580" s="17" t="n">
        <v>99</v>
      </c>
      <c r="N580" s="1" t="n"/>
      <c r="O580" s="1" t="n"/>
      <c r="P580" s="1" t="n"/>
      <c r="Q580" s="1" t="n"/>
      <c r="R580" s="17" t="n">
        <v>55.25</v>
      </c>
      <c r="S580" s="44">
        <f>M580*0.01095</f>
        <v/>
      </c>
      <c r="T580" s="44">
        <f>M580*0.02348</f>
        <v/>
      </c>
      <c r="U580" s="44" t="n"/>
      <c r="V580" s="44">
        <f>U580-T580</f>
        <v/>
      </c>
      <c r="W580" s="1" t="n"/>
      <c r="X580" s="44">
        <f>M580*0.043</f>
        <v/>
      </c>
      <c r="Y580" s="44">
        <f>R580+S580+T580+W580+X580+AG580+AC580+AD580</f>
        <v/>
      </c>
      <c r="Z580" s="44">
        <f>M580-Y580</f>
        <v/>
      </c>
      <c r="AA580" s="1" t="n">
        <v>0</v>
      </c>
      <c r="AB580" s="44">
        <f>Z580*0.9</f>
        <v/>
      </c>
      <c r="AC580" s="44">
        <f>M580*0.005</f>
        <v/>
      </c>
      <c r="AD580" s="44">
        <f>AC580</f>
        <v/>
      </c>
      <c r="AE580" s="1" t="n"/>
      <c r="AF580" s="1" t="n"/>
      <c r="AG580" s="1" t="n"/>
      <c r="AH580" s="44">
        <f>Z580*0.05</f>
        <v/>
      </c>
      <c r="AI580" s="44">
        <f>AH580</f>
        <v/>
      </c>
      <c r="AJ580" s="1" t="n"/>
      <c r="AK580" s="1" t="n"/>
      <c r="AL580" s="1" t="n"/>
      <c r="AM580" s="1" t="n"/>
      <c r="AN580" s="1" t="n"/>
      <c r="AO580" s="21">
        <f>(M580-Y580)/M580</f>
        <v/>
      </c>
      <c r="AP580" s="21">
        <f>AA580/Y580</f>
        <v/>
      </c>
    </row>
    <row r="581">
      <c r="A581" s="1" t="n"/>
      <c r="B581" s="15" t="inlineStr">
        <is>
          <t>7-AL1810295</t>
        </is>
      </c>
      <c r="C581" s="15" t="inlineStr">
        <is>
          <t>2020-07-13 14:11:47</t>
        </is>
      </c>
      <c r="D581" s="16">
        <f>LEFT(B581,9)</f>
        <v/>
      </c>
      <c r="E581" s="1" t="inlineStr">
        <is>
          <t>jack</t>
        </is>
      </c>
      <c r="F581" s="1" t="n"/>
      <c r="G581" s="1" t="n"/>
      <c r="H581" s="1" t="n"/>
      <c r="I581" s="1" t="n"/>
      <c r="J581" s="1" t="n"/>
      <c r="K581" s="1" t="n"/>
      <c r="L581" s="1" t="n"/>
      <c r="M581" s="17" t="n">
        <v>1389</v>
      </c>
      <c r="N581" s="1" t="n"/>
      <c r="O581" s="1" t="n"/>
      <c r="P581" s="1" t="n"/>
      <c r="Q581" s="1" t="n"/>
      <c r="R581" s="17" t="n">
        <v>1162.6</v>
      </c>
      <c r="S581" s="44">
        <f>M581*0.01095</f>
        <v/>
      </c>
      <c r="T581" s="44">
        <f>M581*0.02348</f>
        <v/>
      </c>
      <c r="U581" s="44" t="n"/>
      <c r="V581" s="44">
        <f>U581-T581</f>
        <v/>
      </c>
      <c r="W581" s="1" t="n"/>
      <c r="X581" s="44">
        <f>M581*0.043</f>
        <v/>
      </c>
      <c r="Y581" s="44">
        <f>R581+S581+T581+W581+X581+AG581+AC581+AD581</f>
        <v/>
      </c>
      <c r="Z581" s="44">
        <f>M581-Y581</f>
        <v/>
      </c>
      <c r="AA581" s="1" t="n">
        <v>0</v>
      </c>
      <c r="AB581" s="44">
        <f>Z581*0.9</f>
        <v/>
      </c>
      <c r="AC581" s="44">
        <f>M581*0.005</f>
        <v/>
      </c>
      <c r="AD581" s="44">
        <f>AC581</f>
        <v/>
      </c>
      <c r="AE581" s="1" t="n"/>
      <c r="AF581" s="1" t="n"/>
      <c r="AG581" s="1" t="n"/>
      <c r="AH581" s="44">
        <f>Z581*0.05</f>
        <v/>
      </c>
      <c r="AI581" s="44">
        <f>AH581</f>
        <v/>
      </c>
      <c r="AJ581" s="1" t="n"/>
      <c r="AK581" s="1" t="n"/>
      <c r="AL581" s="1" t="n"/>
      <c r="AM581" s="1" t="n"/>
      <c r="AN581" s="1" t="n"/>
      <c r="AO581" s="21">
        <f>(M581-Y581)/M581</f>
        <v/>
      </c>
      <c r="AP581" s="21">
        <f>AA581/Y581</f>
        <v/>
      </c>
    </row>
    <row r="582">
      <c r="A582" s="1" t="n"/>
      <c r="B582" s="15" t="inlineStr">
        <is>
          <t>7-AL19136015</t>
        </is>
      </c>
      <c r="C582" s="15" t="inlineStr">
        <is>
          <t>2020-07-07 18:10:56</t>
        </is>
      </c>
      <c r="D582" s="16">
        <f>LEFT(B582,9)</f>
        <v/>
      </c>
      <c r="E582" s="1" t="inlineStr">
        <is>
          <t>jack</t>
        </is>
      </c>
      <c r="F582" s="1" t="n"/>
      <c r="G582" s="1" t="n"/>
      <c r="H582" s="1" t="n"/>
      <c r="I582" s="1" t="n"/>
      <c r="J582" s="1" t="n"/>
      <c r="K582" s="1" t="n"/>
      <c r="L582" s="1" t="n"/>
      <c r="M582" s="17" t="n">
        <v>581</v>
      </c>
      <c r="N582" s="1" t="n"/>
      <c r="O582" s="1" t="n"/>
      <c r="P582" s="1" t="n"/>
      <c r="Q582" s="1" t="n"/>
      <c r="R582" s="17" t="n">
        <v>382.12</v>
      </c>
      <c r="S582" s="44">
        <f>M582*0.01095</f>
        <v/>
      </c>
      <c r="T582" s="44">
        <f>M582*0.02348</f>
        <v/>
      </c>
      <c r="U582" s="44" t="n"/>
      <c r="V582" s="44">
        <f>U582-T582</f>
        <v/>
      </c>
      <c r="W582" s="1" t="n"/>
      <c r="X582" s="44">
        <f>M582*0.043</f>
        <v/>
      </c>
      <c r="Y582" s="44">
        <f>R582+S582+T582+W582+X582+AG582+AC582+AD582</f>
        <v/>
      </c>
      <c r="Z582" s="44">
        <f>M582-Y582</f>
        <v/>
      </c>
      <c r="AA582" s="1" t="n">
        <v>0</v>
      </c>
      <c r="AB582" s="44">
        <f>Z582*0.9</f>
        <v/>
      </c>
      <c r="AC582" s="44">
        <f>M582*0.005</f>
        <v/>
      </c>
      <c r="AD582" s="44">
        <f>AC582</f>
        <v/>
      </c>
      <c r="AE582" s="1" t="n"/>
      <c r="AF582" s="1" t="n"/>
      <c r="AG582" s="1" t="n"/>
      <c r="AH582" s="44">
        <f>Z582*0.05</f>
        <v/>
      </c>
      <c r="AI582" s="44">
        <f>AH582</f>
        <v/>
      </c>
      <c r="AJ582" s="1" t="n"/>
      <c r="AK582" s="1" t="n"/>
      <c r="AL582" s="1" t="n"/>
      <c r="AM582" s="1" t="n"/>
      <c r="AN582" s="1" t="n"/>
      <c r="AO582" s="21">
        <f>(M582-Y582)/M582</f>
        <v/>
      </c>
      <c r="AP582" s="21">
        <f>AA582/Y582</f>
        <v/>
      </c>
    </row>
    <row r="583">
      <c r="A583" s="1" t="n"/>
      <c r="B583" s="15" t="inlineStr">
        <is>
          <t>7-AL20091001</t>
        </is>
      </c>
      <c r="C583" s="15" t="inlineStr">
        <is>
          <t>2020-07-07 17:55:14</t>
        </is>
      </c>
      <c r="D583" s="16">
        <f>LEFT(B583,9)</f>
        <v/>
      </c>
      <c r="E583" s="1" t="inlineStr">
        <is>
          <t>jack</t>
        </is>
      </c>
      <c r="F583" s="1" t="n"/>
      <c r="G583" s="1" t="n"/>
      <c r="H583" s="1" t="n"/>
      <c r="I583" s="1" t="n"/>
      <c r="J583" s="1" t="n"/>
      <c r="K583" s="1" t="n"/>
      <c r="L583" s="1" t="n"/>
      <c r="M583" s="17" t="n">
        <v>1815</v>
      </c>
      <c r="N583" s="1" t="n"/>
      <c r="O583" s="1" t="n"/>
      <c r="P583" s="1" t="n"/>
      <c r="Q583" s="1" t="n"/>
      <c r="R583" s="17" t="n">
        <v>1295.4</v>
      </c>
      <c r="S583" s="44">
        <f>M583*0.01095</f>
        <v/>
      </c>
      <c r="T583" s="44">
        <f>M583*0.02348</f>
        <v/>
      </c>
      <c r="U583" s="44" t="n"/>
      <c r="V583" s="44">
        <f>U583-T583</f>
        <v/>
      </c>
      <c r="W583" s="1" t="n"/>
      <c r="X583" s="44">
        <f>M583*0.043</f>
        <v/>
      </c>
      <c r="Y583" s="44">
        <f>R583+S583+T583+W583+X583+AG583+AC583+AD583</f>
        <v/>
      </c>
      <c r="Z583" s="44">
        <f>M583-Y583</f>
        <v/>
      </c>
      <c r="AA583" s="1" t="n">
        <v>0</v>
      </c>
      <c r="AB583" s="44">
        <f>Z583*0.9</f>
        <v/>
      </c>
      <c r="AC583" s="44">
        <f>M583*0.005</f>
        <v/>
      </c>
      <c r="AD583" s="44">
        <f>AC583</f>
        <v/>
      </c>
      <c r="AE583" s="1" t="n"/>
      <c r="AF583" s="1" t="n"/>
      <c r="AG583" s="1" t="n"/>
      <c r="AH583" s="44">
        <f>Z583*0.05</f>
        <v/>
      </c>
      <c r="AI583" s="44">
        <f>AH583</f>
        <v/>
      </c>
      <c r="AJ583" s="1" t="n"/>
      <c r="AK583" s="1" t="n"/>
      <c r="AL583" s="1" t="n"/>
      <c r="AM583" s="1" t="n"/>
      <c r="AN583" s="1" t="n"/>
      <c r="AO583" s="21">
        <f>(M583-Y583)/M583</f>
        <v/>
      </c>
      <c r="AP583" s="21">
        <f>AA583/Y583</f>
        <v/>
      </c>
    </row>
    <row r="584">
      <c r="A584" s="1" t="n"/>
      <c r="B584" s="15" t="inlineStr">
        <is>
          <t>7-AL199881</t>
        </is>
      </c>
      <c r="C584" s="15" t="inlineStr">
        <is>
          <t>2020-07-13 09:30:57</t>
        </is>
      </c>
      <c r="D584" s="16">
        <f>LEFT(B584,9)</f>
        <v/>
      </c>
      <c r="E584" s="1" t="inlineStr">
        <is>
          <t>jack</t>
        </is>
      </c>
      <c r="F584" s="1" t="n"/>
      <c r="G584" s="1" t="n"/>
      <c r="H584" s="1" t="n"/>
      <c r="I584" s="1" t="n"/>
      <c r="J584" s="1" t="n"/>
      <c r="K584" s="1" t="n"/>
      <c r="L584" s="1" t="n"/>
      <c r="M584" s="17" t="n">
        <v>918</v>
      </c>
      <c r="N584" s="1" t="n"/>
      <c r="O584" s="1" t="n"/>
      <c r="P584" s="1" t="n"/>
      <c r="Q584" s="1" t="n"/>
      <c r="R584" s="17" t="n">
        <v>650</v>
      </c>
      <c r="S584" s="44">
        <f>M584*0.01095</f>
        <v/>
      </c>
      <c r="T584" s="44">
        <f>M584*0.02348</f>
        <v/>
      </c>
      <c r="U584" s="44" t="n"/>
      <c r="V584" s="44">
        <f>U584-T584</f>
        <v/>
      </c>
      <c r="W584" s="1" t="n"/>
      <c r="X584" s="44">
        <f>M584*0.043</f>
        <v/>
      </c>
      <c r="Y584" s="44">
        <f>R584+S584+T584+W584+X584+AG584+AC584+AD584</f>
        <v/>
      </c>
      <c r="Z584" s="44">
        <f>M584-Y584</f>
        <v/>
      </c>
      <c r="AA584" s="1" t="n">
        <v>0</v>
      </c>
      <c r="AB584" s="44">
        <f>Z584*0.9</f>
        <v/>
      </c>
      <c r="AC584" s="44">
        <f>M584*0.005</f>
        <v/>
      </c>
      <c r="AD584" s="44">
        <f>AC584</f>
        <v/>
      </c>
      <c r="AE584" s="1" t="n"/>
      <c r="AF584" s="1" t="n"/>
      <c r="AG584" s="1" t="n"/>
      <c r="AH584" s="44">
        <f>Z584*0.05</f>
        <v/>
      </c>
      <c r="AI584" s="44">
        <f>AH584</f>
        <v/>
      </c>
      <c r="AJ584" s="1" t="n"/>
      <c r="AK584" s="1" t="n"/>
      <c r="AL584" s="1" t="n"/>
      <c r="AM584" s="1" t="n"/>
      <c r="AN584" s="1" t="n"/>
      <c r="AO584" s="21">
        <f>(M584-Y584)/M584</f>
        <v/>
      </c>
      <c r="AP584" s="21">
        <f>AA584/Y584</f>
        <v/>
      </c>
    </row>
    <row r="585">
      <c r="A585" s="1" t="n"/>
      <c r="B585" s="15" t="inlineStr">
        <is>
          <t>7-AL194064</t>
        </is>
      </c>
      <c r="C585" s="15" t="inlineStr">
        <is>
          <t>2020-07-07 17:54:59</t>
        </is>
      </c>
      <c r="D585" s="16">
        <f>LEFT(B585,9)</f>
        <v/>
      </c>
      <c r="E585" s="1" t="inlineStr">
        <is>
          <t>jack</t>
        </is>
      </c>
      <c r="F585" s="1" t="n"/>
      <c r="G585" s="1" t="n"/>
      <c r="H585" s="1" t="n"/>
      <c r="I585" s="1" t="n"/>
      <c r="J585" s="1" t="n"/>
      <c r="K585" s="1" t="n"/>
      <c r="L585" s="1" t="n"/>
      <c r="M585" s="17" t="n">
        <v>469</v>
      </c>
      <c r="N585" s="1" t="n"/>
      <c r="O585" s="1" t="n"/>
      <c r="P585" s="1" t="n"/>
      <c r="Q585" s="1" t="n"/>
      <c r="R585" s="17" t="n">
        <v>327.7</v>
      </c>
      <c r="S585" s="44">
        <f>M585*0.01095</f>
        <v/>
      </c>
      <c r="T585" s="44">
        <f>M585*0.02348</f>
        <v/>
      </c>
      <c r="U585" s="44" t="n"/>
      <c r="V585" s="44">
        <f>U585-T585</f>
        <v/>
      </c>
      <c r="W585" s="1" t="n"/>
      <c r="X585" s="44">
        <f>M585*0.043</f>
        <v/>
      </c>
      <c r="Y585" s="44">
        <f>R585+S585+T585+W585+X585+AG585+AC585+AD585</f>
        <v/>
      </c>
      <c r="Z585" s="44">
        <f>M585-Y585</f>
        <v/>
      </c>
      <c r="AA585" s="1" t="n">
        <v>0</v>
      </c>
      <c r="AB585" s="44">
        <f>Z585*0.9</f>
        <v/>
      </c>
      <c r="AC585" s="44">
        <f>M585*0.005</f>
        <v/>
      </c>
      <c r="AD585" s="44">
        <f>AC585</f>
        <v/>
      </c>
      <c r="AE585" s="1" t="n"/>
      <c r="AF585" s="1" t="n"/>
      <c r="AG585" s="1" t="n"/>
      <c r="AH585" s="44">
        <f>Z585*0.05</f>
        <v/>
      </c>
      <c r="AI585" s="44">
        <f>AH585</f>
        <v/>
      </c>
      <c r="AJ585" s="1" t="n"/>
      <c r="AK585" s="1" t="n"/>
      <c r="AL585" s="1" t="n"/>
      <c r="AM585" s="1" t="n"/>
      <c r="AN585" s="1" t="n"/>
      <c r="AO585" s="21">
        <f>(M585-Y585)/M585</f>
        <v/>
      </c>
      <c r="AP585" s="21">
        <f>AA585/Y585</f>
        <v/>
      </c>
    </row>
    <row r="586">
      <c r="A586" s="1" t="n"/>
      <c r="B586" s="15" t="inlineStr">
        <is>
          <t>7-M48030001</t>
        </is>
      </c>
      <c r="C586" s="15" t="inlineStr">
        <is>
          <t>2020-07-08 12:19:07</t>
        </is>
      </c>
      <c r="D586" s="16">
        <f>LEFT(B586,9)</f>
        <v/>
      </c>
      <c r="E586" s="1" t="inlineStr">
        <is>
          <t>jack</t>
        </is>
      </c>
      <c r="F586" s="1" t="n"/>
      <c r="G586" s="1" t="n"/>
      <c r="H586" s="1" t="n"/>
      <c r="I586" s="1" t="n"/>
      <c r="J586" s="1" t="n"/>
      <c r="K586" s="1" t="n"/>
      <c r="L586" s="1" t="n"/>
      <c r="M586" s="17" t="n">
        <v>349</v>
      </c>
      <c r="N586" s="1" t="n"/>
      <c r="O586" s="1" t="n"/>
      <c r="P586" s="1" t="n"/>
      <c r="Q586" s="1" t="n"/>
      <c r="R586" s="17" t="n">
        <v>216.3</v>
      </c>
      <c r="S586" s="44">
        <f>M586*0.01095</f>
        <v/>
      </c>
      <c r="T586" s="44">
        <f>M586*0.02348</f>
        <v/>
      </c>
      <c r="U586" s="44" t="n"/>
      <c r="V586" s="44">
        <f>U586-T586</f>
        <v/>
      </c>
      <c r="W586" s="1" t="n"/>
      <c r="X586" s="44">
        <f>M586*0.043</f>
        <v/>
      </c>
      <c r="Y586" s="44">
        <f>R586+S586+T586+W586+X586+AG586+AC586+AD586</f>
        <v/>
      </c>
      <c r="Z586" s="44">
        <f>M586-Y586</f>
        <v/>
      </c>
      <c r="AA586" s="44">
        <f>Z586*0.9</f>
        <v/>
      </c>
      <c r="AB586" s="1" t="n"/>
      <c r="AC586" s="44">
        <f>M586*0.005</f>
        <v/>
      </c>
      <c r="AD586" s="44">
        <f>AC586</f>
        <v/>
      </c>
      <c r="AE586" s="1" t="n"/>
      <c r="AF586" s="1" t="n"/>
      <c r="AG586" s="1" t="n"/>
      <c r="AH586" s="44">
        <f>Z586*0.05</f>
        <v/>
      </c>
      <c r="AI586" s="44">
        <f>Z586*0.05</f>
        <v/>
      </c>
      <c r="AJ586" s="1" t="n"/>
      <c r="AK586" s="1" t="n"/>
      <c r="AL586" s="1" t="n"/>
      <c r="AM586" s="1" t="n"/>
      <c r="AN586" s="1" t="n"/>
      <c r="AO586" s="21">
        <f>(M586-Y586)/M586</f>
        <v/>
      </c>
      <c r="AP586" s="21">
        <f>AA586/Y586</f>
        <v/>
      </c>
    </row>
    <row r="587">
      <c r="A587" s="1" t="n"/>
      <c r="B587" s="15" t="inlineStr">
        <is>
          <t>7-MA19075029</t>
        </is>
      </c>
      <c r="C587" s="15" t="inlineStr">
        <is>
          <t>2020-07-07 17:55:08</t>
        </is>
      </c>
      <c r="D587" s="16">
        <f>LEFT(B587,9)</f>
        <v/>
      </c>
      <c r="E587" s="1" t="inlineStr">
        <is>
          <t>jack</t>
        </is>
      </c>
      <c r="F587" s="1" t="n"/>
      <c r="G587" s="1" t="n"/>
      <c r="H587" s="1" t="n"/>
      <c r="I587" s="1" t="n"/>
      <c r="J587" s="1" t="n"/>
      <c r="K587" s="1" t="n"/>
      <c r="L587" s="1" t="n"/>
      <c r="M587" s="17" t="n">
        <v>106</v>
      </c>
      <c r="N587" s="1" t="n"/>
      <c r="O587" s="1" t="n"/>
      <c r="P587" s="1" t="n"/>
      <c r="Q587" s="1" t="n"/>
      <c r="R587" s="17" t="n">
        <v>80.36</v>
      </c>
      <c r="S587" s="44">
        <f>M587*0.01095</f>
        <v/>
      </c>
      <c r="T587" s="44">
        <f>M587*0.02348</f>
        <v/>
      </c>
      <c r="U587" s="44" t="n"/>
      <c r="V587" s="44">
        <f>U587-T587</f>
        <v/>
      </c>
      <c r="W587" s="1" t="n"/>
      <c r="X587" s="44">
        <f>M587*0.043</f>
        <v/>
      </c>
      <c r="Y587" s="44">
        <f>R587+S587+T587+W587+X587+AG587+AC587+AD587</f>
        <v/>
      </c>
      <c r="Z587" s="44">
        <f>M587-Y587</f>
        <v/>
      </c>
      <c r="AA587" s="44">
        <f>Z587*0.7</f>
        <v/>
      </c>
      <c r="AB587" s="1" t="n"/>
      <c r="AC587" s="44">
        <f>M587*0.005</f>
        <v/>
      </c>
      <c r="AD587" s="44">
        <f>AC587</f>
        <v/>
      </c>
      <c r="AE587" s="1" t="n"/>
      <c r="AF587" s="1" t="n"/>
      <c r="AG587" s="1" t="n"/>
      <c r="AH587" s="44">
        <f>Z587*0.15</f>
        <v/>
      </c>
      <c r="AI587" s="44">
        <f>Z587*0.15</f>
        <v/>
      </c>
      <c r="AJ587" s="1" t="n"/>
      <c r="AK587" s="1" t="n"/>
      <c r="AL587" s="1" t="n"/>
      <c r="AM587" s="1" t="n"/>
      <c r="AN587" s="1" t="n"/>
      <c r="AO587" s="21">
        <f>(M587-Y587)/M587</f>
        <v/>
      </c>
      <c r="AP587" s="21">
        <f>AA587/Y587</f>
        <v/>
      </c>
    </row>
    <row r="588">
      <c r="A588" s="1" t="n"/>
      <c r="B588" s="15" t="inlineStr">
        <is>
          <t>7-MA20223004</t>
        </is>
      </c>
      <c r="C588" s="15" t="inlineStr">
        <is>
          <t>2020-07-11 10:33:04</t>
        </is>
      </c>
      <c r="D588" s="16">
        <f>LEFT(B588,9)</f>
        <v/>
      </c>
      <c r="E588" s="1" t="inlineStr">
        <is>
          <t>jack</t>
        </is>
      </c>
      <c r="F588" s="1" t="n"/>
      <c r="G588" s="1" t="n"/>
      <c r="H588" s="1" t="n"/>
      <c r="I588" s="1" t="n"/>
      <c r="J588" s="1" t="n"/>
      <c r="K588" s="1" t="n"/>
      <c r="L588" s="1" t="n"/>
      <c r="M588" s="17" t="n">
        <v>523</v>
      </c>
      <c r="N588" s="1" t="n"/>
      <c r="O588" s="1" t="n"/>
      <c r="P588" s="1" t="n"/>
      <c r="Q588" s="1" t="n"/>
      <c r="R588" s="17" t="n">
        <v>359</v>
      </c>
      <c r="S588" s="44">
        <f>M588*0.01095</f>
        <v/>
      </c>
      <c r="T588" s="44">
        <f>M588*0.02348</f>
        <v/>
      </c>
      <c r="U588" s="44" t="n"/>
      <c r="V588" s="44">
        <f>U588-T588</f>
        <v/>
      </c>
      <c r="W588" s="1" t="n"/>
      <c r="X588" s="44">
        <f>M588*0.043</f>
        <v/>
      </c>
      <c r="Y588" s="44">
        <f>R588+S588+T588+W588+X588+AG588+AC588+AD588</f>
        <v/>
      </c>
      <c r="Z588" s="44">
        <f>M588-Y588</f>
        <v/>
      </c>
      <c r="AA588" s="44">
        <f>Z588*0.7</f>
        <v/>
      </c>
      <c r="AB588" s="1" t="n"/>
      <c r="AC588" s="44">
        <f>M588*0.005</f>
        <v/>
      </c>
      <c r="AD588" s="44">
        <f>AC588</f>
        <v/>
      </c>
      <c r="AE588" s="1" t="n"/>
      <c r="AF588" s="1" t="n"/>
      <c r="AG588" s="1" t="n"/>
      <c r="AH588" s="44">
        <f>Z588*0.15</f>
        <v/>
      </c>
      <c r="AI588" s="44">
        <f>Z588*0.15</f>
        <v/>
      </c>
      <c r="AJ588" s="1" t="n"/>
      <c r="AK588" s="1" t="n"/>
      <c r="AL588" s="1" t="n"/>
      <c r="AM588" s="1" t="n"/>
      <c r="AN588" s="1" t="n"/>
      <c r="AO588" s="21">
        <f>(M588-Y588)/M588</f>
        <v/>
      </c>
      <c r="AP588" s="21">
        <f>AA588/Y588</f>
        <v/>
      </c>
    </row>
    <row r="589">
      <c r="A589" s="1" t="n"/>
      <c r="B589" s="15" t="inlineStr">
        <is>
          <t>7-MA20223003</t>
        </is>
      </c>
      <c r="C589" s="15" t="inlineStr">
        <is>
          <t>2020-07-07 17:55:48</t>
        </is>
      </c>
      <c r="D589" s="16">
        <f>LEFT(B589,9)</f>
        <v/>
      </c>
      <c r="E589" s="1" t="inlineStr">
        <is>
          <t>jack</t>
        </is>
      </c>
      <c r="F589" s="1" t="n"/>
      <c r="G589" s="1" t="n"/>
      <c r="H589" s="1" t="n"/>
      <c r="I589" s="1" t="n"/>
      <c r="J589" s="1" t="n"/>
      <c r="K589" s="1" t="n"/>
      <c r="L589" s="1" t="n"/>
      <c r="M589" s="17" t="n">
        <v>212</v>
      </c>
      <c r="N589" s="1" t="n"/>
      <c r="O589" s="1" t="n"/>
      <c r="P589" s="1" t="n"/>
      <c r="Q589" s="1" t="n"/>
      <c r="R589" s="17" t="n">
        <v>146.52</v>
      </c>
      <c r="S589" s="44">
        <f>M589*0.01095</f>
        <v/>
      </c>
      <c r="T589" s="44">
        <f>M589*0.02348</f>
        <v/>
      </c>
      <c r="U589" s="44" t="n"/>
      <c r="V589" s="44">
        <f>U589-T589</f>
        <v/>
      </c>
      <c r="W589" s="1" t="n"/>
      <c r="X589" s="44">
        <f>M589*0.043</f>
        <v/>
      </c>
      <c r="Y589" s="44">
        <f>R589+S589+T589+W589+X589+AG589+AC589+AD589</f>
        <v/>
      </c>
      <c r="Z589" s="44">
        <f>M589-Y589</f>
        <v/>
      </c>
      <c r="AA589" s="44">
        <f>Z589*0.7</f>
        <v/>
      </c>
      <c r="AB589" s="1" t="n"/>
      <c r="AC589" s="44">
        <f>M589*0.005</f>
        <v/>
      </c>
      <c r="AD589" s="44">
        <f>AC589</f>
        <v/>
      </c>
      <c r="AE589" s="1" t="n"/>
      <c r="AF589" s="1" t="n"/>
      <c r="AG589" s="1" t="n"/>
      <c r="AH589" s="44">
        <f>Z589*0.15</f>
        <v/>
      </c>
      <c r="AI589" s="44">
        <f>Z589*0.15</f>
        <v/>
      </c>
      <c r="AJ589" s="1" t="n"/>
      <c r="AK589" s="1" t="n"/>
      <c r="AL589" s="1" t="n"/>
      <c r="AM589" s="1" t="n"/>
      <c r="AN589" s="1" t="n"/>
      <c r="AO589" s="21">
        <f>(M589-Y589)/M589</f>
        <v/>
      </c>
      <c r="AP589" s="21">
        <f>AA589/Y589</f>
        <v/>
      </c>
    </row>
    <row r="590">
      <c r="A590" s="1" t="n"/>
      <c r="B590" s="15" t="inlineStr">
        <is>
          <t>7-AL194063</t>
        </is>
      </c>
      <c r="C590" s="15" t="inlineStr">
        <is>
          <t>2020-07-07 18:10:50</t>
        </is>
      </c>
      <c r="D590" s="16">
        <f>LEFT(B590,9)</f>
        <v/>
      </c>
      <c r="E590" s="1" t="inlineStr">
        <is>
          <t>jack</t>
        </is>
      </c>
      <c r="F590" s="1" t="n"/>
      <c r="G590" s="1" t="n"/>
      <c r="H590" s="1" t="n"/>
      <c r="I590" s="1" t="n"/>
      <c r="J590" s="1" t="n"/>
      <c r="K590" s="1" t="n"/>
      <c r="L590" s="1" t="n"/>
      <c r="M590" s="17" t="n">
        <v>1018</v>
      </c>
      <c r="N590" s="1" t="n"/>
      <c r="O590" s="1" t="n"/>
      <c r="P590" s="1" t="n"/>
      <c r="Q590" s="1" t="n"/>
      <c r="R590" s="17" t="n">
        <v>733.4</v>
      </c>
      <c r="S590" s="44">
        <f>M590*0.01095</f>
        <v/>
      </c>
      <c r="T590" s="44">
        <f>M590*0.02348</f>
        <v/>
      </c>
      <c r="U590" s="44" t="n"/>
      <c r="V590" s="44">
        <f>U590-T590</f>
        <v/>
      </c>
      <c r="W590" s="1" t="n"/>
      <c r="X590" s="44">
        <f>M590*0.043</f>
        <v/>
      </c>
      <c r="Y590" s="44">
        <f>R590+S590+T590+W590+X590+AG590+AC590+AD590</f>
        <v/>
      </c>
      <c r="Z590" s="44">
        <f>M590-Y590</f>
        <v/>
      </c>
      <c r="AA590" s="1" t="n">
        <v>0</v>
      </c>
      <c r="AB590" s="44">
        <f>Z590*0.9</f>
        <v/>
      </c>
      <c r="AC590" s="44">
        <f>M590*0.005</f>
        <v/>
      </c>
      <c r="AD590" s="44">
        <f>AC590</f>
        <v/>
      </c>
      <c r="AE590" s="1" t="n"/>
      <c r="AF590" s="1" t="n"/>
      <c r="AG590" s="1" t="n"/>
      <c r="AH590" s="44">
        <f>Z590*0.05</f>
        <v/>
      </c>
      <c r="AI590" s="44">
        <f>AH590</f>
        <v/>
      </c>
      <c r="AJ590" s="1" t="n"/>
      <c r="AK590" s="1" t="n"/>
      <c r="AL590" s="1" t="n"/>
      <c r="AM590" s="1" t="n"/>
      <c r="AN590" s="1" t="n"/>
      <c r="AO590" s="21">
        <f>(M590-Y590)/M590</f>
        <v/>
      </c>
      <c r="AP590" s="21">
        <f>AA590/Y590</f>
        <v/>
      </c>
    </row>
    <row r="591">
      <c r="A591" s="1" t="n"/>
      <c r="B591" s="15" t="inlineStr">
        <is>
          <t>7-MA20192002</t>
        </is>
      </c>
      <c r="C591" s="15" t="inlineStr">
        <is>
          <t>2020-07-08 12:26:52</t>
        </is>
      </c>
      <c r="D591" s="16">
        <f>LEFT(B591,9)</f>
        <v/>
      </c>
      <c r="E591" s="1" t="inlineStr">
        <is>
          <t>jack</t>
        </is>
      </c>
      <c r="F591" s="1" t="n"/>
      <c r="G591" s="1" t="n"/>
      <c r="H591" s="1" t="n"/>
      <c r="I591" s="1" t="n"/>
      <c r="J591" s="1" t="n"/>
      <c r="K591" s="1" t="n"/>
      <c r="L591" s="1" t="n"/>
      <c r="M591" s="17" t="n">
        <v>153</v>
      </c>
      <c r="N591" s="1" t="n"/>
      <c r="O591" s="1" t="n"/>
      <c r="P591" s="1" t="n"/>
      <c r="Q591" s="1" t="n"/>
      <c r="R591" s="17" t="n">
        <v>97.02</v>
      </c>
      <c r="S591" s="44">
        <f>M591*0.01095</f>
        <v/>
      </c>
      <c r="T591" s="44">
        <f>M591*0.02348</f>
        <v/>
      </c>
      <c r="U591" s="44" t="n"/>
      <c r="V591" s="44">
        <f>U591-T591</f>
        <v/>
      </c>
      <c r="W591" s="1" t="n"/>
      <c r="X591" s="44">
        <f>M591*0.043</f>
        <v/>
      </c>
      <c r="Y591" s="44">
        <f>R591+S591+T591+W591+X591+AG591+AC591+AD591</f>
        <v/>
      </c>
      <c r="Z591" s="44">
        <f>M591-Y591</f>
        <v/>
      </c>
      <c r="AA591" s="44">
        <f>Z591*0.7</f>
        <v/>
      </c>
      <c r="AB591" s="1" t="n"/>
      <c r="AC591" s="44">
        <f>M591*0.005</f>
        <v/>
      </c>
      <c r="AD591" s="44">
        <f>AC591</f>
        <v/>
      </c>
      <c r="AE591" s="1" t="n"/>
      <c r="AF591" s="1" t="n"/>
      <c r="AG591" s="1" t="n"/>
      <c r="AH591" s="44">
        <f>Z591*0.15</f>
        <v/>
      </c>
      <c r="AI591" s="44">
        <f>Z591*0.15</f>
        <v/>
      </c>
      <c r="AJ591" s="1" t="n"/>
      <c r="AK591" s="1" t="n"/>
      <c r="AL591" s="1" t="n"/>
      <c r="AM591" s="1" t="n"/>
      <c r="AN591" s="1" t="n"/>
      <c r="AO591" s="21">
        <f>(M591-Y591)/M591</f>
        <v/>
      </c>
      <c r="AP591" s="21">
        <f>AA591/Y591</f>
        <v/>
      </c>
    </row>
    <row r="592">
      <c r="A592" s="1" t="n"/>
      <c r="B592" s="15" t="inlineStr">
        <is>
          <t>7-M48029001</t>
        </is>
      </c>
      <c r="C592" s="15" t="inlineStr">
        <is>
          <t>2020-07-08 12:19:07</t>
        </is>
      </c>
      <c r="D592" s="16">
        <f>LEFT(B592,9)</f>
        <v/>
      </c>
      <c r="E592" s="1" t="inlineStr">
        <is>
          <t>jack</t>
        </is>
      </c>
      <c r="F592" s="1" t="n"/>
      <c r="G592" s="1" t="n"/>
      <c r="H592" s="1" t="n"/>
      <c r="I592" s="1" t="n"/>
      <c r="J592" s="1" t="n"/>
      <c r="K592" s="1" t="n"/>
      <c r="L592" s="1" t="n"/>
      <c r="M592" s="17" t="n">
        <v>50</v>
      </c>
      <c r="N592" s="1" t="n"/>
      <c r="O592" s="1" t="n"/>
      <c r="P592" s="1" t="n"/>
      <c r="Q592" s="1" t="n"/>
      <c r="R592" s="17" t="n">
        <v>28.81</v>
      </c>
      <c r="S592" s="44">
        <f>M592*0.01095</f>
        <v/>
      </c>
      <c r="T592" s="44">
        <f>M592*0.02348</f>
        <v/>
      </c>
      <c r="U592" s="44" t="n"/>
      <c r="V592" s="44">
        <f>U592-T592</f>
        <v/>
      </c>
      <c r="W592" s="1" t="n"/>
      <c r="X592" s="44">
        <f>M592*0.043</f>
        <v/>
      </c>
      <c r="Y592" s="44">
        <f>R592+S592+T592+W592+X592+AG592+AC592+AD592</f>
        <v/>
      </c>
      <c r="Z592" s="44">
        <f>M592-Y592</f>
        <v/>
      </c>
      <c r="AA592" s="44">
        <f>Z592*0.9</f>
        <v/>
      </c>
      <c r="AB592" s="1" t="n"/>
      <c r="AC592" s="44">
        <f>M592*0.005</f>
        <v/>
      </c>
      <c r="AD592" s="44">
        <f>AC592</f>
        <v/>
      </c>
      <c r="AE592" s="1" t="n"/>
      <c r="AF592" s="1" t="n"/>
      <c r="AG592" s="1" t="n"/>
      <c r="AH592" s="44">
        <f>Z592*0.05</f>
        <v/>
      </c>
      <c r="AI592" s="44">
        <f>Z592*0.05</f>
        <v/>
      </c>
      <c r="AJ592" s="1" t="n"/>
      <c r="AK592" s="1" t="n"/>
      <c r="AL592" s="1" t="n"/>
      <c r="AM592" s="1" t="n"/>
      <c r="AN592" s="1" t="n"/>
      <c r="AO592" s="21">
        <f>(M592-Y592)/M592</f>
        <v/>
      </c>
      <c r="AP592" s="21">
        <f>AA592/Y592</f>
        <v/>
      </c>
    </row>
    <row r="593">
      <c r="A593" s="1" t="n"/>
      <c r="B593" s="15" t="inlineStr">
        <is>
          <t>7-M48028001</t>
        </is>
      </c>
      <c r="C593" s="15" t="inlineStr">
        <is>
          <t>2020-07-07 15:30:22</t>
        </is>
      </c>
      <c r="D593" s="16">
        <f>LEFT(B593,9)</f>
        <v/>
      </c>
      <c r="E593" s="1" t="inlineStr">
        <is>
          <t>jack</t>
        </is>
      </c>
      <c r="F593" s="1" t="n"/>
      <c r="G593" s="1" t="n"/>
      <c r="H593" s="1" t="n"/>
      <c r="I593" s="1" t="n"/>
      <c r="J593" s="1" t="n"/>
      <c r="K593" s="1" t="n"/>
      <c r="L593" s="1" t="n"/>
      <c r="M593" s="17" t="n">
        <v>48</v>
      </c>
      <c r="N593" s="1" t="n"/>
      <c r="O593" s="1" t="n"/>
      <c r="P593" s="1" t="n"/>
      <c r="Q593" s="1" t="n"/>
      <c r="R593" s="17" t="n">
        <v>28.66</v>
      </c>
      <c r="S593" s="44">
        <f>M593*0.01095</f>
        <v/>
      </c>
      <c r="T593" s="44">
        <f>M593*0.02348</f>
        <v/>
      </c>
      <c r="U593" s="44" t="n"/>
      <c r="V593" s="44">
        <f>U593-T593</f>
        <v/>
      </c>
      <c r="W593" s="1" t="n"/>
      <c r="X593" s="44">
        <f>M593*0.043</f>
        <v/>
      </c>
      <c r="Y593" s="44">
        <f>R593+S593+T593+W593+X593+AG593+AC593+AD593</f>
        <v/>
      </c>
      <c r="Z593" s="44">
        <f>M593-Y593</f>
        <v/>
      </c>
      <c r="AA593" s="44">
        <f>Z593*0.9</f>
        <v/>
      </c>
      <c r="AB593" s="1" t="n"/>
      <c r="AC593" s="44">
        <f>M593*0.005</f>
        <v/>
      </c>
      <c r="AD593" s="44">
        <f>AC593</f>
        <v/>
      </c>
      <c r="AE593" s="1" t="n"/>
      <c r="AF593" s="1" t="n"/>
      <c r="AG593" s="1" t="n"/>
      <c r="AH593" s="44">
        <f>Z593*0.05</f>
        <v/>
      </c>
      <c r="AI593" s="44">
        <f>Z593*0.05</f>
        <v/>
      </c>
      <c r="AJ593" s="1" t="n"/>
      <c r="AK593" s="1" t="n"/>
      <c r="AL593" s="1" t="n"/>
      <c r="AM593" s="1" t="n"/>
      <c r="AN593" s="1" t="n"/>
      <c r="AO593" s="21">
        <f>(M593-Y593)/M593</f>
        <v/>
      </c>
      <c r="AP593" s="21">
        <f>AA593/Y593</f>
        <v/>
      </c>
    </row>
    <row r="594">
      <c r="A594" s="1" t="n"/>
      <c r="B594" s="15" t="inlineStr">
        <is>
          <t>7-AL20090001</t>
        </is>
      </c>
      <c r="C594" s="15" t="inlineStr">
        <is>
          <t>2020-07-07 15:30:22</t>
        </is>
      </c>
      <c r="D594" s="16">
        <f>LEFT(B594,9)</f>
        <v/>
      </c>
      <c r="E594" s="1" t="inlineStr">
        <is>
          <t>jack</t>
        </is>
      </c>
      <c r="F594" s="1" t="n"/>
      <c r="G594" s="1" t="n"/>
      <c r="H594" s="1" t="n"/>
      <c r="I594" s="1" t="n"/>
      <c r="J594" s="1" t="n"/>
      <c r="K594" s="1" t="n"/>
      <c r="L594" s="1" t="n"/>
      <c r="M594" s="17" t="n">
        <v>38</v>
      </c>
      <c r="N594" s="1" t="n"/>
      <c r="O594" s="1" t="n"/>
      <c r="P594" s="1" t="n"/>
      <c r="Q594" s="1" t="n"/>
      <c r="R594" s="17" t="n">
        <v>14.68</v>
      </c>
      <c r="S594" s="44">
        <f>M594*0.01095</f>
        <v/>
      </c>
      <c r="T594" s="44">
        <f>M594*0.02348</f>
        <v/>
      </c>
      <c r="U594" s="44" t="n"/>
      <c r="V594" s="44">
        <f>U594-T594</f>
        <v/>
      </c>
      <c r="W594" s="1" t="n"/>
      <c r="X594" s="44">
        <f>M594*0.043</f>
        <v/>
      </c>
      <c r="Y594" s="44">
        <f>R594+S594+T594+W594+X594+AG594+AC594+AD594</f>
        <v/>
      </c>
      <c r="Z594" s="44">
        <f>M594-Y594</f>
        <v/>
      </c>
      <c r="AA594" s="1" t="n">
        <v>0</v>
      </c>
      <c r="AB594" s="44">
        <f>Z594*0.9</f>
        <v/>
      </c>
      <c r="AC594" s="44">
        <f>M594*0.005</f>
        <v/>
      </c>
      <c r="AD594" s="44">
        <f>AC594</f>
        <v/>
      </c>
      <c r="AE594" s="1" t="n"/>
      <c r="AF594" s="1" t="n"/>
      <c r="AG594" s="1" t="n"/>
      <c r="AH594" s="44">
        <f>Z594*0.05</f>
        <v/>
      </c>
      <c r="AI594" s="44">
        <f>AH594</f>
        <v/>
      </c>
      <c r="AJ594" s="1" t="n"/>
      <c r="AK594" s="1" t="n"/>
      <c r="AL594" s="1" t="n"/>
      <c r="AM594" s="1" t="n"/>
      <c r="AN594" s="1" t="n"/>
      <c r="AO594" s="21">
        <f>(M594-Y594)/M594</f>
        <v/>
      </c>
      <c r="AP594" s="21">
        <f>AA594/Y594</f>
        <v/>
      </c>
    </row>
    <row r="595">
      <c r="A595" s="1" t="n"/>
      <c r="B595" s="15" t="inlineStr">
        <is>
          <t>7-MA20187005</t>
        </is>
      </c>
      <c r="C595" s="15" t="inlineStr">
        <is>
          <t>2020-07-07 15:38:19</t>
        </is>
      </c>
      <c r="D595" s="16">
        <f>LEFT(B595,9)</f>
        <v/>
      </c>
      <c r="E595" s="1" t="inlineStr">
        <is>
          <t>jack</t>
        </is>
      </c>
      <c r="F595" s="1" t="n"/>
      <c r="G595" s="1" t="n"/>
      <c r="H595" s="1" t="n"/>
      <c r="I595" s="1" t="n"/>
      <c r="J595" s="1" t="n"/>
      <c r="K595" s="1" t="n"/>
      <c r="L595" s="1" t="n"/>
      <c r="M595" s="17" t="n">
        <v>53</v>
      </c>
      <c r="N595" s="1" t="n"/>
      <c r="O595" s="1" t="n"/>
      <c r="P595" s="1" t="n"/>
      <c r="Q595" s="1" t="n"/>
      <c r="R595" s="17" t="n">
        <v>32.39</v>
      </c>
      <c r="S595" s="44">
        <f>M595*0.01095</f>
        <v/>
      </c>
      <c r="T595" s="44">
        <f>M595*0.02348</f>
        <v/>
      </c>
      <c r="U595" s="44" t="n"/>
      <c r="V595" s="44">
        <f>U595-T595</f>
        <v/>
      </c>
      <c r="W595" s="1" t="n"/>
      <c r="X595" s="44">
        <f>M595*0.043</f>
        <v/>
      </c>
      <c r="Y595" s="44">
        <f>R595+S595+T595+W595+X595+AG595+AC595+AD595</f>
        <v/>
      </c>
      <c r="Z595" s="44">
        <f>M595-Y595</f>
        <v/>
      </c>
      <c r="AA595" s="44">
        <f>Z595*0.7</f>
        <v/>
      </c>
      <c r="AB595" s="1" t="n"/>
      <c r="AC595" s="44">
        <f>M595*0.005</f>
        <v/>
      </c>
      <c r="AD595" s="44">
        <f>AC595</f>
        <v/>
      </c>
      <c r="AE595" s="1" t="n"/>
      <c r="AF595" s="1" t="n"/>
      <c r="AG595" s="1" t="n"/>
      <c r="AH595" s="44">
        <f>Z595*0.15</f>
        <v/>
      </c>
      <c r="AI595" s="44">
        <f>Z595*0.15</f>
        <v/>
      </c>
      <c r="AJ595" s="1" t="n"/>
      <c r="AK595" s="1" t="n"/>
      <c r="AL595" s="1" t="n"/>
      <c r="AM595" s="1" t="n"/>
      <c r="AN595" s="1" t="n"/>
      <c r="AO595" s="21">
        <f>(M595-Y595)/M595</f>
        <v/>
      </c>
      <c r="AP595" s="21">
        <f>AA595/Y595</f>
        <v/>
      </c>
    </row>
    <row r="596">
      <c r="A596" s="1" t="n"/>
      <c r="B596" s="15" t="inlineStr">
        <is>
          <t>7-GZ20258001</t>
        </is>
      </c>
      <c r="C596" s="15" t="inlineStr">
        <is>
          <t>2020-07-13 14:20:56</t>
        </is>
      </c>
      <c r="D596" s="16">
        <f>LEFT(B596,9)</f>
        <v/>
      </c>
      <c r="E596" s="1" t="inlineStr">
        <is>
          <t>jack</t>
        </is>
      </c>
      <c r="F596" s="1" t="n"/>
      <c r="G596" s="1" t="n"/>
      <c r="H596" s="1" t="n"/>
      <c r="I596" s="1" t="n"/>
      <c r="J596" s="1" t="n"/>
      <c r="K596" s="1" t="n"/>
      <c r="L596" s="1" t="n"/>
      <c r="M596" s="17" t="n">
        <v>329</v>
      </c>
      <c r="N596" s="1" t="n"/>
      <c r="O596" s="1" t="n"/>
      <c r="P596" s="1" t="n"/>
      <c r="Q596" s="1" t="n"/>
      <c r="R596" s="17" t="n">
        <v>220</v>
      </c>
      <c r="S596" s="44">
        <f>M596*0.01095</f>
        <v/>
      </c>
      <c r="T596" s="44">
        <f>M596*0.02348</f>
        <v/>
      </c>
      <c r="U596" s="44" t="n"/>
      <c r="V596" s="44">
        <f>U596-T596</f>
        <v/>
      </c>
      <c r="W596" s="1" t="n"/>
      <c r="X596" s="44">
        <f>M596*0.043</f>
        <v/>
      </c>
      <c r="Y596" s="44">
        <f>R596+S596+T596+W596+X596+AG596+AC596+AD596</f>
        <v/>
      </c>
      <c r="Z596" s="44">
        <f>M596-Y596</f>
        <v/>
      </c>
      <c r="AA596" s="44">
        <f>Z596*0.7</f>
        <v/>
      </c>
      <c r="AB596" s="1" t="n"/>
      <c r="AC596" s="44">
        <f>M596*0.005</f>
        <v/>
      </c>
      <c r="AD596" s="44">
        <f>AC596</f>
        <v/>
      </c>
      <c r="AE596" s="1" t="n"/>
      <c r="AF596" s="1" t="n"/>
      <c r="AG596" s="1" t="n"/>
      <c r="AH596" s="44">
        <f>Z596*0.15</f>
        <v/>
      </c>
      <c r="AI596" s="44">
        <f>Z596*0.15</f>
        <v/>
      </c>
      <c r="AJ596" s="1" t="n"/>
      <c r="AK596" s="1" t="n"/>
      <c r="AL596" s="1" t="n"/>
      <c r="AM596" s="1" t="n"/>
      <c r="AN596" s="1" t="n"/>
      <c r="AO596" s="21">
        <f>(M596-Y596)/M596</f>
        <v/>
      </c>
      <c r="AP596" s="21">
        <f>AA596/Y596</f>
        <v/>
      </c>
    </row>
    <row r="597">
      <c r="A597" s="1" t="n"/>
      <c r="B597" s="15" t="inlineStr">
        <is>
          <t>7-GZ20257001</t>
        </is>
      </c>
      <c r="C597" s="15" t="inlineStr">
        <is>
          <t>2020-07-08 12:49:18</t>
        </is>
      </c>
      <c r="D597" s="16">
        <f>LEFT(B597,9)</f>
        <v/>
      </c>
      <c r="E597" s="1" t="inlineStr">
        <is>
          <t>jack</t>
        </is>
      </c>
      <c r="F597" s="1" t="n"/>
      <c r="G597" s="1" t="n"/>
      <c r="H597" s="1" t="n"/>
      <c r="I597" s="1" t="n"/>
      <c r="J597" s="1" t="n"/>
      <c r="K597" s="1" t="n"/>
      <c r="L597" s="1" t="n"/>
      <c r="M597" s="17" t="n">
        <v>2630</v>
      </c>
      <c r="N597" s="1" t="n"/>
      <c r="O597" s="1" t="n"/>
      <c r="P597" s="1" t="n"/>
      <c r="Q597" s="1" t="n"/>
      <c r="R597" s="17" t="n">
        <v>1815.6</v>
      </c>
      <c r="S597" s="44">
        <f>M597*0.01095</f>
        <v/>
      </c>
      <c r="T597" s="44">
        <f>M597*0.02348</f>
        <v/>
      </c>
      <c r="U597" s="44" t="n"/>
      <c r="V597" s="44">
        <f>U597-T597</f>
        <v/>
      </c>
      <c r="W597" s="1" t="n"/>
      <c r="X597" s="44">
        <f>M597*0.043</f>
        <v/>
      </c>
      <c r="Y597" s="44">
        <f>R597+S597+T597+W597+X597+AG597+AC597+AD597</f>
        <v/>
      </c>
      <c r="Z597" s="44">
        <f>M597-Y597</f>
        <v/>
      </c>
      <c r="AA597" s="44">
        <f>Z597*0.7</f>
        <v/>
      </c>
      <c r="AB597" s="1" t="n"/>
      <c r="AC597" s="44">
        <f>M597*0.005</f>
        <v/>
      </c>
      <c r="AD597" s="44">
        <f>AC597</f>
        <v/>
      </c>
      <c r="AE597" s="1" t="n"/>
      <c r="AF597" s="1" t="n"/>
      <c r="AG597" s="1" t="n"/>
      <c r="AH597" s="44">
        <f>Z597*0.15</f>
        <v/>
      </c>
      <c r="AI597" s="44">
        <f>Z597*0.15</f>
        <v/>
      </c>
      <c r="AJ597" s="1" t="n"/>
      <c r="AK597" s="1" t="n"/>
      <c r="AL597" s="1" t="n"/>
      <c r="AM597" s="1" t="n"/>
      <c r="AN597" s="1" t="n"/>
      <c r="AO597" s="21">
        <f>(M597-Y597)/M597</f>
        <v/>
      </c>
      <c r="AP597" s="21">
        <f>AA597/Y597</f>
        <v/>
      </c>
    </row>
    <row r="598">
      <c r="A598" s="1" t="n"/>
      <c r="B598" s="15" t="inlineStr">
        <is>
          <t>7-GZ20223003</t>
        </is>
      </c>
      <c r="C598" s="15" t="inlineStr">
        <is>
          <t>2020-07-07 14:17:10</t>
        </is>
      </c>
      <c r="D598" s="16">
        <f>LEFT(B598,9)</f>
        <v/>
      </c>
      <c r="E598" s="1" t="inlineStr">
        <is>
          <t>jack</t>
        </is>
      </c>
      <c r="F598" s="1" t="n"/>
      <c r="G598" s="1" t="n"/>
      <c r="H598" s="1" t="n"/>
      <c r="I598" s="1" t="n"/>
      <c r="J598" s="1" t="n"/>
      <c r="K598" s="1" t="n"/>
      <c r="L598" s="1" t="n"/>
      <c r="M598" s="17" t="n">
        <v>58.84</v>
      </c>
      <c r="N598" s="1" t="n"/>
      <c r="O598" s="1" t="n"/>
      <c r="P598" s="1" t="n"/>
      <c r="Q598" s="1" t="n"/>
      <c r="R598" s="17" t="n">
        <v>31.1</v>
      </c>
      <c r="S598" s="44">
        <f>M598*0.01095</f>
        <v/>
      </c>
      <c r="T598" s="44">
        <f>M598*0.02348</f>
        <v/>
      </c>
      <c r="U598" s="44" t="n"/>
      <c r="V598" s="44">
        <f>U598-T598</f>
        <v/>
      </c>
      <c r="W598" s="1" t="n"/>
      <c r="X598" s="44">
        <f>M598*0.043</f>
        <v/>
      </c>
      <c r="Y598" s="44">
        <f>R598+S598+T598+W598+X598+AG598+AC598+AD598</f>
        <v/>
      </c>
      <c r="Z598" s="44">
        <f>M598-Y598</f>
        <v/>
      </c>
      <c r="AA598" s="44">
        <f>Z598*0.7</f>
        <v/>
      </c>
      <c r="AB598" s="1" t="n"/>
      <c r="AC598" s="44">
        <f>M598*0.005</f>
        <v/>
      </c>
      <c r="AD598" s="44">
        <f>AC598</f>
        <v/>
      </c>
      <c r="AE598" s="1" t="n"/>
      <c r="AF598" s="1" t="n"/>
      <c r="AG598" s="1" t="n"/>
      <c r="AH598" s="44">
        <f>Z598*0.15</f>
        <v/>
      </c>
      <c r="AI598" s="44">
        <f>Z598*0.15</f>
        <v/>
      </c>
      <c r="AJ598" s="1" t="n"/>
      <c r="AK598" s="1" t="n"/>
      <c r="AL598" s="1" t="n"/>
      <c r="AM598" s="1" t="n"/>
      <c r="AN598" s="1" t="n"/>
      <c r="AO598" s="21">
        <f>(M598-Y598)/M598</f>
        <v/>
      </c>
      <c r="AP598" s="21">
        <f>AA598/Y598</f>
        <v/>
      </c>
    </row>
    <row r="599">
      <c r="A599" s="1" t="n"/>
      <c r="B599" s="15" t="inlineStr">
        <is>
          <t>7-GZ20194010</t>
        </is>
      </c>
      <c r="C599" s="15" t="inlineStr">
        <is>
          <t>2020-07-07 14:16:57</t>
        </is>
      </c>
      <c r="D599" s="16">
        <f>LEFT(B599,9)</f>
        <v/>
      </c>
      <c r="E599" s="1" t="inlineStr">
        <is>
          <t>jack</t>
        </is>
      </c>
      <c r="F599" s="1" t="n"/>
      <c r="G599" s="1" t="n"/>
      <c r="H599" s="1" t="n"/>
      <c r="I599" s="1" t="n"/>
      <c r="J599" s="1" t="n"/>
      <c r="K599" s="1" t="n"/>
      <c r="L599" s="1" t="n"/>
      <c r="M599" s="17" t="n">
        <v>32.82</v>
      </c>
      <c r="N599" s="1" t="n"/>
      <c r="O599" s="1" t="n"/>
      <c r="P599" s="1" t="n"/>
      <c r="Q599" s="1" t="n"/>
      <c r="R599" s="17" t="n">
        <v>15.05</v>
      </c>
      <c r="S599" s="44">
        <f>M599*0.01095</f>
        <v/>
      </c>
      <c r="T599" s="44">
        <f>M599*0.02348</f>
        <v/>
      </c>
      <c r="U599" s="44" t="n"/>
      <c r="V599" s="44">
        <f>U599-T599</f>
        <v/>
      </c>
      <c r="W599" s="1" t="n"/>
      <c r="X599" s="44">
        <f>M599*0.043</f>
        <v/>
      </c>
      <c r="Y599" s="44">
        <f>R599+S599+T599+W599+X599+AG599+AC599+AD599</f>
        <v/>
      </c>
      <c r="Z599" s="44">
        <f>M599-Y599</f>
        <v/>
      </c>
      <c r="AA599" s="44">
        <f>Z599*0.7</f>
        <v/>
      </c>
      <c r="AB599" s="1" t="n"/>
      <c r="AC599" s="44">
        <f>M599*0.005</f>
        <v/>
      </c>
      <c r="AD599" s="44">
        <f>AC599</f>
        <v/>
      </c>
      <c r="AE599" s="1" t="n"/>
      <c r="AF599" s="1" t="n"/>
      <c r="AG599" s="1" t="n"/>
      <c r="AH599" s="44">
        <f>Z599*0.15</f>
        <v/>
      </c>
      <c r="AI599" s="44">
        <f>Z599*0.15</f>
        <v/>
      </c>
      <c r="AJ599" s="1" t="n"/>
      <c r="AK599" s="1" t="n"/>
      <c r="AL599" s="1" t="n"/>
      <c r="AM599" s="1" t="n"/>
      <c r="AN599" s="1" t="n"/>
      <c r="AO599" s="21">
        <f>(M599-Y599)/M599</f>
        <v/>
      </c>
      <c r="AP599" s="21">
        <f>AA599/Y599</f>
        <v/>
      </c>
    </row>
    <row r="600">
      <c r="A600" s="1" t="n"/>
      <c r="B600" s="15" t="inlineStr">
        <is>
          <t>7-GZ20152005</t>
        </is>
      </c>
      <c r="C600" s="15" t="inlineStr">
        <is>
          <t>2020-07-08 12:24:10</t>
        </is>
      </c>
      <c r="D600" s="16">
        <f>LEFT(B600,9)</f>
        <v/>
      </c>
      <c r="E600" s="1" t="inlineStr">
        <is>
          <t>jack</t>
        </is>
      </c>
      <c r="F600" s="1" t="n"/>
      <c r="G600" s="1" t="n"/>
      <c r="H600" s="1" t="n"/>
      <c r="I600" s="1" t="n"/>
      <c r="J600" s="1" t="n"/>
      <c r="K600" s="1" t="n"/>
      <c r="L600" s="1" t="n"/>
      <c r="M600" s="17" t="n">
        <v>310</v>
      </c>
      <c r="N600" s="1" t="n"/>
      <c r="O600" s="1" t="n"/>
      <c r="P600" s="1" t="n"/>
      <c r="Q600" s="1" t="n"/>
      <c r="R600" s="17" t="n">
        <v>212.7</v>
      </c>
      <c r="S600" s="44">
        <f>M600*0.01095</f>
        <v/>
      </c>
      <c r="T600" s="44">
        <f>M600*0.02348</f>
        <v/>
      </c>
      <c r="U600" s="44" t="n"/>
      <c r="V600" s="44">
        <f>U600-T600</f>
        <v/>
      </c>
      <c r="W600" s="1" t="n"/>
      <c r="X600" s="44">
        <f>M600*0.043</f>
        <v/>
      </c>
      <c r="Y600" s="44">
        <f>R600+S600+T600+W600+X600+AG600+AC600+AD600</f>
        <v/>
      </c>
      <c r="Z600" s="44">
        <f>M600-Y600</f>
        <v/>
      </c>
      <c r="AA600" s="44">
        <f>Z600*0.7</f>
        <v/>
      </c>
      <c r="AB600" s="1" t="n"/>
      <c r="AC600" s="44">
        <f>M600*0.005</f>
        <v/>
      </c>
      <c r="AD600" s="44">
        <f>AC600</f>
        <v/>
      </c>
      <c r="AE600" s="1" t="n"/>
      <c r="AF600" s="1" t="n"/>
      <c r="AG600" s="1" t="n"/>
      <c r="AH600" s="44">
        <f>Z600*0.15</f>
        <v/>
      </c>
      <c r="AI600" s="44">
        <f>Z600*0.15</f>
        <v/>
      </c>
      <c r="AJ600" s="1" t="n"/>
      <c r="AK600" s="1" t="n"/>
      <c r="AL600" s="1" t="n"/>
      <c r="AM600" s="1" t="n"/>
      <c r="AN600" s="1" t="n"/>
      <c r="AO600" s="21">
        <f>(M600-Y600)/M600</f>
        <v/>
      </c>
      <c r="AP600" s="21">
        <f>AA600/Y600</f>
        <v/>
      </c>
    </row>
    <row r="601">
      <c r="A601" s="1" t="n"/>
      <c r="B601" s="15" t="inlineStr">
        <is>
          <t>7-GZ19031043</t>
        </is>
      </c>
      <c r="C601" s="15" t="inlineStr">
        <is>
          <t>2020-07-07 14:16:56</t>
        </is>
      </c>
      <c r="D601" s="16">
        <f>LEFT(B601,9)</f>
        <v/>
      </c>
      <c r="E601" s="1" t="inlineStr">
        <is>
          <t>jack</t>
        </is>
      </c>
      <c r="F601" s="1" t="n"/>
      <c r="G601" s="1" t="n"/>
      <c r="H601" s="1" t="n"/>
      <c r="I601" s="1" t="n"/>
      <c r="J601" s="1" t="n"/>
      <c r="K601" s="1" t="n"/>
      <c r="L601" s="1" t="n"/>
      <c r="M601" s="17" t="n">
        <v>91</v>
      </c>
      <c r="N601" s="1" t="n"/>
      <c r="O601" s="1" t="n"/>
      <c r="P601" s="1" t="n"/>
      <c r="Q601" s="1" t="n"/>
      <c r="R601" s="17" t="n">
        <v>52.79</v>
      </c>
      <c r="S601" s="44">
        <f>M601*0.01095</f>
        <v/>
      </c>
      <c r="T601" s="44">
        <f>M601*0.02348</f>
        <v/>
      </c>
      <c r="U601" s="44" t="n"/>
      <c r="V601" s="44">
        <f>U601-T601</f>
        <v/>
      </c>
      <c r="W601" s="1" t="n"/>
      <c r="X601" s="44">
        <f>M601*0.043</f>
        <v/>
      </c>
      <c r="Y601" s="44">
        <f>R601+S601+T601+W601+X601+AG601+AC601+AD601</f>
        <v/>
      </c>
      <c r="Z601" s="44">
        <f>M601-Y601</f>
        <v/>
      </c>
      <c r="AA601" s="44">
        <f>Z601*0.7</f>
        <v/>
      </c>
      <c r="AB601" s="1" t="n"/>
      <c r="AC601" s="44">
        <f>M601*0.005</f>
        <v/>
      </c>
      <c r="AD601" s="44">
        <f>AC601</f>
        <v/>
      </c>
      <c r="AE601" s="1" t="n"/>
      <c r="AF601" s="1" t="n"/>
      <c r="AG601" s="1" t="n"/>
      <c r="AH601" s="44">
        <f>Z601*0.15</f>
        <v/>
      </c>
      <c r="AI601" s="44">
        <f>Z601*0.15</f>
        <v/>
      </c>
      <c r="AJ601" s="1" t="n"/>
      <c r="AK601" s="1" t="n"/>
      <c r="AL601" s="1" t="n"/>
      <c r="AM601" s="1" t="n"/>
      <c r="AN601" s="1" t="n"/>
      <c r="AO601" s="21">
        <f>(M601-Y601)/M601</f>
        <v/>
      </c>
      <c r="AP601" s="21">
        <f>AA601/Y601</f>
        <v/>
      </c>
    </row>
    <row r="602">
      <c r="A602" s="1" t="n"/>
      <c r="B602" s="15" t="inlineStr">
        <is>
          <t>7-GZ20256001</t>
        </is>
      </c>
      <c r="C602" s="15" t="inlineStr">
        <is>
          <t>2020-07-07 14:16:56</t>
        </is>
      </c>
      <c r="D602" s="16">
        <f>LEFT(B602,9)</f>
        <v/>
      </c>
      <c r="E602" s="1" t="inlineStr">
        <is>
          <t>jack</t>
        </is>
      </c>
      <c r="F602" s="1" t="n"/>
      <c r="G602" s="1" t="n"/>
      <c r="H602" s="1" t="n"/>
      <c r="I602" s="1" t="n"/>
      <c r="J602" s="1" t="n"/>
      <c r="K602" s="1" t="n"/>
      <c r="L602" s="1" t="n"/>
      <c r="M602" s="17" t="n">
        <v>548</v>
      </c>
      <c r="N602" s="1" t="n"/>
      <c r="O602" s="1" t="n"/>
      <c r="P602" s="1" t="n"/>
      <c r="Q602" s="1" t="n"/>
      <c r="R602" s="17" t="n">
        <v>327.2</v>
      </c>
      <c r="S602" s="44">
        <f>M602*0.01095</f>
        <v/>
      </c>
      <c r="T602" s="44">
        <f>M602*0.02348</f>
        <v/>
      </c>
      <c r="U602" s="44" t="n"/>
      <c r="V602" s="44">
        <f>U602-T602</f>
        <v/>
      </c>
      <c r="W602" s="1" t="n"/>
      <c r="X602" s="44">
        <f>M602*0.043</f>
        <v/>
      </c>
      <c r="Y602" s="44">
        <f>R602+S602+T602+W602+X602+AG602+AC602+AD602</f>
        <v/>
      </c>
      <c r="Z602" s="44">
        <f>M602-Y602</f>
        <v/>
      </c>
      <c r="AA602" s="44">
        <f>Z602*0.7</f>
        <v/>
      </c>
      <c r="AB602" s="1" t="n"/>
      <c r="AC602" s="44">
        <f>M602*0.005</f>
        <v/>
      </c>
      <c r="AD602" s="44">
        <f>AC602</f>
        <v/>
      </c>
      <c r="AE602" s="1" t="n"/>
      <c r="AF602" s="1" t="n"/>
      <c r="AG602" s="1" t="n"/>
      <c r="AH602" s="44">
        <f>Z602*0.15</f>
        <v/>
      </c>
      <c r="AI602" s="44">
        <f>Z602*0.15</f>
        <v/>
      </c>
      <c r="AJ602" s="1" t="n"/>
      <c r="AK602" s="1" t="n"/>
      <c r="AL602" s="1" t="n"/>
      <c r="AM602" s="1" t="n"/>
      <c r="AN602" s="1" t="n"/>
      <c r="AO602" s="21">
        <f>(M602-Y602)/M602</f>
        <v/>
      </c>
      <c r="AP602" s="21">
        <f>AA602/Y602</f>
        <v/>
      </c>
    </row>
    <row r="603">
      <c r="A603" s="1" t="n"/>
      <c r="B603" s="15" t="inlineStr">
        <is>
          <t>7-GZ20052020</t>
        </is>
      </c>
      <c r="C603" s="15" t="inlineStr">
        <is>
          <t>2020-07-07 14:16:56</t>
        </is>
      </c>
      <c r="D603" s="16">
        <f>LEFT(B603,9)</f>
        <v/>
      </c>
      <c r="E603" s="1" t="inlineStr">
        <is>
          <t>jack</t>
        </is>
      </c>
      <c r="F603" s="1" t="n"/>
      <c r="G603" s="1" t="n"/>
      <c r="H603" s="1" t="n"/>
      <c r="I603" s="1" t="n"/>
      <c r="J603" s="1" t="n"/>
      <c r="K603" s="1" t="n"/>
      <c r="L603" s="1" t="n"/>
      <c r="M603" s="17" t="n">
        <v>765.8</v>
      </c>
      <c r="N603" s="1" t="n"/>
      <c r="O603" s="1" t="n"/>
      <c r="P603" s="1" t="n"/>
      <c r="Q603" s="1" t="n"/>
      <c r="R603" s="17" t="n">
        <v>481.05</v>
      </c>
      <c r="S603" s="44">
        <f>M603*0.01095</f>
        <v/>
      </c>
      <c r="T603" s="44">
        <f>M603*0.02348</f>
        <v/>
      </c>
      <c r="U603" s="44" t="n"/>
      <c r="V603" s="44">
        <f>U603-T603</f>
        <v/>
      </c>
      <c r="W603" s="1" t="n"/>
      <c r="X603" s="44">
        <f>M603*0.043</f>
        <v/>
      </c>
      <c r="Y603" s="44">
        <f>R603+S603+T603+W603+X603+AG603+AC603+AD603</f>
        <v/>
      </c>
      <c r="Z603" s="44">
        <f>M603-Y603</f>
        <v/>
      </c>
      <c r="AA603" s="44">
        <f>Z603*0.7</f>
        <v/>
      </c>
      <c r="AB603" s="1" t="n"/>
      <c r="AC603" s="44">
        <f>M603*0.005</f>
        <v/>
      </c>
      <c r="AD603" s="44">
        <f>AC603</f>
        <v/>
      </c>
      <c r="AE603" s="1" t="n"/>
      <c r="AF603" s="1" t="n"/>
      <c r="AG603" s="1" t="n"/>
      <c r="AH603" s="44">
        <f>Z603*0.15</f>
        <v/>
      </c>
      <c r="AI603" s="44">
        <f>Z603*0.15</f>
        <v/>
      </c>
      <c r="AJ603" s="1" t="n"/>
      <c r="AK603" s="1" t="n"/>
      <c r="AL603" s="1" t="n"/>
      <c r="AM603" s="1" t="n"/>
      <c r="AN603" s="1" t="n"/>
      <c r="AO603" s="21">
        <f>(M603-Y603)/M603</f>
        <v/>
      </c>
      <c r="AP603" s="21">
        <f>AA603/Y603</f>
        <v/>
      </c>
    </row>
    <row r="604">
      <c r="A604" s="1" t="n"/>
      <c r="B604" s="15" t="inlineStr">
        <is>
          <t>7-GZ20255001</t>
        </is>
      </c>
      <c r="C604" s="15" t="inlineStr">
        <is>
          <t>2020-07-07 18:14:40</t>
        </is>
      </c>
      <c r="D604" s="16">
        <f>LEFT(B604,9)</f>
        <v/>
      </c>
      <c r="E604" s="1" t="inlineStr">
        <is>
          <t>jack</t>
        </is>
      </c>
      <c r="F604" s="1" t="n"/>
      <c r="G604" s="1" t="n"/>
      <c r="H604" s="1" t="n"/>
      <c r="I604" s="1" t="n"/>
      <c r="J604" s="1" t="n"/>
      <c r="K604" s="1" t="n"/>
      <c r="L604" s="1" t="n"/>
      <c r="M604" s="17" t="n">
        <v>174</v>
      </c>
      <c r="N604" s="1" t="n"/>
      <c r="O604" s="1" t="n"/>
      <c r="P604" s="1" t="n"/>
      <c r="Q604" s="1" t="n"/>
      <c r="R604" s="17" t="n">
        <v>100</v>
      </c>
      <c r="S604" s="44">
        <f>M604*0.01095</f>
        <v/>
      </c>
      <c r="T604" s="44">
        <f>M604*0.02348</f>
        <v/>
      </c>
      <c r="U604" s="44" t="n"/>
      <c r="V604" s="44">
        <f>U604-T604</f>
        <v/>
      </c>
      <c r="W604" s="1" t="n"/>
      <c r="X604" s="44">
        <f>M604*0.043</f>
        <v/>
      </c>
      <c r="Y604" s="44">
        <f>R604+S604+T604+W604+X604+AG604+AC604+AD604</f>
        <v/>
      </c>
      <c r="Z604" s="44">
        <f>M604-Y604</f>
        <v/>
      </c>
      <c r="AA604" s="44">
        <f>Z604*0.7</f>
        <v/>
      </c>
      <c r="AB604" s="1" t="n"/>
      <c r="AC604" s="44">
        <f>M604*0.005</f>
        <v/>
      </c>
      <c r="AD604" s="44">
        <f>AC604</f>
        <v/>
      </c>
      <c r="AE604" s="1" t="n"/>
      <c r="AF604" s="1" t="n"/>
      <c r="AG604" s="1" t="n"/>
      <c r="AH604" s="44">
        <f>Z604*0.15</f>
        <v/>
      </c>
      <c r="AI604" s="44">
        <f>Z604*0.15</f>
        <v/>
      </c>
      <c r="AJ604" s="1" t="n"/>
      <c r="AK604" s="1" t="n"/>
      <c r="AL604" s="1" t="n"/>
      <c r="AM604" s="1" t="n"/>
      <c r="AN604" s="1" t="n"/>
      <c r="AO604" s="21">
        <f>(M604-Y604)/M604</f>
        <v/>
      </c>
      <c r="AP604" s="21">
        <f>AA604/Y604</f>
        <v/>
      </c>
    </row>
    <row r="605">
      <c r="A605" s="1" t="n"/>
      <c r="B605" s="15" t="inlineStr">
        <is>
          <t>7-GZ20067003</t>
        </is>
      </c>
      <c r="C605" s="15" t="inlineStr">
        <is>
          <t>2020-07-07 13:48:38</t>
        </is>
      </c>
      <c r="D605" s="16">
        <f>LEFT(B605,9)</f>
        <v/>
      </c>
      <c r="E605" s="1" t="inlineStr">
        <is>
          <t>jack</t>
        </is>
      </c>
      <c r="F605" s="1" t="n"/>
      <c r="G605" s="1" t="n"/>
      <c r="H605" s="1" t="n"/>
      <c r="I605" s="1" t="n"/>
      <c r="J605" s="1" t="n"/>
      <c r="K605" s="1" t="n"/>
      <c r="L605" s="1" t="n"/>
      <c r="M605" s="17" t="n">
        <v>23</v>
      </c>
      <c r="N605" s="1" t="n"/>
      <c r="O605" s="1" t="n"/>
      <c r="P605" s="1" t="n"/>
      <c r="Q605" s="1" t="n"/>
      <c r="R605" s="17" t="n">
        <v>11.05</v>
      </c>
      <c r="S605" s="44">
        <f>M605*0.01095</f>
        <v/>
      </c>
      <c r="T605" s="44">
        <f>M605*0.02348</f>
        <v/>
      </c>
      <c r="U605" s="44" t="n"/>
      <c r="V605" s="44">
        <f>U605-T605</f>
        <v/>
      </c>
      <c r="W605" s="1" t="n"/>
      <c r="X605" s="44">
        <f>M605*0.043</f>
        <v/>
      </c>
      <c r="Y605" s="44">
        <f>R605+S605+T605+W605+X605+AG605+AC605+AD605</f>
        <v/>
      </c>
      <c r="Z605" s="44">
        <f>M605-Y605</f>
        <v/>
      </c>
      <c r="AA605" s="44">
        <f>Z605*0.7</f>
        <v/>
      </c>
      <c r="AB605" s="1" t="n"/>
      <c r="AC605" s="44">
        <f>M605*0.005</f>
        <v/>
      </c>
      <c r="AD605" s="44">
        <f>AC605</f>
        <v/>
      </c>
      <c r="AE605" s="1" t="n"/>
      <c r="AF605" s="1" t="n"/>
      <c r="AG605" s="1" t="n"/>
      <c r="AH605" s="44">
        <f>Z605*0.15</f>
        <v/>
      </c>
      <c r="AI605" s="44">
        <f>Z605*0.15</f>
        <v/>
      </c>
      <c r="AJ605" s="1" t="n"/>
      <c r="AK605" s="1" t="n"/>
      <c r="AL605" s="1" t="n"/>
      <c r="AM605" s="1" t="n"/>
      <c r="AN605" s="1" t="n"/>
      <c r="AO605" s="21">
        <f>(M605-Y605)/M605</f>
        <v/>
      </c>
      <c r="AP605" s="21">
        <f>AA605/Y605</f>
        <v/>
      </c>
    </row>
    <row r="606">
      <c r="A606" s="1" t="n"/>
      <c r="B606" s="15" t="inlineStr">
        <is>
          <t>7-GZ20077002</t>
        </is>
      </c>
      <c r="C606" s="15" t="inlineStr">
        <is>
          <t>2020-07-07 15:17:00</t>
        </is>
      </c>
      <c r="D606" s="16">
        <f>LEFT(B606,9)</f>
        <v/>
      </c>
      <c r="E606" s="1" t="inlineStr">
        <is>
          <t>jack</t>
        </is>
      </c>
      <c r="F606" s="1" t="n"/>
      <c r="G606" s="1" t="n"/>
      <c r="H606" s="1" t="n"/>
      <c r="I606" s="1" t="n"/>
      <c r="J606" s="1" t="n"/>
      <c r="K606" s="1" t="n"/>
      <c r="L606" s="1" t="n"/>
      <c r="M606" s="17" t="n">
        <v>106</v>
      </c>
      <c r="N606" s="1" t="n"/>
      <c r="O606" s="1" t="n"/>
      <c r="P606" s="1" t="n"/>
      <c r="Q606" s="1" t="n"/>
      <c r="R606" s="17" t="n">
        <v>85.44</v>
      </c>
      <c r="S606" s="44">
        <f>M606*0.01095</f>
        <v/>
      </c>
      <c r="T606" s="44">
        <f>M606*0.02348</f>
        <v/>
      </c>
      <c r="U606" s="44" t="n"/>
      <c r="V606" s="44">
        <f>U606-T606</f>
        <v/>
      </c>
      <c r="W606" s="1" t="n"/>
      <c r="X606" s="44">
        <f>M606*0.043</f>
        <v/>
      </c>
      <c r="Y606" s="44">
        <f>R606+S606+T606+W606+X606+AG606+AC606+AD606</f>
        <v/>
      </c>
      <c r="Z606" s="44">
        <f>M606-Y606</f>
        <v/>
      </c>
      <c r="AA606" s="44">
        <f>Z606*0.7</f>
        <v/>
      </c>
      <c r="AB606" s="1" t="n"/>
      <c r="AC606" s="44">
        <f>M606*0.005</f>
        <v/>
      </c>
      <c r="AD606" s="44">
        <f>AC606</f>
        <v/>
      </c>
      <c r="AE606" s="1" t="n"/>
      <c r="AF606" s="1" t="n"/>
      <c r="AG606" s="1" t="n"/>
      <c r="AH606" s="44">
        <f>Z606*0.15</f>
        <v/>
      </c>
      <c r="AI606" s="44">
        <f>Z606*0.15</f>
        <v/>
      </c>
      <c r="AJ606" s="1" t="n"/>
      <c r="AK606" s="1" t="n"/>
      <c r="AL606" s="1" t="n"/>
      <c r="AM606" s="1" t="n"/>
      <c r="AN606" s="1" t="n"/>
      <c r="AO606" s="21">
        <f>(M606-Y606)/M606</f>
        <v/>
      </c>
      <c r="AP606" s="21">
        <f>AA606/Y606</f>
        <v/>
      </c>
    </row>
    <row r="607">
      <c r="A607" s="1" t="n"/>
      <c r="B607" s="15" t="inlineStr">
        <is>
          <t>7-AL19156087</t>
        </is>
      </c>
      <c r="C607" s="15" t="inlineStr">
        <is>
          <t>2020-07-07 13:34:16</t>
        </is>
      </c>
      <c r="D607" s="16">
        <f>LEFT(B607,9)</f>
        <v/>
      </c>
      <c r="E607" s="1" t="inlineStr">
        <is>
          <t>jack</t>
        </is>
      </c>
      <c r="F607" s="1" t="n"/>
      <c r="G607" s="1" t="n"/>
      <c r="H607" s="1" t="n"/>
      <c r="I607" s="1" t="n"/>
      <c r="J607" s="1" t="n"/>
      <c r="K607" s="1" t="n"/>
      <c r="L607" s="1" t="n"/>
      <c r="M607" s="17" t="n">
        <v>163</v>
      </c>
      <c r="N607" s="1" t="n"/>
      <c r="O607" s="1" t="n"/>
      <c r="P607" s="1" t="n"/>
      <c r="Q607" s="1" t="n"/>
      <c r="R607" s="17" t="n">
        <v>97.04000000000001</v>
      </c>
      <c r="S607" s="44">
        <f>M607*0.01095</f>
        <v/>
      </c>
      <c r="T607" s="44">
        <f>M607*0.02348</f>
        <v/>
      </c>
      <c r="U607" s="44" t="n"/>
      <c r="V607" s="44">
        <f>U607-T607</f>
        <v/>
      </c>
      <c r="W607" s="1" t="n"/>
      <c r="X607" s="44">
        <f>M607*0.043</f>
        <v/>
      </c>
      <c r="Y607" s="44">
        <f>R607+S607+T607+W607+X607+AG607+AC607+AD607</f>
        <v/>
      </c>
      <c r="Z607" s="44">
        <f>M607-Y607</f>
        <v/>
      </c>
      <c r="AA607" s="1" t="n">
        <v>0</v>
      </c>
      <c r="AB607" s="44">
        <f>Z607*0.9</f>
        <v/>
      </c>
      <c r="AC607" s="44">
        <f>M607*0.005</f>
        <v/>
      </c>
      <c r="AD607" s="44">
        <f>AC607</f>
        <v/>
      </c>
      <c r="AE607" s="1" t="n"/>
      <c r="AF607" s="1" t="n"/>
      <c r="AG607" s="1" t="n"/>
      <c r="AH607" s="44">
        <f>Z607*0.05</f>
        <v/>
      </c>
      <c r="AI607" s="44">
        <f>AH607</f>
        <v/>
      </c>
      <c r="AJ607" s="1" t="n"/>
      <c r="AK607" s="1" t="n"/>
      <c r="AL607" s="1" t="n"/>
      <c r="AM607" s="1" t="n"/>
      <c r="AN607" s="1" t="n"/>
      <c r="AO607" s="21">
        <f>(M607-Y607)/M607</f>
        <v/>
      </c>
      <c r="AP607" s="21">
        <f>AA607/Y607</f>
        <v/>
      </c>
    </row>
    <row r="608">
      <c r="A608" s="1" t="n"/>
      <c r="B608" s="15" t="inlineStr">
        <is>
          <t>7-MA20235003</t>
        </is>
      </c>
      <c r="C608" s="15" t="inlineStr">
        <is>
          <t>2020-07-07 13:14:48</t>
        </is>
      </c>
      <c r="D608" s="16">
        <f>LEFT(B608,9)</f>
        <v/>
      </c>
      <c r="E608" s="1" t="inlineStr">
        <is>
          <t>jack</t>
        </is>
      </c>
      <c r="F608" s="1" t="n"/>
      <c r="G608" s="1" t="n"/>
      <c r="H608" s="1" t="n"/>
      <c r="I608" s="1" t="n"/>
      <c r="J608" s="1" t="n"/>
      <c r="K608" s="1" t="n"/>
      <c r="L608" s="1" t="n"/>
      <c r="M608" s="17" t="n">
        <v>544</v>
      </c>
      <c r="N608" s="1" t="n"/>
      <c r="O608" s="1" t="n"/>
      <c r="P608" s="1" t="n"/>
      <c r="Q608" s="1" t="n"/>
      <c r="R608" s="17" t="n">
        <v>314.09</v>
      </c>
      <c r="S608" s="44">
        <f>M608*0.01095</f>
        <v/>
      </c>
      <c r="T608" s="44">
        <f>M608*0.02348</f>
        <v/>
      </c>
      <c r="U608" s="44" t="n"/>
      <c r="V608" s="44">
        <f>U608-T608</f>
        <v/>
      </c>
      <c r="W608" s="1" t="n"/>
      <c r="X608" s="44">
        <f>M608*0.043</f>
        <v/>
      </c>
      <c r="Y608" s="44">
        <f>R608+S608+T608+W608+X608+AG608+AC608+AD608</f>
        <v/>
      </c>
      <c r="Z608" s="44">
        <f>M608-Y608</f>
        <v/>
      </c>
      <c r="AA608" s="44">
        <f>Z608*0.7</f>
        <v/>
      </c>
      <c r="AB608" s="1" t="n"/>
      <c r="AC608" s="44">
        <f>M608*0.005</f>
        <v/>
      </c>
      <c r="AD608" s="44">
        <f>AC608</f>
        <v/>
      </c>
      <c r="AE608" s="1" t="n"/>
      <c r="AF608" s="1" t="n"/>
      <c r="AG608" s="1" t="n"/>
      <c r="AH608" s="44">
        <f>Z608*0.15</f>
        <v/>
      </c>
      <c r="AI608" s="44">
        <f>Z608*0.15</f>
        <v/>
      </c>
      <c r="AJ608" s="1" t="n"/>
      <c r="AK608" s="1" t="n"/>
      <c r="AL608" s="1" t="n"/>
      <c r="AM608" s="1" t="n"/>
      <c r="AN608" s="1" t="n"/>
      <c r="AO608" s="21">
        <f>(M608-Y608)/M608</f>
        <v/>
      </c>
      <c r="AP608" s="21">
        <f>AA608/Y608</f>
        <v/>
      </c>
    </row>
    <row r="609">
      <c r="A609" s="1" t="n"/>
      <c r="B609" s="15" t="inlineStr">
        <is>
          <t>7-MA20254001</t>
        </is>
      </c>
      <c r="C609" s="15" t="inlineStr">
        <is>
          <t>2020-07-11 09:39:26</t>
        </is>
      </c>
      <c r="D609" s="16">
        <f>LEFT(B609,9)</f>
        <v/>
      </c>
      <c r="E609" s="1" t="inlineStr">
        <is>
          <t>jack</t>
        </is>
      </c>
      <c r="F609" s="1" t="n"/>
      <c r="G609" s="1" t="n"/>
      <c r="H609" s="1" t="n"/>
      <c r="I609" s="1" t="n"/>
      <c r="J609" s="1" t="n"/>
      <c r="K609" s="1" t="n"/>
      <c r="L609" s="1" t="n"/>
      <c r="M609" s="17" t="n">
        <v>725</v>
      </c>
      <c r="N609" s="1" t="n"/>
      <c r="O609" s="1" t="n"/>
      <c r="P609" s="1" t="n"/>
      <c r="Q609" s="1" t="n"/>
      <c r="R609" s="17" t="n">
        <v>482.34</v>
      </c>
      <c r="S609" s="44">
        <f>M609*0.01095</f>
        <v/>
      </c>
      <c r="T609" s="44">
        <f>M609*0.02348</f>
        <v/>
      </c>
      <c r="U609" s="44" t="n"/>
      <c r="V609" s="44">
        <f>U609-T609</f>
        <v/>
      </c>
      <c r="W609" s="1" t="n"/>
      <c r="X609" s="44">
        <f>M609*0.043</f>
        <v/>
      </c>
      <c r="Y609" s="44">
        <f>R609+S609+T609+W609+X609+AG609+AC609+AD609</f>
        <v/>
      </c>
      <c r="Z609" s="44">
        <f>M609-Y609</f>
        <v/>
      </c>
      <c r="AA609" s="44">
        <f>Z609*0.7</f>
        <v/>
      </c>
      <c r="AB609" s="1" t="n"/>
      <c r="AC609" s="44">
        <f>M609*0.005</f>
        <v/>
      </c>
      <c r="AD609" s="44">
        <f>AC609</f>
        <v/>
      </c>
      <c r="AE609" s="1" t="n"/>
      <c r="AF609" s="1" t="n"/>
      <c r="AG609" s="1" t="n"/>
      <c r="AH609" s="44">
        <f>Z609*0.15</f>
        <v/>
      </c>
      <c r="AI609" s="44">
        <f>Z609*0.15</f>
        <v/>
      </c>
      <c r="AJ609" s="1" t="n"/>
      <c r="AK609" s="1" t="n"/>
      <c r="AL609" s="1" t="n"/>
      <c r="AM609" s="1" t="n"/>
      <c r="AN609" s="1" t="n"/>
      <c r="AO609" s="21">
        <f>(M609-Y609)/M609</f>
        <v/>
      </c>
      <c r="AP609" s="21">
        <f>AA609/Y609</f>
        <v/>
      </c>
    </row>
    <row r="610">
      <c r="A610" s="1" t="n"/>
      <c r="B610" s="15" t="inlineStr">
        <is>
          <t>7-MA20022040</t>
        </is>
      </c>
      <c r="C610" s="15" t="inlineStr">
        <is>
          <t>2020-07-07 13:34:13</t>
        </is>
      </c>
      <c r="D610" s="16">
        <f>LEFT(B610,9)</f>
        <v/>
      </c>
      <c r="E610" s="1" t="inlineStr">
        <is>
          <t>jack</t>
        </is>
      </c>
      <c r="F610" s="1" t="n"/>
      <c r="G610" s="1" t="n"/>
      <c r="H610" s="1" t="n"/>
      <c r="I610" s="1" t="n"/>
      <c r="J610" s="1" t="n"/>
      <c r="K610" s="1" t="n"/>
      <c r="L610" s="1" t="n"/>
      <c r="M610" s="17" t="n">
        <v>119</v>
      </c>
      <c r="N610" s="1" t="n"/>
      <c r="O610" s="1" t="n"/>
      <c r="P610" s="1" t="n"/>
      <c r="Q610" s="1" t="n"/>
      <c r="R610" s="17" t="n">
        <v>75.84999999999999</v>
      </c>
      <c r="S610" s="44">
        <f>M610*0.01095</f>
        <v/>
      </c>
      <c r="T610" s="44">
        <f>M610*0.02348</f>
        <v/>
      </c>
      <c r="U610" s="44" t="n"/>
      <c r="V610" s="44">
        <f>U610-T610</f>
        <v/>
      </c>
      <c r="W610" s="1" t="n"/>
      <c r="X610" s="44">
        <f>M610*0.043</f>
        <v/>
      </c>
      <c r="Y610" s="44">
        <f>R610+S610+T610+W610+X610+AG610+AC610+AD610</f>
        <v/>
      </c>
      <c r="Z610" s="44">
        <f>M610-Y610</f>
        <v/>
      </c>
      <c r="AA610" s="44">
        <f>Z610*0.7</f>
        <v/>
      </c>
      <c r="AB610" s="1" t="n"/>
      <c r="AC610" s="44">
        <f>M610*0.005</f>
        <v/>
      </c>
      <c r="AD610" s="44">
        <f>AC610</f>
        <v/>
      </c>
      <c r="AE610" s="1" t="n"/>
      <c r="AF610" s="1" t="n"/>
      <c r="AG610" s="1" t="n"/>
      <c r="AH610" s="44">
        <f>Z610*0.15</f>
        <v/>
      </c>
      <c r="AI610" s="44">
        <f>Z610*0.15</f>
        <v/>
      </c>
      <c r="AJ610" s="1" t="n"/>
      <c r="AK610" s="1" t="n"/>
      <c r="AL610" s="1" t="n"/>
      <c r="AM610" s="1" t="n"/>
      <c r="AN610" s="1" t="n"/>
      <c r="AO610" s="21">
        <f>(M610-Y610)/M610</f>
        <v/>
      </c>
      <c r="AP610" s="21">
        <f>AA610/Y610</f>
        <v/>
      </c>
    </row>
    <row r="611">
      <c r="A611" s="1" t="n"/>
      <c r="B611" s="15" t="inlineStr">
        <is>
          <t>7-MA20022039</t>
        </is>
      </c>
      <c r="C611" s="15" t="inlineStr">
        <is>
          <t>2020-07-07 13:16:10</t>
        </is>
      </c>
      <c r="D611" s="16">
        <f>LEFT(B611,9)</f>
        <v/>
      </c>
      <c r="E611" s="1" t="inlineStr">
        <is>
          <t>jack</t>
        </is>
      </c>
      <c r="F611" s="1" t="n"/>
      <c r="G611" s="1" t="n"/>
      <c r="H611" s="1" t="n"/>
      <c r="I611" s="1" t="n"/>
      <c r="J611" s="1" t="n"/>
      <c r="K611" s="1" t="n"/>
      <c r="L611" s="1" t="n"/>
      <c r="M611" s="17" t="n">
        <v>83</v>
      </c>
      <c r="N611" s="1" t="n"/>
      <c r="O611" s="1" t="n"/>
      <c r="P611" s="1" t="n"/>
      <c r="Q611" s="1" t="n"/>
      <c r="R611" s="17" t="n">
        <v>48.11</v>
      </c>
      <c r="S611" s="44">
        <f>M611*0.01095</f>
        <v/>
      </c>
      <c r="T611" s="44">
        <f>M611*0.02348</f>
        <v/>
      </c>
      <c r="U611" s="44" t="n"/>
      <c r="V611" s="44">
        <f>U611-T611</f>
        <v/>
      </c>
      <c r="W611" s="1" t="n"/>
      <c r="X611" s="44">
        <f>M611*0.043</f>
        <v/>
      </c>
      <c r="Y611" s="44">
        <f>R611+S611+T611+W611+X611+AG611+AC611+AD611</f>
        <v/>
      </c>
      <c r="Z611" s="44">
        <f>M611-Y611</f>
        <v/>
      </c>
      <c r="AA611" s="44">
        <f>Z611*0.7</f>
        <v/>
      </c>
      <c r="AB611" s="1" t="n"/>
      <c r="AC611" s="44">
        <f>M611*0.005</f>
        <v/>
      </c>
      <c r="AD611" s="44">
        <f>AC611</f>
        <v/>
      </c>
      <c r="AE611" s="1" t="n"/>
      <c r="AF611" s="1" t="n"/>
      <c r="AG611" s="1" t="n"/>
      <c r="AH611" s="44">
        <f>Z611*0.15</f>
        <v/>
      </c>
      <c r="AI611" s="44">
        <f>Z611*0.15</f>
        <v/>
      </c>
      <c r="AJ611" s="1" t="n"/>
      <c r="AK611" s="1" t="n"/>
      <c r="AL611" s="1" t="n"/>
      <c r="AM611" s="1" t="n"/>
      <c r="AN611" s="1" t="n"/>
      <c r="AO611" s="21">
        <f>(M611-Y611)/M611</f>
        <v/>
      </c>
      <c r="AP611" s="21">
        <f>AA611/Y611</f>
        <v/>
      </c>
    </row>
    <row r="612">
      <c r="A612" s="1" t="n"/>
      <c r="B612" s="15" t="inlineStr">
        <is>
          <t>7-MA20022038</t>
        </is>
      </c>
      <c r="C612" s="15" t="inlineStr">
        <is>
          <t>2020-07-07 13:34:13</t>
        </is>
      </c>
      <c r="D612" s="16">
        <f>LEFT(B612,9)</f>
        <v/>
      </c>
      <c r="E612" s="1" t="inlineStr">
        <is>
          <t>jack</t>
        </is>
      </c>
      <c r="F612" s="1" t="n"/>
      <c r="G612" s="1" t="n"/>
      <c r="H612" s="1" t="n"/>
      <c r="I612" s="1" t="n"/>
      <c r="J612" s="1" t="n"/>
      <c r="K612" s="1" t="n"/>
      <c r="L612" s="1" t="n"/>
      <c r="M612" s="17" t="n">
        <v>121</v>
      </c>
      <c r="N612" s="1" t="n"/>
      <c r="O612" s="1" t="n"/>
      <c r="P612" s="1" t="n"/>
      <c r="Q612" s="1" t="n"/>
      <c r="R612" s="17" t="n">
        <v>75.84999999999999</v>
      </c>
      <c r="S612" s="44">
        <f>M612*0.01095</f>
        <v/>
      </c>
      <c r="T612" s="44">
        <f>M612*0.02348</f>
        <v/>
      </c>
      <c r="U612" s="44" t="n"/>
      <c r="V612" s="44">
        <f>U612-T612</f>
        <v/>
      </c>
      <c r="W612" s="1" t="n"/>
      <c r="X612" s="44">
        <f>M612*0.043</f>
        <v/>
      </c>
      <c r="Y612" s="44">
        <f>R612+S612+T612+W612+X612+AG612+AC612+AD612</f>
        <v/>
      </c>
      <c r="Z612" s="44">
        <f>M612-Y612</f>
        <v/>
      </c>
      <c r="AA612" s="44">
        <f>Z612*0.7</f>
        <v/>
      </c>
      <c r="AB612" s="1" t="n"/>
      <c r="AC612" s="44">
        <f>M612*0.005</f>
        <v/>
      </c>
      <c r="AD612" s="44">
        <f>AC612</f>
        <v/>
      </c>
      <c r="AE612" s="1" t="n"/>
      <c r="AF612" s="1" t="n"/>
      <c r="AG612" s="1" t="n"/>
      <c r="AH612" s="44">
        <f>Z612*0.15</f>
        <v/>
      </c>
      <c r="AI612" s="44">
        <f>Z612*0.15</f>
        <v/>
      </c>
      <c r="AJ612" s="1" t="n"/>
      <c r="AK612" s="1" t="n"/>
      <c r="AL612" s="1" t="n"/>
      <c r="AM612" s="1" t="n"/>
      <c r="AN612" s="1" t="n"/>
      <c r="AO612" s="21">
        <f>(M612-Y612)/M612</f>
        <v/>
      </c>
      <c r="AP612" s="21">
        <f>AA612/Y612</f>
        <v/>
      </c>
    </row>
    <row r="613">
      <c r="A613" s="1" t="n"/>
      <c r="B613" s="15" t="inlineStr">
        <is>
          <t>7-AL196044</t>
        </is>
      </c>
      <c r="C613" s="15" t="inlineStr">
        <is>
          <t>2020-07-07 10:54:05</t>
        </is>
      </c>
      <c r="D613" s="16">
        <f>LEFT(B613,9)</f>
        <v/>
      </c>
      <c r="E613" s="1" t="inlineStr">
        <is>
          <t>jack</t>
        </is>
      </c>
      <c r="F613" s="1" t="n"/>
      <c r="G613" s="1" t="n"/>
      <c r="H613" s="1" t="n"/>
      <c r="I613" s="1" t="n"/>
      <c r="J613" s="1" t="n"/>
      <c r="K613" s="1" t="n"/>
      <c r="L613" s="1" t="n"/>
      <c r="M613" s="17" t="n">
        <v>220</v>
      </c>
      <c r="N613" s="1" t="n"/>
      <c r="O613" s="1" t="n"/>
      <c r="P613" s="1" t="n"/>
      <c r="Q613" s="1" t="n"/>
      <c r="R613" s="17" t="n">
        <v>154.96</v>
      </c>
      <c r="S613" s="44">
        <f>M613*0.01095</f>
        <v/>
      </c>
      <c r="T613" s="44">
        <f>M613*0.02348</f>
        <v/>
      </c>
      <c r="U613" s="44" t="n"/>
      <c r="V613" s="44">
        <f>U613-T613</f>
        <v/>
      </c>
      <c r="W613" s="1" t="n"/>
      <c r="X613" s="44">
        <f>M613*0.043</f>
        <v/>
      </c>
      <c r="Y613" s="44">
        <f>R613+S613+T613+W613+X613+AG613+AC613+AD613</f>
        <v/>
      </c>
      <c r="Z613" s="44">
        <f>M613-Y613</f>
        <v/>
      </c>
      <c r="AA613" s="1" t="n">
        <v>0</v>
      </c>
      <c r="AB613" s="44">
        <f>Z613*0.9</f>
        <v/>
      </c>
      <c r="AC613" s="44">
        <f>M613*0.005</f>
        <v/>
      </c>
      <c r="AD613" s="44">
        <f>AC613</f>
        <v/>
      </c>
      <c r="AE613" s="1" t="n"/>
      <c r="AF613" s="1" t="n"/>
      <c r="AG613" s="1" t="n"/>
      <c r="AH613" s="44">
        <f>Z613*0.05</f>
        <v/>
      </c>
      <c r="AI613" s="44">
        <f>AH613</f>
        <v/>
      </c>
      <c r="AJ613" s="1" t="n"/>
      <c r="AK613" s="1" t="n"/>
      <c r="AL613" s="1" t="n"/>
      <c r="AM613" s="1" t="n"/>
      <c r="AN613" s="1" t="n"/>
      <c r="AO613" s="21">
        <f>(M613-Y613)/M613</f>
        <v/>
      </c>
      <c r="AP613" s="21">
        <f>AA613/Y613</f>
        <v/>
      </c>
    </row>
    <row r="614">
      <c r="A614" s="1" t="n"/>
      <c r="B614" s="15" t="inlineStr">
        <is>
          <t>7-AL20089001</t>
        </is>
      </c>
      <c r="C614" s="15" t="inlineStr">
        <is>
          <t>2020-07-07 10:48:40</t>
        </is>
      </c>
      <c r="D614" s="16">
        <f>LEFT(B614,9)</f>
        <v/>
      </c>
      <c r="E614" s="1" t="inlineStr">
        <is>
          <t>jack</t>
        </is>
      </c>
      <c r="F614" s="1" t="n"/>
      <c r="G614" s="1" t="n"/>
      <c r="H614" s="1" t="n"/>
      <c r="I614" s="1" t="n"/>
      <c r="J614" s="1" t="n"/>
      <c r="K614" s="1" t="n"/>
      <c r="L614" s="1" t="n"/>
      <c r="M614" s="17" t="n">
        <v>57</v>
      </c>
      <c r="N614" s="1" t="n"/>
      <c r="O614" s="1" t="n"/>
      <c r="P614" s="1" t="n"/>
      <c r="Q614" s="1" t="n"/>
      <c r="R614" s="17" t="n">
        <v>37.38</v>
      </c>
      <c r="S614" s="44">
        <f>M614*0.01095</f>
        <v/>
      </c>
      <c r="T614" s="44">
        <f>M614*0.02348</f>
        <v/>
      </c>
      <c r="U614" s="44" t="n"/>
      <c r="V614" s="44">
        <f>U614-T614</f>
        <v/>
      </c>
      <c r="W614" s="1" t="n"/>
      <c r="X614" s="44">
        <f>M614*0.043</f>
        <v/>
      </c>
      <c r="Y614" s="44">
        <f>R614+S614+T614+W614+X614+AG614+AC614+AD614</f>
        <v/>
      </c>
      <c r="Z614" s="44">
        <f>M614-Y614</f>
        <v/>
      </c>
      <c r="AA614" s="1" t="n">
        <v>0</v>
      </c>
      <c r="AB614" s="44">
        <f>Z614*0.9</f>
        <v/>
      </c>
      <c r="AC614" s="44">
        <f>M614*0.005</f>
        <v/>
      </c>
      <c r="AD614" s="44">
        <f>AC614</f>
        <v/>
      </c>
      <c r="AE614" s="1" t="n"/>
      <c r="AF614" s="1" t="n"/>
      <c r="AG614" s="1" t="n"/>
      <c r="AH614" s="44">
        <f>Z614*0.05</f>
        <v/>
      </c>
      <c r="AI614" s="44">
        <f>AH614</f>
        <v/>
      </c>
      <c r="AJ614" s="1" t="n"/>
      <c r="AK614" s="1" t="n"/>
      <c r="AL614" s="1" t="n"/>
      <c r="AM614" s="1" t="n"/>
      <c r="AN614" s="1" t="n"/>
      <c r="AO614" s="21">
        <f>(M614-Y614)/M614</f>
        <v/>
      </c>
      <c r="AP614" s="21">
        <f>AA614/Y614</f>
        <v/>
      </c>
    </row>
    <row r="615">
      <c r="A615" s="1" t="n"/>
      <c r="B615" s="15" t="inlineStr">
        <is>
          <t>7-MA20135010</t>
        </is>
      </c>
      <c r="C615" s="15" t="inlineStr">
        <is>
          <t>2020-07-07 10:15:53</t>
        </is>
      </c>
      <c r="D615" s="16">
        <f>LEFT(B615,9)</f>
        <v/>
      </c>
      <c r="E615" s="1" t="inlineStr">
        <is>
          <t>jack</t>
        </is>
      </c>
      <c r="F615" s="1" t="n"/>
      <c r="G615" s="1" t="n"/>
      <c r="H615" s="1" t="n"/>
      <c r="I615" s="1" t="n"/>
      <c r="J615" s="1" t="n"/>
      <c r="K615" s="1" t="n"/>
      <c r="L615" s="1" t="n"/>
      <c r="M615" s="17" t="n">
        <v>265</v>
      </c>
      <c r="N615" s="1" t="n"/>
      <c r="O615" s="1" t="n"/>
      <c r="P615" s="1" t="n"/>
      <c r="Q615" s="1" t="n"/>
      <c r="R615" s="17" t="n">
        <v>183.35</v>
      </c>
      <c r="S615" s="44">
        <f>M615*0.01095</f>
        <v/>
      </c>
      <c r="T615" s="44">
        <f>M615*0.02348</f>
        <v/>
      </c>
      <c r="U615" s="44" t="n"/>
      <c r="V615" s="44">
        <f>U615-T615</f>
        <v/>
      </c>
      <c r="W615" s="1" t="n"/>
      <c r="X615" s="44">
        <f>M615*0.043</f>
        <v/>
      </c>
      <c r="Y615" s="44">
        <f>R615+S615+T615+W615+X615+AG615+AC615+AD615</f>
        <v/>
      </c>
      <c r="Z615" s="44">
        <f>M615-Y615</f>
        <v/>
      </c>
      <c r="AA615" s="44">
        <f>Z615*0.7</f>
        <v/>
      </c>
      <c r="AB615" s="1" t="n"/>
      <c r="AC615" s="44">
        <f>M615*0.005</f>
        <v/>
      </c>
      <c r="AD615" s="44">
        <f>AC615</f>
        <v/>
      </c>
      <c r="AE615" s="1" t="n"/>
      <c r="AF615" s="1" t="n"/>
      <c r="AG615" s="1" t="n"/>
      <c r="AH615" s="44">
        <f>Z615*0.15</f>
        <v/>
      </c>
      <c r="AI615" s="44">
        <f>Z615*0.15</f>
        <v/>
      </c>
      <c r="AJ615" s="1" t="n"/>
      <c r="AK615" s="1" t="n"/>
      <c r="AL615" s="1" t="n"/>
      <c r="AM615" s="1" t="n"/>
      <c r="AN615" s="1" t="n"/>
      <c r="AO615" s="21">
        <f>(M615-Y615)/M615</f>
        <v/>
      </c>
      <c r="AP615" s="21">
        <f>AA615/Y615</f>
        <v/>
      </c>
    </row>
    <row r="616">
      <c r="A616" s="1" t="n"/>
      <c r="B616" s="15" t="inlineStr">
        <is>
          <t>7-MA20253001</t>
        </is>
      </c>
      <c r="C616" s="15" t="inlineStr">
        <is>
          <t>2020-07-06 18:53:46</t>
        </is>
      </c>
      <c r="D616" s="16">
        <f>LEFT(B616,9)</f>
        <v/>
      </c>
      <c r="E616" s="1" t="inlineStr">
        <is>
          <t>jack</t>
        </is>
      </c>
      <c r="F616" s="1" t="n"/>
      <c r="G616" s="1" t="n"/>
      <c r="H616" s="1" t="n"/>
      <c r="I616" s="1" t="n"/>
      <c r="J616" s="1" t="n"/>
      <c r="K616" s="1" t="n"/>
      <c r="L616" s="1" t="n"/>
      <c r="M616" s="17" t="n">
        <v>155</v>
      </c>
      <c r="N616" s="1" t="n"/>
      <c r="O616" s="1" t="n"/>
      <c r="P616" s="1" t="n"/>
      <c r="Q616" s="1" t="n"/>
      <c r="R616" s="17" t="n">
        <v>96.31999999999999</v>
      </c>
      <c r="S616" s="44">
        <f>M616*0.01095</f>
        <v/>
      </c>
      <c r="T616" s="44">
        <f>M616*0.02348</f>
        <v/>
      </c>
      <c r="U616" s="44" t="n"/>
      <c r="V616" s="44">
        <f>U616-T616</f>
        <v/>
      </c>
      <c r="W616" s="1" t="n"/>
      <c r="X616" s="44">
        <f>M616*0.043</f>
        <v/>
      </c>
      <c r="Y616" s="44">
        <f>R616+S616+T616+W616+X616+AG616+AC616+AD616</f>
        <v/>
      </c>
      <c r="Z616" s="44">
        <f>M616-Y616</f>
        <v/>
      </c>
      <c r="AA616" s="44">
        <f>Z616*0.7</f>
        <v/>
      </c>
      <c r="AB616" s="1" t="n"/>
      <c r="AC616" s="44">
        <f>M616*0.005</f>
        <v/>
      </c>
      <c r="AD616" s="44">
        <f>AC616</f>
        <v/>
      </c>
      <c r="AE616" s="1" t="n"/>
      <c r="AF616" s="1" t="n"/>
      <c r="AG616" s="1" t="n"/>
      <c r="AH616" s="44">
        <f>Z616*0.15</f>
        <v/>
      </c>
      <c r="AI616" s="44">
        <f>Z616*0.15</f>
        <v/>
      </c>
      <c r="AJ616" s="1" t="n"/>
      <c r="AK616" s="1" t="n"/>
      <c r="AL616" s="1" t="n"/>
      <c r="AM616" s="1" t="n"/>
      <c r="AN616" s="1" t="n"/>
      <c r="AO616" s="21">
        <f>(M616-Y616)/M616</f>
        <v/>
      </c>
      <c r="AP616" s="21">
        <f>AA616/Y616</f>
        <v/>
      </c>
    </row>
    <row r="617">
      <c r="A617" s="1" t="n"/>
      <c r="B617" s="15" t="inlineStr">
        <is>
          <t>7-AL20088002</t>
        </is>
      </c>
      <c r="C617" s="15" t="inlineStr">
        <is>
          <t>2020-07-06 18:01:19</t>
        </is>
      </c>
      <c r="D617" s="16">
        <f>LEFT(B617,9)</f>
        <v/>
      </c>
      <c r="E617" s="1" t="inlineStr">
        <is>
          <t>jack</t>
        </is>
      </c>
      <c r="F617" s="1" t="n"/>
      <c r="G617" s="1" t="n"/>
      <c r="H617" s="1" t="n"/>
      <c r="I617" s="1" t="n"/>
      <c r="J617" s="1" t="n"/>
      <c r="K617" s="1" t="n"/>
      <c r="L617" s="1" t="n"/>
      <c r="M617" s="17" t="n">
        <v>34.8</v>
      </c>
      <c r="N617" s="1" t="n"/>
      <c r="O617" s="1" t="n"/>
      <c r="P617" s="1" t="n"/>
      <c r="Q617" s="1" t="n"/>
      <c r="R617" s="17" t="n">
        <v>14.29</v>
      </c>
      <c r="S617" s="44">
        <f>M617*0.01095</f>
        <v/>
      </c>
      <c r="T617" s="44">
        <f>M617*0.02348</f>
        <v/>
      </c>
      <c r="U617" s="44" t="n"/>
      <c r="V617" s="44">
        <f>U617-T617</f>
        <v/>
      </c>
      <c r="W617" s="1" t="n"/>
      <c r="X617" s="44">
        <f>M617*0.043</f>
        <v/>
      </c>
      <c r="Y617" s="44">
        <f>R617+S617+T617+W617+X617+AG617+AC617+AD617</f>
        <v/>
      </c>
      <c r="Z617" s="44">
        <f>M617-Y617</f>
        <v/>
      </c>
      <c r="AA617" s="1" t="n">
        <v>0</v>
      </c>
      <c r="AB617" s="44">
        <f>Z617*0.9</f>
        <v/>
      </c>
      <c r="AC617" s="44">
        <f>M617*0.005</f>
        <v/>
      </c>
      <c r="AD617" s="44">
        <f>AC617</f>
        <v/>
      </c>
      <c r="AE617" s="1" t="n"/>
      <c r="AF617" s="1" t="n"/>
      <c r="AG617" s="1" t="n"/>
      <c r="AH617" s="44">
        <f>Z617*0.05</f>
        <v/>
      </c>
      <c r="AI617" s="44">
        <f>AH617</f>
        <v/>
      </c>
      <c r="AJ617" s="1" t="n"/>
      <c r="AK617" s="1" t="n"/>
      <c r="AL617" s="1" t="n"/>
      <c r="AM617" s="1" t="n"/>
      <c r="AN617" s="1" t="n"/>
      <c r="AO617" s="21">
        <f>(M617-Y617)/M617</f>
        <v/>
      </c>
      <c r="AP617" s="21">
        <f>AA617/Y617</f>
        <v/>
      </c>
    </row>
    <row r="618">
      <c r="A618" s="1" t="n"/>
      <c r="B618" s="15" t="inlineStr">
        <is>
          <t>7-AL20088001</t>
        </is>
      </c>
      <c r="C618" s="15" t="inlineStr">
        <is>
          <t>2020-07-07 10:53:01</t>
        </is>
      </c>
      <c r="D618" s="16">
        <f>LEFT(B618,9)</f>
        <v/>
      </c>
      <c r="E618" s="1" t="inlineStr">
        <is>
          <t>jack</t>
        </is>
      </c>
      <c r="F618" s="1" t="n"/>
      <c r="G618" s="1" t="n"/>
      <c r="H618" s="1" t="n"/>
      <c r="I618" s="1" t="n"/>
      <c r="J618" s="1" t="n"/>
      <c r="K618" s="1" t="n"/>
      <c r="L618" s="1" t="n"/>
      <c r="M618" s="17" t="n">
        <v>1839</v>
      </c>
      <c r="N618" s="1" t="n"/>
      <c r="O618" s="1" t="n"/>
      <c r="P618" s="1" t="n"/>
      <c r="Q618" s="1" t="n"/>
      <c r="R618" s="17" t="n">
        <v>1094.4</v>
      </c>
      <c r="S618" s="44">
        <f>M618*0.01095</f>
        <v/>
      </c>
      <c r="T618" s="44">
        <f>M618*0.02348</f>
        <v/>
      </c>
      <c r="U618" s="44" t="n"/>
      <c r="V618" s="44">
        <f>U618-T618</f>
        <v/>
      </c>
      <c r="W618" s="1" t="n"/>
      <c r="X618" s="44">
        <f>M618*0.043</f>
        <v/>
      </c>
      <c r="Y618" s="44">
        <f>R618+S618+T618+W618+X618+AG618+AC618+AD618</f>
        <v/>
      </c>
      <c r="Z618" s="44">
        <f>M618-Y618</f>
        <v/>
      </c>
      <c r="AA618" s="1" t="n">
        <v>0</v>
      </c>
      <c r="AB618" s="44">
        <f>Z618*0.9</f>
        <v/>
      </c>
      <c r="AC618" s="44">
        <f>M618*0.005</f>
        <v/>
      </c>
      <c r="AD618" s="44">
        <f>AC618</f>
        <v/>
      </c>
      <c r="AE618" s="1" t="n"/>
      <c r="AF618" s="1" t="n"/>
      <c r="AG618" s="1" t="n"/>
      <c r="AH618" s="44">
        <f>Z618*0.05</f>
        <v/>
      </c>
      <c r="AI618" s="44">
        <f>AH618</f>
        <v/>
      </c>
      <c r="AJ618" s="1" t="n"/>
      <c r="AK618" s="1" t="n"/>
      <c r="AL618" s="1" t="n"/>
      <c r="AM618" s="1" t="n"/>
      <c r="AN618" s="1" t="n"/>
      <c r="AO618" s="21">
        <f>(M618-Y618)/M618</f>
        <v/>
      </c>
      <c r="AP618" s="21">
        <f>AA618/Y618</f>
        <v/>
      </c>
    </row>
    <row r="619">
      <c r="A619" s="1" t="n"/>
      <c r="B619" s="15" t="inlineStr">
        <is>
          <t>7-GZ20167006</t>
        </is>
      </c>
      <c r="C619" s="15" t="inlineStr">
        <is>
          <t>2020-07-08 12:24:56</t>
        </is>
      </c>
      <c r="D619" s="16">
        <f>LEFT(B619,9)</f>
        <v/>
      </c>
      <c r="E619" s="1" t="inlineStr">
        <is>
          <t>jack</t>
        </is>
      </c>
      <c r="F619" s="1" t="n"/>
      <c r="G619" s="1" t="n"/>
      <c r="H619" s="1" t="n"/>
      <c r="I619" s="1" t="n"/>
      <c r="J619" s="1" t="n"/>
      <c r="K619" s="1" t="n"/>
      <c r="L619" s="1" t="n"/>
      <c r="M619" s="17" t="n">
        <v>87</v>
      </c>
      <c r="N619" s="1" t="n"/>
      <c r="O619" s="1" t="n"/>
      <c r="P619" s="1" t="n"/>
      <c r="Q619" s="1" t="n"/>
      <c r="R619" s="17" t="n">
        <v>48.86</v>
      </c>
      <c r="S619" s="44">
        <f>M619*0.01095</f>
        <v/>
      </c>
      <c r="T619" s="44">
        <f>M619*0.02348</f>
        <v/>
      </c>
      <c r="U619" s="44" t="n"/>
      <c r="V619" s="44">
        <f>U619-T619</f>
        <v/>
      </c>
      <c r="W619" s="1" t="n"/>
      <c r="X619" s="44">
        <f>M619*0.043</f>
        <v/>
      </c>
      <c r="Y619" s="44">
        <f>R619+S619+T619+W619+X619+AG619+AC619+AD619</f>
        <v/>
      </c>
      <c r="Z619" s="44">
        <f>M619-Y619</f>
        <v/>
      </c>
      <c r="AA619" s="44">
        <f>Z619*0.7</f>
        <v/>
      </c>
      <c r="AB619" s="1" t="n"/>
      <c r="AC619" s="44">
        <f>M619*0.005</f>
        <v/>
      </c>
      <c r="AD619" s="44">
        <f>AC619</f>
        <v/>
      </c>
      <c r="AE619" s="1" t="n"/>
      <c r="AF619" s="1" t="n"/>
      <c r="AG619" s="1" t="n"/>
      <c r="AH619" s="44">
        <f>Z619*0.15</f>
        <v/>
      </c>
      <c r="AI619" s="44">
        <f>Z619*0.15</f>
        <v/>
      </c>
      <c r="AJ619" s="1" t="n"/>
      <c r="AK619" s="1" t="n"/>
      <c r="AL619" s="1" t="n"/>
      <c r="AM619" s="1" t="n"/>
      <c r="AN619" s="1" t="n"/>
      <c r="AO619" s="21">
        <f>(M619-Y619)/M619</f>
        <v/>
      </c>
      <c r="AP619" s="21">
        <f>AA619/Y619</f>
        <v/>
      </c>
    </row>
    <row r="620">
      <c r="A620" s="1" t="n"/>
      <c r="B620" s="15" t="inlineStr">
        <is>
          <t>7-AL187639</t>
        </is>
      </c>
      <c r="C620" s="15" t="inlineStr">
        <is>
          <t>2020-07-06 17:22:37</t>
        </is>
      </c>
      <c r="D620" s="16">
        <f>LEFT(B620,9)</f>
        <v/>
      </c>
      <c r="E620" s="1" t="inlineStr">
        <is>
          <t>jack</t>
        </is>
      </c>
      <c r="F620" s="1" t="n"/>
      <c r="G620" s="1" t="n"/>
      <c r="H620" s="1" t="n"/>
      <c r="I620" s="1" t="n"/>
      <c r="J620" s="1" t="n"/>
      <c r="K620" s="1" t="n"/>
      <c r="L620" s="1" t="n"/>
      <c r="M620" s="17" t="n">
        <v>2920.5</v>
      </c>
      <c r="N620" s="1" t="n"/>
      <c r="O620" s="1" t="n"/>
      <c r="P620" s="1" t="n"/>
      <c r="Q620" s="1" t="n"/>
      <c r="R620" s="17" t="n">
        <v>2187.95</v>
      </c>
      <c r="S620" s="44">
        <f>M620*0.01095</f>
        <v/>
      </c>
      <c r="T620" s="44">
        <f>M620*0.02348</f>
        <v/>
      </c>
      <c r="U620" s="44" t="n"/>
      <c r="V620" s="44">
        <f>U620-T620</f>
        <v/>
      </c>
      <c r="W620" s="1" t="n"/>
      <c r="X620" s="44">
        <f>M620*0.043</f>
        <v/>
      </c>
      <c r="Y620" s="44">
        <f>R620+S620+T620+W620+X620+AG620+AC620+AD620</f>
        <v/>
      </c>
      <c r="Z620" s="44">
        <f>M620-Y620</f>
        <v/>
      </c>
      <c r="AA620" s="1" t="n">
        <v>0</v>
      </c>
      <c r="AB620" s="44">
        <f>Z620*0.9</f>
        <v/>
      </c>
      <c r="AC620" s="44">
        <f>M620*0.005</f>
        <v/>
      </c>
      <c r="AD620" s="44">
        <f>AC620</f>
        <v/>
      </c>
      <c r="AE620" s="1" t="n"/>
      <c r="AF620" s="1" t="n"/>
      <c r="AG620" s="1" t="n"/>
      <c r="AH620" s="44">
        <f>Z620*0.05</f>
        <v/>
      </c>
      <c r="AI620" s="44">
        <f>AH620</f>
        <v/>
      </c>
      <c r="AJ620" s="1" t="n"/>
      <c r="AK620" s="1" t="n"/>
      <c r="AL620" s="1" t="n"/>
      <c r="AM620" s="1" t="n"/>
      <c r="AN620" s="1" t="n"/>
      <c r="AO620" s="21">
        <f>(M620-Y620)/M620</f>
        <v/>
      </c>
      <c r="AP620" s="21">
        <f>AA620/Y620</f>
        <v/>
      </c>
    </row>
    <row r="621">
      <c r="A621" s="1" t="n"/>
      <c r="B621" s="15" t="inlineStr">
        <is>
          <t>7-MA20223002</t>
        </is>
      </c>
      <c r="C621" s="15" t="inlineStr">
        <is>
          <t>2020-07-06 17:22:18</t>
        </is>
      </c>
      <c r="D621" s="16">
        <f>LEFT(B621,9)</f>
        <v/>
      </c>
      <c r="E621" s="1" t="inlineStr">
        <is>
          <t>jack</t>
        </is>
      </c>
      <c r="F621" s="1" t="n"/>
      <c r="G621" s="1" t="n"/>
      <c r="H621" s="1" t="n"/>
      <c r="I621" s="1" t="n"/>
      <c r="J621" s="1" t="n"/>
      <c r="K621" s="1" t="n"/>
      <c r="L621" s="1" t="n"/>
      <c r="M621" s="17" t="n">
        <v>44</v>
      </c>
      <c r="N621" s="1" t="n"/>
      <c r="O621" s="1" t="n"/>
      <c r="P621" s="1" t="n"/>
      <c r="Q621" s="1" t="n"/>
      <c r="R621" s="17" t="n">
        <v>22.1</v>
      </c>
      <c r="S621" s="44">
        <f>M621*0.01095</f>
        <v/>
      </c>
      <c r="T621" s="44">
        <f>M621*0.02348</f>
        <v/>
      </c>
      <c r="U621" s="44" t="n"/>
      <c r="V621" s="44">
        <f>U621-T621</f>
        <v/>
      </c>
      <c r="W621" s="1" t="n"/>
      <c r="X621" s="44">
        <f>M621*0.043</f>
        <v/>
      </c>
      <c r="Y621" s="44">
        <f>R621+S621+T621+W621+X621+AG621+AC621+AD621</f>
        <v/>
      </c>
      <c r="Z621" s="44">
        <f>M621-Y621</f>
        <v/>
      </c>
      <c r="AA621" s="44">
        <f>Z621*0.7</f>
        <v/>
      </c>
      <c r="AB621" s="1" t="n"/>
      <c r="AC621" s="44">
        <f>M621*0.005</f>
        <v/>
      </c>
      <c r="AD621" s="44">
        <f>AC621</f>
        <v/>
      </c>
      <c r="AE621" s="1" t="n"/>
      <c r="AF621" s="1" t="n"/>
      <c r="AG621" s="1" t="n"/>
      <c r="AH621" s="44">
        <f>Z621*0.15</f>
        <v/>
      </c>
      <c r="AI621" s="44">
        <f>Z621*0.15</f>
        <v/>
      </c>
      <c r="AJ621" s="1" t="n"/>
      <c r="AK621" s="1" t="n"/>
      <c r="AL621" s="1" t="n"/>
      <c r="AM621" s="1" t="n"/>
      <c r="AN621" s="1" t="n"/>
      <c r="AO621" s="21">
        <f>(M621-Y621)/M621</f>
        <v/>
      </c>
      <c r="AP621" s="21">
        <f>AA621/Y621</f>
        <v/>
      </c>
    </row>
    <row r="622">
      <c r="A622" s="1" t="n"/>
      <c r="B622" s="15" t="inlineStr">
        <is>
          <t>7-MA20252001</t>
        </is>
      </c>
      <c r="C622" s="15" t="inlineStr">
        <is>
          <t>2020-07-06 16:04:17</t>
        </is>
      </c>
      <c r="D622" s="16">
        <f>LEFT(B622,9)</f>
        <v/>
      </c>
      <c r="E622" s="1" t="inlineStr">
        <is>
          <t>jack</t>
        </is>
      </c>
      <c r="F622" s="1" t="n"/>
      <c r="G622" s="1" t="n"/>
      <c r="H622" s="1" t="n"/>
      <c r="I622" s="1" t="n"/>
      <c r="J622" s="1" t="n"/>
      <c r="K622" s="1" t="n"/>
      <c r="L622" s="1" t="n"/>
      <c r="M622" s="17" t="n">
        <v>150</v>
      </c>
      <c r="N622" s="1" t="n"/>
      <c r="O622" s="1" t="n"/>
      <c r="P622" s="1" t="n"/>
      <c r="Q622" s="1" t="n"/>
      <c r="R622" s="17" t="n">
        <v>96.20999999999999</v>
      </c>
      <c r="S622" s="44">
        <f>M622*0.01095</f>
        <v/>
      </c>
      <c r="T622" s="44">
        <f>M622*0.02348</f>
        <v/>
      </c>
      <c r="U622" s="44" t="n"/>
      <c r="V622" s="44">
        <f>U622-T622</f>
        <v/>
      </c>
      <c r="W622" s="1" t="n"/>
      <c r="X622" s="44">
        <f>M622*0.043</f>
        <v/>
      </c>
      <c r="Y622" s="44">
        <f>R622+S622+T622+W622+X622+AG622+AC622+AD622</f>
        <v/>
      </c>
      <c r="Z622" s="44">
        <f>M622-Y622</f>
        <v/>
      </c>
      <c r="AA622" s="44">
        <f>Z622*0.7</f>
        <v/>
      </c>
      <c r="AB622" s="1" t="n"/>
      <c r="AC622" s="44">
        <f>M622*0.005</f>
        <v/>
      </c>
      <c r="AD622" s="44">
        <f>AC622</f>
        <v/>
      </c>
      <c r="AE622" s="1" t="n"/>
      <c r="AF622" s="1" t="n"/>
      <c r="AG622" s="1" t="n"/>
      <c r="AH622" s="44">
        <f>Z622*0.15</f>
        <v/>
      </c>
      <c r="AI622" s="44">
        <f>Z622*0.15</f>
        <v/>
      </c>
      <c r="AJ622" s="1" t="n"/>
      <c r="AK622" s="1" t="n"/>
      <c r="AL622" s="1" t="n"/>
      <c r="AM622" s="1" t="n"/>
      <c r="AN622" s="1" t="n"/>
      <c r="AO622" s="21">
        <f>(M622-Y622)/M622</f>
        <v/>
      </c>
      <c r="AP622" s="21">
        <f>AA622/Y622</f>
        <v/>
      </c>
    </row>
    <row r="623">
      <c r="A623" s="1" t="n"/>
      <c r="B623" s="15" t="inlineStr">
        <is>
          <t>7-AL19246020</t>
        </is>
      </c>
      <c r="C623" s="15" t="inlineStr">
        <is>
          <t>2020-07-06 16:04:17</t>
        </is>
      </c>
      <c r="D623" s="16">
        <f>LEFT(B623,9)</f>
        <v/>
      </c>
      <c r="E623" s="1" t="inlineStr">
        <is>
          <t>jack</t>
        </is>
      </c>
      <c r="F623" s="1" t="n"/>
      <c r="G623" s="1" t="n"/>
      <c r="H623" s="1" t="n"/>
      <c r="I623" s="1" t="n"/>
      <c r="J623" s="1" t="n"/>
      <c r="K623" s="1" t="n"/>
      <c r="L623" s="1" t="n"/>
      <c r="M623" s="17" t="n">
        <v>64.2</v>
      </c>
      <c r="N623" s="1" t="n"/>
      <c r="O623" s="1" t="n"/>
      <c r="P623" s="1" t="n"/>
      <c r="Q623" s="1" t="n"/>
      <c r="R623" s="17" t="n">
        <v>32.6</v>
      </c>
      <c r="S623" s="44">
        <f>M623*0.01095</f>
        <v/>
      </c>
      <c r="T623" s="44">
        <f>M623*0.02348</f>
        <v/>
      </c>
      <c r="U623" s="44" t="n"/>
      <c r="V623" s="44">
        <f>U623-T623</f>
        <v/>
      </c>
      <c r="W623" s="1" t="n"/>
      <c r="X623" s="44">
        <f>M623*0.043</f>
        <v/>
      </c>
      <c r="Y623" s="44">
        <f>R623+S623+T623+W623+X623+AG623+AC623+AD623</f>
        <v/>
      </c>
      <c r="Z623" s="44">
        <f>M623-Y623</f>
        <v/>
      </c>
      <c r="AA623" s="1" t="n">
        <v>0</v>
      </c>
      <c r="AB623" s="44">
        <f>Z623*0.9</f>
        <v/>
      </c>
      <c r="AC623" s="44">
        <f>M623*0.005</f>
        <v/>
      </c>
      <c r="AD623" s="44">
        <f>AC623</f>
        <v/>
      </c>
      <c r="AE623" s="1" t="n"/>
      <c r="AF623" s="1" t="n"/>
      <c r="AG623" s="1" t="n"/>
      <c r="AH623" s="44">
        <f>Z623*0.05</f>
        <v/>
      </c>
      <c r="AI623" s="44">
        <f>AH623</f>
        <v/>
      </c>
      <c r="AJ623" s="1" t="n"/>
      <c r="AK623" s="1" t="n"/>
      <c r="AL623" s="1" t="n"/>
      <c r="AM623" s="1" t="n"/>
      <c r="AN623" s="1" t="n"/>
      <c r="AO623" s="21">
        <f>(M623-Y623)/M623</f>
        <v/>
      </c>
      <c r="AP623" s="21">
        <f>AA623/Y623</f>
        <v/>
      </c>
    </row>
    <row r="624">
      <c r="A624" s="1" t="n"/>
      <c r="B624" s="15" t="inlineStr">
        <is>
          <t>6-MA20151003</t>
        </is>
      </c>
      <c r="C624" s="15" t="inlineStr">
        <is>
          <t>2020-07-08 09:53:18</t>
        </is>
      </c>
      <c r="D624" s="16">
        <f>LEFT(B624,9)</f>
        <v/>
      </c>
      <c r="E624" s="1" t="inlineStr">
        <is>
          <t>jack</t>
        </is>
      </c>
      <c r="F624" s="1" t="n"/>
      <c r="G624" s="1" t="n"/>
      <c r="H624" s="1" t="n"/>
      <c r="I624" s="1" t="n"/>
      <c r="J624" s="1" t="n"/>
      <c r="K624" s="1" t="n"/>
      <c r="L624" s="1" t="n"/>
      <c r="M624" s="17" t="n">
        <v>12036</v>
      </c>
      <c r="N624" s="1" t="n"/>
      <c r="O624" s="1" t="n"/>
      <c r="P624" s="1" t="n"/>
      <c r="Q624" s="1" t="n"/>
      <c r="R624" s="17" t="n">
        <v>9831.360000000001</v>
      </c>
      <c r="S624" s="44">
        <f>M624*0.01095</f>
        <v/>
      </c>
      <c r="T624" s="44" t="n">
        <v>145</v>
      </c>
      <c r="U624" s="44" t="n"/>
      <c r="V624" s="44">
        <f>U624-T624</f>
        <v/>
      </c>
      <c r="W624" s="1" t="n"/>
      <c r="X624" s="44">
        <f>M624*0.043</f>
        <v/>
      </c>
      <c r="Y624" s="44">
        <f>R624+S624+T624+W624+X624+AG624+AC624+AD624</f>
        <v/>
      </c>
      <c r="Z624" s="44">
        <f>M624-Y624</f>
        <v/>
      </c>
      <c r="AA624" s="44">
        <f>Z624*0.7</f>
        <v/>
      </c>
      <c r="AB624" s="1" t="n"/>
      <c r="AC624" s="44">
        <f>M624*0.005</f>
        <v/>
      </c>
      <c r="AD624" s="44">
        <f>AC624</f>
        <v/>
      </c>
      <c r="AE624" s="1" t="n"/>
      <c r="AF624" s="1" t="n"/>
      <c r="AG624" s="1" t="n"/>
      <c r="AH624" s="44">
        <f>Z624*0.15</f>
        <v/>
      </c>
      <c r="AI624" s="44">
        <f>Z624*0.15</f>
        <v/>
      </c>
      <c r="AJ624" s="1" t="n"/>
      <c r="AK624" s="1" t="n"/>
      <c r="AL624" s="1" t="n"/>
      <c r="AM624" s="1" t="n"/>
      <c r="AN624" s="1" t="n"/>
      <c r="AO624" s="21">
        <f>(M624-Y624)/M624</f>
        <v/>
      </c>
      <c r="AP624" s="21">
        <f>AA624/Y624</f>
        <v/>
      </c>
    </row>
    <row r="625">
      <c r="A625" s="1" t="n"/>
      <c r="B625" s="15" t="inlineStr">
        <is>
          <t>7-GZ20254001</t>
        </is>
      </c>
      <c r="C625" s="15" t="inlineStr">
        <is>
          <t>2020-07-06 15:04:33</t>
        </is>
      </c>
      <c r="D625" s="16">
        <f>LEFT(B625,9)</f>
        <v/>
      </c>
      <c r="E625" s="1" t="inlineStr">
        <is>
          <t>jack</t>
        </is>
      </c>
      <c r="F625" s="1" t="n"/>
      <c r="G625" s="1" t="n"/>
      <c r="H625" s="1" t="n"/>
      <c r="I625" s="1" t="n"/>
      <c r="J625" s="1" t="n"/>
      <c r="K625" s="1" t="n"/>
      <c r="L625" s="1" t="n"/>
      <c r="M625" s="17" t="n">
        <v>126</v>
      </c>
      <c r="N625" s="1" t="n"/>
      <c r="O625" s="1" t="n"/>
      <c r="P625" s="1" t="n"/>
      <c r="Q625" s="1" t="n"/>
      <c r="R625" s="17" t="n">
        <v>90</v>
      </c>
      <c r="S625" s="44">
        <f>M625*0.01095</f>
        <v/>
      </c>
      <c r="T625" s="44">
        <f>M625*0.02348</f>
        <v/>
      </c>
      <c r="U625" s="44" t="n"/>
      <c r="V625" s="44">
        <f>U625-T625</f>
        <v/>
      </c>
      <c r="W625" s="1" t="n"/>
      <c r="X625" s="44">
        <f>M625*0.043</f>
        <v/>
      </c>
      <c r="Y625" s="44">
        <f>R625+S625+T625+W625+X625+AG625+AC625+AD625</f>
        <v/>
      </c>
      <c r="Z625" s="44">
        <f>M625-Y625</f>
        <v/>
      </c>
      <c r="AA625" s="44">
        <f>Z625*0.7</f>
        <v/>
      </c>
      <c r="AB625" s="1" t="n"/>
      <c r="AC625" s="44">
        <f>M625*0.005</f>
        <v/>
      </c>
      <c r="AD625" s="44">
        <f>AC625</f>
        <v/>
      </c>
      <c r="AE625" s="1" t="n"/>
      <c r="AF625" s="1" t="n"/>
      <c r="AG625" s="1" t="n"/>
      <c r="AH625" s="44">
        <f>Z625*0.15</f>
        <v/>
      </c>
      <c r="AI625" s="44">
        <f>Z625*0.15</f>
        <v/>
      </c>
      <c r="AJ625" s="1" t="n"/>
      <c r="AK625" s="1" t="n"/>
      <c r="AL625" s="1" t="n"/>
      <c r="AM625" s="1" t="n"/>
      <c r="AN625" s="1" t="n"/>
      <c r="AO625" s="21">
        <f>(M625-Y625)/M625</f>
        <v/>
      </c>
      <c r="AP625" s="21">
        <f>AA625/Y625</f>
        <v/>
      </c>
    </row>
    <row r="626">
      <c r="A626" s="1" t="n"/>
      <c r="B626" s="15" t="inlineStr">
        <is>
          <t>7-MA20218002</t>
        </is>
      </c>
      <c r="C626" s="15" t="inlineStr">
        <is>
          <t>2020-07-06 17:23:02</t>
        </is>
      </c>
      <c r="D626" s="16">
        <f>LEFT(B626,9)</f>
        <v/>
      </c>
      <c r="E626" s="1" t="inlineStr">
        <is>
          <t>jack</t>
        </is>
      </c>
      <c r="F626" s="1" t="n"/>
      <c r="G626" s="1" t="n"/>
      <c r="H626" s="1" t="n"/>
      <c r="I626" s="1" t="n"/>
      <c r="J626" s="1" t="n"/>
      <c r="K626" s="1" t="n"/>
      <c r="L626" s="1" t="n"/>
      <c r="M626" s="17" t="n">
        <v>429</v>
      </c>
      <c r="N626" s="1" t="n"/>
      <c r="O626" s="1" t="n"/>
      <c r="P626" s="1" t="n"/>
      <c r="Q626" s="1" t="n"/>
      <c r="R626" s="17" t="n">
        <v>296.4</v>
      </c>
      <c r="S626" s="44">
        <f>M626*0.01095</f>
        <v/>
      </c>
      <c r="T626" s="44">
        <f>M626*0.02348</f>
        <v/>
      </c>
      <c r="U626" s="44" t="n"/>
      <c r="V626" s="44">
        <f>U626-T626</f>
        <v/>
      </c>
      <c r="W626" s="1" t="n"/>
      <c r="X626" s="44">
        <f>M626*0.043</f>
        <v/>
      </c>
      <c r="Y626" s="44">
        <f>R626+S626+T626+W626+X626+AG626+AC626+AD626</f>
        <v/>
      </c>
      <c r="Z626" s="44">
        <f>M626-Y626</f>
        <v/>
      </c>
      <c r="AA626" s="44">
        <f>Z626*0.7</f>
        <v/>
      </c>
      <c r="AB626" s="1" t="n"/>
      <c r="AC626" s="44">
        <f>M626*0.005</f>
        <v/>
      </c>
      <c r="AD626" s="44">
        <f>AC626</f>
        <v/>
      </c>
      <c r="AE626" s="1" t="n"/>
      <c r="AF626" s="1" t="n"/>
      <c r="AG626" s="1" t="n"/>
      <c r="AH626" s="44">
        <f>Z626*0.15</f>
        <v/>
      </c>
      <c r="AI626" s="44">
        <f>Z626*0.15</f>
        <v/>
      </c>
      <c r="AJ626" s="1" t="n"/>
      <c r="AK626" s="1" t="n"/>
      <c r="AL626" s="1" t="n"/>
      <c r="AM626" s="1" t="n"/>
      <c r="AN626" s="1" t="n"/>
      <c r="AO626" s="21">
        <f>(M626-Y626)/M626</f>
        <v/>
      </c>
      <c r="AP626" s="21">
        <f>AA626/Y626</f>
        <v/>
      </c>
    </row>
    <row r="627">
      <c r="A627" s="1" t="n"/>
      <c r="B627" s="15" t="inlineStr">
        <is>
          <t>7-MA20156014</t>
        </is>
      </c>
      <c r="C627" s="15" t="inlineStr">
        <is>
          <t>2020-07-06 14:10:37</t>
        </is>
      </c>
      <c r="D627" s="16">
        <f>LEFT(B627,9)</f>
        <v/>
      </c>
      <c r="E627" s="1" t="inlineStr">
        <is>
          <t>jack</t>
        </is>
      </c>
      <c r="F627" s="1" t="n"/>
      <c r="G627" s="1" t="n"/>
      <c r="H627" s="1" t="n"/>
      <c r="I627" s="1" t="n"/>
      <c r="J627" s="1" t="n"/>
      <c r="K627" s="1" t="n"/>
      <c r="L627" s="1" t="n"/>
      <c r="M627" s="17" t="n">
        <v>622</v>
      </c>
      <c r="N627" s="1" t="n"/>
      <c r="O627" s="1" t="n"/>
      <c r="P627" s="1" t="n"/>
      <c r="Q627" s="1" t="n"/>
      <c r="R627" s="17" t="n">
        <v>465.05</v>
      </c>
      <c r="S627" s="44">
        <f>M627*0.01095</f>
        <v/>
      </c>
      <c r="T627" s="44">
        <f>M627*0.02348</f>
        <v/>
      </c>
      <c r="U627" s="44" t="n"/>
      <c r="V627" s="44">
        <f>U627-T627</f>
        <v/>
      </c>
      <c r="W627" s="1" t="n"/>
      <c r="X627" s="44">
        <f>M627*0.043</f>
        <v/>
      </c>
      <c r="Y627" s="44">
        <f>R627+S627+T627+W627+X627+AG627+AC627+AD627</f>
        <v/>
      </c>
      <c r="Z627" s="44">
        <f>M627-Y627</f>
        <v/>
      </c>
      <c r="AA627" s="44">
        <f>Z627*0.7</f>
        <v/>
      </c>
      <c r="AB627" s="1" t="n"/>
      <c r="AC627" s="44">
        <f>M627*0.005</f>
        <v/>
      </c>
      <c r="AD627" s="44">
        <f>AC627</f>
        <v/>
      </c>
      <c r="AE627" s="1" t="n"/>
      <c r="AF627" s="1" t="n"/>
      <c r="AG627" s="1" t="n"/>
      <c r="AH627" s="44">
        <f>Z627*0.15</f>
        <v/>
      </c>
      <c r="AI627" s="44">
        <f>Z627*0.15</f>
        <v/>
      </c>
      <c r="AJ627" s="1" t="n"/>
      <c r="AK627" s="1" t="n"/>
      <c r="AL627" s="1" t="n"/>
      <c r="AM627" s="1" t="n"/>
      <c r="AN627" s="1" t="n"/>
      <c r="AO627" s="21">
        <f>(M627-Y627)/M627</f>
        <v/>
      </c>
      <c r="AP627" s="21">
        <f>AA627/Y627</f>
        <v/>
      </c>
    </row>
    <row r="628">
      <c r="A628" s="1" t="n"/>
      <c r="B628" s="15" t="inlineStr">
        <is>
          <t>7-M48027001</t>
        </is>
      </c>
      <c r="C628" s="15" t="inlineStr">
        <is>
          <t>2020-07-06 13:34:28</t>
        </is>
      </c>
      <c r="D628" s="16">
        <f>LEFT(B628,9)</f>
        <v/>
      </c>
      <c r="E628" s="1" t="inlineStr">
        <is>
          <t>jack</t>
        </is>
      </c>
      <c r="F628" s="1" t="n"/>
      <c r="G628" s="1" t="n"/>
      <c r="H628" s="1" t="n"/>
      <c r="I628" s="1" t="n"/>
      <c r="J628" s="1" t="n"/>
      <c r="K628" s="1" t="n"/>
      <c r="L628" s="1" t="n"/>
      <c r="M628" s="17" t="n">
        <v>104</v>
      </c>
      <c r="N628" s="1" t="n"/>
      <c r="O628" s="1" t="n"/>
      <c r="P628" s="1" t="n"/>
      <c r="Q628" s="1" t="n"/>
      <c r="R628" s="17" t="n">
        <v>60.35</v>
      </c>
      <c r="S628" s="44">
        <f>M628*0.01095</f>
        <v/>
      </c>
      <c r="T628" s="44">
        <f>M628*0.02348</f>
        <v/>
      </c>
      <c r="U628" s="44" t="n"/>
      <c r="V628" s="44">
        <f>U628-T628</f>
        <v/>
      </c>
      <c r="W628" s="1" t="n"/>
      <c r="X628" s="44">
        <f>M628*0.043</f>
        <v/>
      </c>
      <c r="Y628" s="44">
        <f>R628+S628+T628+W628+X628+AG628+AC628+AD628</f>
        <v/>
      </c>
      <c r="Z628" s="44">
        <f>M628-Y628</f>
        <v/>
      </c>
      <c r="AA628" s="44">
        <f>Z628*0.9</f>
        <v/>
      </c>
      <c r="AB628" s="1" t="n"/>
      <c r="AC628" s="44">
        <f>M628*0.005</f>
        <v/>
      </c>
      <c r="AD628" s="44">
        <f>AC628</f>
        <v/>
      </c>
      <c r="AE628" s="1" t="n"/>
      <c r="AF628" s="1" t="n"/>
      <c r="AG628" s="1" t="n"/>
      <c r="AH628" s="44">
        <f>Z628*0.05</f>
        <v/>
      </c>
      <c r="AI628" s="44">
        <f>Z628*0.05</f>
        <v/>
      </c>
      <c r="AJ628" s="1" t="n"/>
      <c r="AK628" s="1" t="n"/>
      <c r="AL628" s="1" t="n"/>
      <c r="AM628" s="1" t="n"/>
      <c r="AN628" s="1" t="n"/>
      <c r="AO628" s="21">
        <f>(M628-Y628)/M628</f>
        <v/>
      </c>
      <c r="AP628" s="21">
        <f>AA628/Y628</f>
        <v/>
      </c>
    </row>
    <row r="629">
      <c r="A629" s="1" t="n"/>
      <c r="B629" s="15" t="inlineStr">
        <is>
          <t>7-GZ20015016</t>
        </is>
      </c>
      <c r="C629" s="15" t="inlineStr">
        <is>
          <t>2020-07-06 13:47:47</t>
        </is>
      </c>
      <c r="D629" s="16">
        <f>LEFT(B629,9)</f>
        <v/>
      </c>
      <c r="E629" s="1" t="inlineStr">
        <is>
          <t>jack</t>
        </is>
      </c>
      <c r="F629" s="1" t="n"/>
      <c r="G629" s="1" t="n"/>
      <c r="H629" s="1" t="n"/>
      <c r="I629" s="1" t="n"/>
      <c r="J629" s="1" t="n"/>
      <c r="K629" s="1" t="n"/>
      <c r="L629" s="1" t="n"/>
      <c r="M629" s="17" t="n">
        <v>333.8</v>
      </c>
      <c r="N629" s="1" t="n"/>
      <c r="O629" s="1" t="n"/>
      <c r="P629" s="1" t="n"/>
      <c r="Q629" s="1" t="n"/>
      <c r="R629" s="17" t="n">
        <v>214.06</v>
      </c>
      <c r="S629" s="44">
        <f>M629*0.01095</f>
        <v/>
      </c>
      <c r="T629" s="44">
        <f>M629*0.02348</f>
        <v/>
      </c>
      <c r="U629" s="44" t="n"/>
      <c r="V629" s="44">
        <f>U629-T629</f>
        <v/>
      </c>
      <c r="W629" s="1" t="n"/>
      <c r="X629" s="44">
        <f>M629*0.043</f>
        <v/>
      </c>
      <c r="Y629" s="44">
        <f>R629+S629+T629+W629+X629+AG629+AC629+AD629</f>
        <v/>
      </c>
      <c r="Z629" s="44">
        <f>M629-Y629</f>
        <v/>
      </c>
      <c r="AA629" s="44">
        <f>Z629*0.7</f>
        <v/>
      </c>
      <c r="AB629" s="1" t="n"/>
      <c r="AC629" s="44">
        <f>M629*0.005</f>
        <v/>
      </c>
      <c r="AD629" s="44">
        <f>AC629</f>
        <v/>
      </c>
      <c r="AE629" s="1" t="n"/>
      <c r="AF629" s="1" t="n"/>
      <c r="AG629" s="1" t="n"/>
      <c r="AH629" s="44">
        <f>Z629*0.15</f>
        <v/>
      </c>
      <c r="AI629" s="44">
        <f>Z629*0.15</f>
        <v/>
      </c>
      <c r="AJ629" s="1" t="n"/>
      <c r="AK629" s="1" t="n"/>
      <c r="AL629" s="1" t="n"/>
      <c r="AM629" s="1" t="n"/>
      <c r="AN629" s="1" t="n"/>
      <c r="AO629" s="21">
        <f>(M629-Y629)/M629</f>
        <v/>
      </c>
      <c r="AP629" s="21">
        <f>AA629/Y629</f>
        <v/>
      </c>
    </row>
    <row r="630">
      <c r="A630" s="1" t="n"/>
      <c r="B630" s="15" t="inlineStr">
        <is>
          <t>7-GZ20189007</t>
        </is>
      </c>
      <c r="C630" s="15" t="inlineStr">
        <is>
          <t>2020-07-06 13:47:47</t>
        </is>
      </c>
      <c r="D630" s="16">
        <f>LEFT(B630,9)</f>
        <v/>
      </c>
      <c r="E630" s="1" t="inlineStr">
        <is>
          <t>jack</t>
        </is>
      </c>
      <c r="F630" s="1" t="n"/>
      <c r="G630" s="1" t="n"/>
      <c r="H630" s="1" t="n"/>
      <c r="I630" s="1" t="n"/>
      <c r="J630" s="1" t="n"/>
      <c r="K630" s="1" t="n"/>
      <c r="L630" s="1" t="n"/>
      <c r="M630" s="17" t="n">
        <v>70</v>
      </c>
      <c r="N630" s="1" t="n"/>
      <c r="O630" s="1" t="n"/>
      <c r="P630" s="1" t="n"/>
      <c r="Q630" s="1" t="n"/>
      <c r="R630" s="17" t="n">
        <v>41.52</v>
      </c>
      <c r="S630" s="44">
        <f>M630*0.01095</f>
        <v/>
      </c>
      <c r="T630" s="44">
        <f>M630*0.02348</f>
        <v/>
      </c>
      <c r="U630" s="44" t="n"/>
      <c r="V630" s="44">
        <f>U630-T630</f>
        <v/>
      </c>
      <c r="W630" s="1" t="n"/>
      <c r="X630" s="44">
        <f>M630*0.043</f>
        <v/>
      </c>
      <c r="Y630" s="44">
        <f>R630+S630+T630+W630+X630+AG630+AC630+AD630</f>
        <v/>
      </c>
      <c r="Z630" s="44">
        <f>M630-Y630</f>
        <v/>
      </c>
      <c r="AA630" s="44">
        <f>Z630*0.7</f>
        <v/>
      </c>
      <c r="AB630" s="1" t="n"/>
      <c r="AC630" s="44">
        <f>M630*0.005</f>
        <v/>
      </c>
      <c r="AD630" s="44">
        <f>AC630</f>
        <v/>
      </c>
      <c r="AE630" s="1" t="n"/>
      <c r="AF630" s="1" t="n"/>
      <c r="AG630" s="1" t="n"/>
      <c r="AH630" s="44">
        <f>Z630*0.15</f>
        <v/>
      </c>
      <c r="AI630" s="44">
        <f>Z630*0.15</f>
        <v/>
      </c>
      <c r="AJ630" s="1" t="n"/>
      <c r="AK630" s="1" t="n"/>
      <c r="AL630" s="1" t="n"/>
      <c r="AM630" s="1" t="n"/>
      <c r="AN630" s="1" t="n"/>
      <c r="AO630" s="21">
        <f>(M630-Y630)/M630</f>
        <v/>
      </c>
      <c r="AP630" s="21">
        <f>AA630/Y630</f>
        <v/>
      </c>
    </row>
    <row r="631">
      <c r="A631" s="1" t="n"/>
      <c r="B631" s="15" t="inlineStr">
        <is>
          <t>7-MA20110020</t>
        </is>
      </c>
      <c r="C631" s="15" t="inlineStr">
        <is>
          <t>2020-07-06 13:29:05</t>
        </is>
      </c>
      <c r="D631" s="16">
        <f>LEFT(B631,9)</f>
        <v/>
      </c>
      <c r="E631" s="1" t="inlineStr">
        <is>
          <t>jack</t>
        </is>
      </c>
      <c r="F631" s="1" t="n"/>
      <c r="G631" s="1" t="n"/>
      <c r="H631" s="1" t="n"/>
      <c r="I631" s="1" t="n"/>
      <c r="J631" s="1" t="n"/>
      <c r="K631" s="1" t="n"/>
      <c r="L631" s="1" t="n"/>
      <c r="M631" s="17" t="n">
        <v>100.82</v>
      </c>
      <c r="N631" s="1" t="n"/>
      <c r="O631" s="1" t="n"/>
      <c r="P631" s="1" t="n"/>
      <c r="Q631" s="1" t="n"/>
      <c r="R631" s="17" t="n">
        <v>52.67</v>
      </c>
      <c r="S631" s="44">
        <f>M631*0.01095</f>
        <v/>
      </c>
      <c r="T631" s="44">
        <f>M631*0.02348</f>
        <v/>
      </c>
      <c r="U631" s="44" t="n"/>
      <c r="V631" s="44">
        <f>U631-T631</f>
        <v/>
      </c>
      <c r="W631" s="1" t="n"/>
      <c r="X631" s="44">
        <f>M631*0.043</f>
        <v/>
      </c>
      <c r="Y631" s="44">
        <f>R631+S631+T631+W631+X631+AG631+AC631+AD631</f>
        <v/>
      </c>
      <c r="Z631" s="44">
        <f>M631-Y631</f>
        <v/>
      </c>
      <c r="AA631" s="44">
        <f>Z631*0.7</f>
        <v/>
      </c>
      <c r="AB631" s="1" t="n"/>
      <c r="AC631" s="44">
        <f>M631*0.005</f>
        <v/>
      </c>
      <c r="AD631" s="44">
        <f>AC631</f>
        <v/>
      </c>
      <c r="AE631" s="1" t="n"/>
      <c r="AF631" s="1" t="n"/>
      <c r="AG631" s="1" t="n"/>
      <c r="AH631" s="44">
        <f>Z631*0.15</f>
        <v/>
      </c>
      <c r="AI631" s="44">
        <f>Z631*0.15</f>
        <v/>
      </c>
      <c r="AJ631" s="1" t="n"/>
      <c r="AK631" s="1" t="n"/>
      <c r="AL631" s="1" t="n"/>
      <c r="AM631" s="1" t="n"/>
      <c r="AN631" s="1" t="n"/>
      <c r="AO631" s="21">
        <f>(M631-Y631)/M631</f>
        <v/>
      </c>
      <c r="AP631" s="21">
        <f>AA631/Y631</f>
        <v/>
      </c>
    </row>
    <row r="632">
      <c r="A632" s="1" t="n"/>
      <c r="B632" s="15" t="inlineStr">
        <is>
          <t>7-GZ20070008</t>
        </is>
      </c>
      <c r="C632" s="15" t="inlineStr">
        <is>
          <t>2020-07-06 14:00:20</t>
        </is>
      </c>
      <c r="D632" s="16">
        <f>LEFT(B632,9)</f>
        <v/>
      </c>
      <c r="E632" s="1" t="inlineStr">
        <is>
          <t>jack</t>
        </is>
      </c>
      <c r="F632" s="1" t="n"/>
      <c r="G632" s="1" t="n"/>
      <c r="H632" s="1" t="n"/>
      <c r="I632" s="1" t="n"/>
      <c r="J632" s="1" t="n"/>
      <c r="K632" s="1" t="n"/>
      <c r="L632" s="1" t="n"/>
      <c r="M632" s="17" t="n">
        <v>57</v>
      </c>
      <c r="N632" s="1" t="n"/>
      <c r="O632" s="1" t="n"/>
      <c r="P632" s="1" t="n"/>
      <c r="Q632" s="1" t="n"/>
      <c r="R632" s="17" t="n">
        <v>32.39</v>
      </c>
      <c r="S632" s="44">
        <f>M632*0.01095</f>
        <v/>
      </c>
      <c r="T632" s="44">
        <f>M632*0.02348</f>
        <v/>
      </c>
      <c r="U632" s="44" t="n"/>
      <c r="V632" s="44">
        <f>U632-T632</f>
        <v/>
      </c>
      <c r="W632" s="1" t="n"/>
      <c r="X632" s="44">
        <f>M632*0.043</f>
        <v/>
      </c>
      <c r="Y632" s="44">
        <f>R632+S632+T632+W632+X632+AG632+AC632+AD632</f>
        <v/>
      </c>
      <c r="Z632" s="44">
        <f>M632-Y632</f>
        <v/>
      </c>
      <c r="AA632" s="44">
        <f>Z632*0.7</f>
        <v/>
      </c>
      <c r="AB632" s="1" t="n"/>
      <c r="AC632" s="44">
        <f>M632*0.005</f>
        <v/>
      </c>
      <c r="AD632" s="44">
        <f>AC632</f>
        <v/>
      </c>
      <c r="AE632" s="1" t="n"/>
      <c r="AF632" s="1" t="n"/>
      <c r="AG632" s="1" t="n"/>
      <c r="AH632" s="44">
        <f>Z632*0.15</f>
        <v/>
      </c>
      <c r="AI632" s="44">
        <f>Z632*0.15</f>
        <v/>
      </c>
      <c r="AJ632" s="1" t="n"/>
      <c r="AK632" s="1" t="n"/>
      <c r="AL632" s="1" t="n"/>
      <c r="AM632" s="1" t="n"/>
      <c r="AN632" s="1" t="n"/>
      <c r="AO632" s="21">
        <f>(M632-Y632)/M632</f>
        <v/>
      </c>
      <c r="AP632" s="21">
        <f>AA632/Y632</f>
        <v/>
      </c>
    </row>
    <row r="633">
      <c r="A633" s="1" t="n"/>
      <c r="B633" s="15" t="inlineStr">
        <is>
          <t>7-GZ20070007</t>
        </is>
      </c>
      <c r="C633" s="15" t="inlineStr">
        <is>
          <t>2020-07-06 14:04:51</t>
        </is>
      </c>
      <c r="D633" s="16">
        <f>LEFT(B633,9)</f>
        <v/>
      </c>
      <c r="E633" s="1" t="inlineStr">
        <is>
          <t>jack</t>
        </is>
      </c>
      <c r="F633" s="1" t="n"/>
      <c r="G633" s="1" t="n"/>
      <c r="H633" s="1" t="n"/>
      <c r="I633" s="1" t="n"/>
      <c r="J633" s="1" t="n"/>
      <c r="K633" s="1" t="n"/>
      <c r="L633" s="1" t="n"/>
      <c r="M633" s="17" t="n">
        <v>113</v>
      </c>
      <c r="N633" s="1" t="n"/>
      <c r="O633" s="1" t="n"/>
      <c r="P633" s="1" t="n"/>
      <c r="Q633" s="1" t="n"/>
      <c r="R633" s="17" t="n">
        <v>70.31999999999999</v>
      </c>
      <c r="S633" s="44">
        <f>M633*0.01095</f>
        <v/>
      </c>
      <c r="T633" s="44">
        <f>M633*0.02348</f>
        <v/>
      </c>
      <c r="U633" s="44" t="n"/>
      <c r="V633" s="44">
        <f>U633-T633</f>
        <v/>
      </c>
      <c r="W633" s="1" t="n"/>
      <c r="X633" s="44">
        <f>M633*0.043</f>
        <v/>
      </c>
      <c r="Y633" s="44">
        <f>R633+S633+T633+W633+X633+AG633+AC633+AD633</f>
        <v/>
      </c>
      <c r="Z633" s="44">
        <f>M633-Y633</f>
        <v/>
      </c>
      <c r="AA633" s="44">
        <f>Z633*0.7</f>
        <v/>
      </c>
      <c r="AB633" s="1" t="n"/>
      <c r="AC633" s="44">
        <f>M633*0.005</f>
        <v/>
      </c>
      <c r="AD633" s="44">
        <f>AC633</f>
        <v/>
      </c>
      <c r="AE633" s="1" t="n"/>
      <c r="AF633" s="1" t="n"/>
      <c r="AG633" s="1" t="n"/>
      <c r="AH633" s="44">
        <f>Z633*0.15</f>
        <v/>
      </c>
      <c r="AI633" s="44">
        <f>Z633*0.15</f>
        <v/>
      </c>
      <c r="AJ633" s="1" t="n"/>
      <c r="AK633" s="1" t="n"/>
      <c r="AL633" s="1" t="n"/>
      <c r="AM633" s="1" t="n"/>
      <c r="AN633" s="1" t="n"/>
      <c r="AO633" s="21">
        <f>(M633-Y633)/M633</f>
        <v/>
      </c>
      <c r="AP633" s="21">
        <f>AA633/Y633</f>
        <v/>
      </c>
    </row>
    <row r="634">
      <c r="A634" s="1" t="n"/>
      <c r="B634" s="15" t="inlineStr">
        <is>
          <t>7-AL19104104</t>
        </is>
      </c>
      <c r="C634" s="15" t="inlineStr">
        <is>
          <t>2020-07-06 14:02:31</t>
        </is>
      </c>
      <c r="D634" s="16">
        <f>LEFT(B634,9)</f>
        <v/>
      </c>
      <c r="E634" s="1" t="inlineStr">
        <is>
          <t>jack</t>
        </is>
      </c>
      <c r="F634" s="1" t="n"/>
      <c r="G634" s="1" t="n"/>
      <c r="H634" s="1" t="n"/>
      <c r="I634" s="1" t="n"/>
      <c r="J634" s="1" t="n"/>
      <c r="K634" s="1" t="n"/>
      <c r="L634" s="1" t="n"/>
      <c r="M634" s="17" t="n">
        <v>134</v>
      </c>
      <c r="N634" s="1" t="n"/>
      <c r="O634" s="1" t="n"/>
      <c r="P634" s="1" t="n"/>
      <c r="Q634" s="1" t="n"/>
      <c r="R634" s="17" t="n">
        <v>79.94</v>
      </c>
      <c r="S634" s="44">
        <f>M634*0.01095</f>
        <v/>
      </c>
      <c r="T634" s="44">
        <f>M634*0.02348</f>
        <v/>
      </c>
      <c r="U634" s="44" t="n"/>
      <c r="V634" s="44">
        <f>U634-T634</f>
        <v/>
      </c>
      <c r="W634" s="1" t="n"/>
      <c r="X634" s="44">
        <f>M634*0.043</f>
        <v/>
      </c>
      <c r="Y634" s="44">
        <f>R634+S634+T634+W634+X634+AG634+AC634+AD634</f>
        <v/>
      </c>
      <c r="Z634" s="44">
        <f>M634-Y634</f>
        <v/>
      </c>
      <c r="AA634" s="1" t="n">
        <v>0</v>
      </c>
      <c r="AB634" s="44">
        <f>Z634*0.9</f>
        <v/>
      </c>
      <c r="AC634" s="44">
        <f>M634*0.005</f>
        <v/>
      </c>
      <c r="AD634" s="44">
        <f>AC634</f>
        <v/>
      </c>
      <c r="AE634" s="1" t="n"/>
      <c r="AF634" s="1" t="n"/>
      <c r="AG634" s="1" t="n"/>
      <c r="AH634" s="44">
        <f>Z634*0.05</f>
        <v/>
      </c>
      <c r="AI634" s="44">
        <f>AH634</f>
        <v/>
      </c>
      <c r="AJ634" s="1" t="n"/>
      <c r="AK634" s="1" t="n"/>
      <c r="AL634" s="1" t="n"/>
      <c r="AM634" s="1" t="n"/>
      <c r="AN634" s="1" t="n"/>
      <c r="AO634" s="21">
        <f>(M634-Y634)/M634</f>
        <v/>
      </c>
      <c r="AP634" s="21">
        <f>AA634/Y634</f>
        <v/>
      </c>
    </row>
    <row r="635">
      <c r="A635" s="1" t="n"/>
      <c r="B635" s="15" t="inlineStr">
        <is>
          <t>7-AL19181002</t>
        </is>
      </c>
      <c r="C635" s="15" t="inlineStr">
        <is>
          <t>2020-07-07 09:00:45</t>
        </is>
      </c>
      <c r="D635" s="16">
        <f>LEFT(B635,9)</f>
        <v/>
      </c>
      <c r="E635" s="1" t="inlineStr">
        <is>
          <t>jack</t>
        </is>
      </c>
      <c r="F635" s="1" t="n"/>
      <c r="G635" s="1" t="n"/>
      <c r="H635" s="1" t="n"/>
      <c r="I635" s="1" t="n"/>
      <c r="J635" s="1" t="n"/>
      <c r="K635" s="1" t="n"/>
      <c r="L635" s="1" t="n"/>
      <c r="M635" s="17" t="n">
        <v>957</v>
      </c>
      <c r="N635" s="1" t="n"/>
      <c r="O635" s="1" t="n"/>
      <c r="P635" s="1" t="n"/>
      <c r="Q635" s="1" t="n"/>
      <c r="R635" s="17" t="n">
        <v>689.89</v>
      </c>
      <c r="S635" s="44">
        <f>M635*0.01095</f>
        <v/>
      </c>
      <c r="T635" s="44">
        <f>M635*0.02348</f>
        <v/>
      </c>
      <c r="U635" s="44" t="n"/>
      <c r="V635" s="44">
        <f>U635-T635</f>
        <v/>
      </c>
      <c r="W635" s="1" t="n"/>
      <c r="X635" s="44">
        <f>M635*0.043</f>
        <v/>
      </c>
      <c r="Y635" s="44">
        <f>R635+S635+T635+W635+X635+AG635+AC635+AD635</f>
        <v/>
      </c>
      <c r="Z635" s="44">
        <f>M635-Y635</f>
        <v/>
      </c>
      <c r="AA635" s="1" t="n">
        <v>0</v>
      </c>
      <c r="AB635" s="44">
        <f>Z635*0.9</f>
        <v/>
      </c>
      <c r="AC635" s="44">
        <f>M635*0.005</f>
        <v/>
      </c>
      <c r="AD635" s="44">
        <f>AC635</f>
        <v/>
      </c>
      <c r="AE635" s="1" t="n"/>
      <c r="AF635" s="1" t="n"/>
      <c r="AG635" s="1" t="n"/>
      <c r="AH635" s="44">
        <f>Z635*0.05</f>
        <v/>
      </c>
      <c r="AI635" s="44">
        <f>AH635</f>
        <v/>
      </c>
      <c r="AJ635" s="1" t="n"/>
      <c r="AK635" s="1" t="n"/>
      <c r="AL635" s="1" t="n"/>
      <c r="AM635" s="1" t="n"/>
      <c r="AN635" s="1" t="n"/>
      <c r="AO635" s="21">
        <f>(M635-Y635)/M635</f>
        <v/>
      </c>
      <c r="AP635" s="21">
        <f>AA635/Y635</f>
        <v/>
      </c>
    </row>
    <row r="636">
      <c r="A636" s="1" t="n"/>
      <c r="B636" s="15" t="inlineStr">
        <is>
          <t>7-MA20051013</t>
        </is>
      </c>
      <c r="C636" s="15" t="inlineStr">
        <is>
          <t>2020-07-06 11:54:00</t>
        </is>
      </c>
      <c r="D636" s="16">
        <f>LEFT(B636,9)</f>
        <v/>
      </c>
      <c r="E636" s="1" t="inlineStr">
        <is>
          <t>jack</t>
        </is>
      </c>
      <c r="F636" s="1" t="n"/>
      <c r="G636" s="1" t="n"/>
      <c r="H636" s="1" t="n"/>
      <c r="I636" s="1" t="n"/>
      <c r="J636" s="1" t="n"/>
      <c r="K636" s="1" t="n"/>
      <c r="L636" s="1" t="n"/>
      <c r="M636" s="17" t="n">
        <v>455</v>
      </c>
      <c r="N636" s="1" t="n"/>
      <c r="O636" s="1" t="n"/>
      <c r="P636" s="1" t="n"/>
      <c r="Q636" s="1" t="n"/>
      <c r="R636" s="17" t="n">
        <v>293.12</v>
      </c>
      <c r="S636" s="44">
        <f>M636*0.01095</f>
        <v/>
      </c>
      <c r="T636" s="44">
        <f>M636*0.02348</f>
        <v/>
      </c>
      <c r="U636" s="44" t="n"/>
      <c r="V636" s="44">
        <f>U636-T636</f>
        <v/>
      </c>
      <c r="W636" s="1" t="n"/>
      <c r="X636" s="44">
        <f>M636*0.043</f>
        <v/>
      </c>
      <c r="Y636" s="44">
        <f>R636+S636+T636+W636+X636+AG636+AC636+AD636</f>
        <v/>
      </c>
      <c r="Z636" s="44">
        <f>M636-Y636</f>
        <v/>
      </c>
      <c r="AA636" s="44">
        <f>Z636*0.7</f>
        <v/>
      </c>
      <c r="AB636" s="1" t="n"/>
      <c r="AC636" s="44">
        <f>M636*0.005</f>
        <v/>
      </c>
      <c r="AD636" s="44">
        <f>AC636</f>
        <v/>
      </c>
      <c r="AE636" s="1" t="n"/>
      <c r="AF636" s="1" t="n"/>
      <c r="AG636" s="1" t="n"/>
      <c r="AH636" s="44">
        <f>Z636*0.15</f>
        <v/>
      </c>
      <c r="AI636" s="44">
        <f>Z636*0.15</f>
        <v/>
      </c>
      <c r="AJ636" s="1" t="n"/>
      <c r="AK636" s="1" t="n"/>
      <c r="AL636" s="1" t="n"/>
      <c r="AM636" s="1" t="n"/>
      <c r="AN636" s="1" t="n"/>
      <c r="AO636" s="21">
        <f>(M636-Y636)/M636</f>
        <v/>
      </c>
      <c r="AP636" s="21">
        <f>AA636/Y636</f>
        <v/>
      </c>
    </row>
    <row r="637">
      <c r="A637" s="1" t="n"/>
      <c r="B637" s="15" t="inlineStr">
        <is>
          <t>7-AL1983144</t>
        </is>
      </c>
      <c r="C637" s="15" t="inlineStr">
        <is>
          <t>2020-07-06 11:38:14</t>
        </is>
      </c>
      <c r="D637" s="16">
        <f>LEFT(B637,9)</f>
        <v/>
      </c>
      <c r="E637" s="1" t="inlineStr">
        <is>
          <t>jack</t>
        </is>
      </c>
      <c r="F637" s="1" t="n"/>
      <c r="G637" s="1" t="n"/>
      <c r="H637" s="1" t="n"/>
      <c r="I637" s="1" t="n"/>
      <c r="J637" s="1" t="n"/>
      <c r="K637" s="1" t="n"/>
      <c r="L637" s="1" t="n"/>
      <c r="M637" s="17" t="n">
        <v>31</v>
      </c>
      <c r="N637" s="1" t="n"/>
      <c r="O637" s="1" t="n"/>
      <c r="P637" s="1" t="n"/>
      <c r="Q637" s="1" t="n"/>
      <c r="R637" s="17" t="n">
        <v>12.39</v>
      </c>
      <c r="S637" s="44">
        <f>M637*0.01095</f>
        <v/>
      </c>
      <c r="T637" s="44">
        <f>M637*0.02348</f>
        <v/>
      </c>
      <c r="U637" s="44" t="n"/>
      <c r="V637" s="44">
        <f>U637-T637</f>
        <v/>
      </c>
      <c r="W637" s="1" t="n"/>
      <c r="X637" s="44">
        <f>M637*0.043</f>
        <v/>
      </c>
      <c r="Y637" s="44">
        <f>R637+S637+T637+W637+X637+AG637+AC637+AD637</f>
        <v/>
      </c>
      <c r="Z637" s="44">
        <f>M637-Y637</f>
        <v/>
      </c>
      <c r="AA637" s="1" t="n">
        <v>0</v>
      </c>
      <c r="AB637" s="44">
        <f>Z637*0.9</f>
        <v/>
      </c>
      <c r="AC637" s="44">
        <f>M637*0.005</f>
        <v/>
      </c>
      <c r="AD637" s="44">
        <f>AC637</f>
        <v/>
      </c>
      <c r="AE637" s="1" t="n"/>
      <c r="AF637" s="1" t="n"/>
      <c r="AG637" s="1" t="n"/>
      <c r="AH637" s="44">
        <f>Z637*0.05</f>
        <v/>
      </c>
      <c r="AI637" s="44">
        <f>AH637</f>
        <v/>
      </c>
      <c r="AJ637" s="1" t="n"/>
      <c r="AK637" s="1" t="n"/>
      <c r="AL637" s="1" t="n"/>
      <c r="AM637" s="1" t="n"/>
      <c r="AN637" s="1" t="n"/>
      <c r="AO637" s="21">
        <f>(M637-Y637)/M637</f>
        <v/>
      </c>
      <c r="AP637" s="21">
        <f>AA637/Y637</f>
        <v/>
      </c>
    </row>
    <row r="638">
      <c r="A638" s="1" t="n"/>
      <c r="B638" s="15" t="inlineStr">
        <is>
          <t>7-MA20251001</t>
        </is>
      </c>
      <c r="C638" s="15" t="inlineStr">
        <is>
          <t>2020-07-06 11:39:39</t>
        </is>
      </c>
      <c r="D638" s="16">
        <f>LEFT(B638,9)</f>
        <v/>
      </c>
      <c r="E638" s="1" t="inlineStr">
        <is>
          <t>jack</t>
        </is>
      </c>
      <c r="F638" s="1" t="n"/>
      <c r="G638" s="1" t="n"/>
      <c r="H638" s="1" t="n"/>
      <c r="I638" s="1" t="n"/>
      <c r="J638" s="1" t="n"/>
      <c r="K638" s="1" t="n"/>
      <c r="L638" s="1" t="n"/>
      <c r="M638" s="17" t="n">
        <v>28</v>
      </c>
      <c r="N638" s="1" t="n"/>
      <c r="O638" s="1" t="n"/>
      <c r="P638" s="1" t="n"/>
      <c r="Q638" s="1" t="n"/>
      <c r="R638" s="17" t="n">
        <v>14.23</v>
      </c>
      <c r="S638" s="44">
        <f>M638*0.01095</f>
        <v/>
      </c>
      <c r="T638" s="44">
        <f>M638*0.02348</f>
        <v/>
      </c>
      <c r="U638" s="44" t="n"/>
      <c r="V638" s="44">
        <f>U638-T638</f>
        <v/>
      </c>
      <c r="W638" s="1" t="n"/>
      <c r="X638" s="44">
        <f>M638*0.043</f>
        <v/>
      </c>
      <c r="Y638" s="44">
        <f>R638+S638+T638+W638+X638+AG638+AC638+AD638</f>
        <v/>
      </c>
      <c r="Z638" s="44">
        <f>M638-Y638</f>
        <v/>
      </c>
      <c r="AA638" s="44">
        <f>Z638*0.7</f>
        <v/>
      </c>
      <c r="AB638" s="1" t="n"/>
      <c r="AC638" s="44">
        <f>M638*0.005</f>
        <v/>
      </c>
      <c r="AD638" s="44">
        <f>AC638</f>
        <v/>
      </c>
      <c r="AE638" s="1" t="n"/>
      <c r="AF638" s="1" t="n"/>
      <c r="AG638" s="1" t="n"/>
      <c r="AH638" s="44">
        <f>Z638*0.15</f>
        <v/>
      </c>
      <c r="AI638" s="44">
        <f>Z638*0.15</f>
        <v/>
      </c>
      <c r="AJ638" s="1" t="n"/>
      <c r="AK638" s="1" t="n"/>
      <c r="AL638" s="1" t="n"/>
      <c r="AM638" s="1" t="n"/>
      <c r="AN638" s="1" t="n"/>
      <c r="AO638" s="21">
        <f>(M638-Y638)/M638</f>
        <v/>
      </c>
      <c r="AP638" s="21">
        <f>AA638/Y638</f>
        <v/>
      </c>
    </row>
    <row r="639">
      <c r="A639" s="1" t="n"/>
      <c r="B639" s="15" t="inlineStr">
        <is>
          <t>7-GZ20076051</t>
        </is>
      </c>
      <c r="C639" s="15" t="inlineStr">
        <is>
          <t>2020-07-06 11:20:20</t>
        </is>
      </c>
      <c r="D639" s="16">
        <f>LEFT(B639,9)</f>
        <v/>
      </c>
      <c r="E639" s="1" t="inlineStr">
        <is>
          <t>jack</t>
        </is>
      </c>
      <c r="F639" s="1" t="n"/>
      <c r="G639" s="1" t="n"/>
      <c r="H639" s="1" t="n"/>
      <c r="I639" s="1" t="n"/>
      <c r="J639" s="1" t="n"/>
      <c r="K639" s="1" t="n"/>
      <c r="L639" s="1" t="n"/>
      <c r="M639" s="17" t="n">
        <v>117</v>
      </c>
      <c r="N639" s="1" t="n"/>
      <c r="O639" s="1" t="n"/>
      <c r="P639" s="1" t="n"/>
      <c r="Q639" s="1" t="n"/>
      <c r="R639" s="17" t="n">
        <v>76.61</v>
      </c>
      <c r="S639" s="44">
        <f>M639*0.01095</f>
        <v/>
      </c>
      <c r="T639" s="44">
        <f>M639*0.02348</f>
        <v/>
      </c>
      <c r="U639" s="44" t="n"/>
      <c r="V639" s="44">
        <f>U639-T639</f>
        <v/>
      </c>
      <c r="W639" s="1" t="n"/>
      <c r="X639" s="44">
        <f>M639*0.043</f>
        <v/>
      </c>
      <c r="Y639" s="44">
        <f>R639+S639+T639+W639+X639+AG639+AC639+AD639</f>
        <v/>
      </c>
      <c r="Z639" s="44">
        <f>M639-Y639</f>
        <v/>
      </c>
      <c r="AA639" s="44">
        <f>Z639*0.7</f>
        <v/>
      </c>
      <c r="AB639" s="1" t="n"/>
      <c r="AC639" s="44">
        <f>M639*0.005</f>
        <v/>
      </c>
      <c r="AD639" s="44">
        <f>AC639</f>
        <v/>
      </c>
      <c r="AE639" s="1" t="n"/>
      <c r="AF639" s="1" t="n"/>
      <c r="AG639" s="1" t="n"/>
      <c r="AH639" s="44">
        <f>Z639*0.15</f>
        <v/>
      </c>
      <c r="AI639" s="44">
        <f>Z639*0.15</f>
        <v/>
      </c>
      <c r="AJ639" s="1" t="n"/>
      <c r="AK639" s="1" t="n"/>
      <c r="AL639" s="1" t="n"/>
      <c r="AM639" s="1" t="n"/>
      <c r="AN639" s="1" t="n"/>
      <c r="AO639" s="21">
        <f>(M639-Y639)/M639</f>
        <v/>
      </c>
      <c r="AP639" s="21">
        <f>AA639/Y639</f>
        <v/>
      </c>
    </row>
    <row r="640">
      <c r="A640" s="1" t="n"/>
      <c r="B640" s="15" t="inlineStr">
        <is>
          <t>7-AL20016008</t>
        </is>
      </c>
      <c r="C640" s="15" t="inlineStr">
        <is>
          <t>2020-07-06 11:25:29</t>
        </is>
      </c>
      <c r="D640" s="16">
        <f>LEFT(B640,9)</f>
        <v/>
      </c>
      <c r="E640" s="1" t="inlineStr">
        <is>
          <t>jack</t>
        </is>
      </c>
      <c r="F640" s="1" t="n"/>
      <c r="G640" s="1" t="n"/>
      <c r="H640" s="1" t="n"/>
      <c r="I640" s="1" t="n"/>
      <c r="J640" s="1" t="n"/>
      <c r="K640" s="1" t="n"/>
      <c r="L640" s="1" t="n"/>
      <c r="M640" s="17" t="n">
        <v>57.4</v>
      </c>
      <c r="N640" s="1" t="n"/>
      <c r="O640" s="1" t="n"/>
      <c r="P640" s="1" t="n"/>
      <c r="Q640" s="1" t="n"/>
      <c r="R640" s="17" t="n">
        <v>32.49</v>
      </c>
      <c r="S640" s="44">
        <f>M640*0.01095</f>
        <v/>
      </c>
      <c r="T640" s="44">
        <f>M640*0.02348</f>
        <v/>
      </c>
      <c r="U640" s="44" t="n"/>
      <c r="V640" s="44">
        <f>U640-T640</f>
        <v/>
      </c>
      <c r="W640" s="1" t="n"/>
      <c r="X640" s="44">
        <f>M640*0.043</f>
        <v/>
      </c>
      <c r="Y640" s="44">
        <f>R640+S640+T640+W640+X640+AG640+AC640+AD640</f>
        <v/>
      </c>
      <c r="Z640" s="44">
        <f>M640-Y640</f>
        <v/>
      </c>
      <c r="AA640" s="1" t="n">
        <v>0</v>
      </c>
      <c r="AB640" s="44">
        <f>Z640*0.9</f>
        <v/>
      </c>
      <c r="AC640" s="44">
        <f>M640*0.005</f>
        <v/>
      </c>
      <c r="AD640" s="44">
        <f>AC640</f>
        <v/>
      </c>
      <c r="AE640" s="1" t="n"/>
      <c r="AF640" s="1" t="n"/>
      <c r="AG640" s="1" t="n"/>
      <c r="AH640" s="44">
        <f>Z640*0.05</f>
        <v/>
      </c>
      <c r="AI640" s="44">
        <f>AH640</f>
        <v/>
      </c>
      <c r="AJ640" s="1" t="n"/>
      <c r="AK640" s="1" t="n"/>
      <c r="AL640" s="1" t="n"/>
      <c r="AM640" s="1" t="n"/>
      <c r="AN640" s="1" t="n"/>
      <c r="AO640" s="21">
        <f>(M640-Y640)/M640</f>
        <v/>
      </c>
      <c r="AP640" s="21">
        <f>AA640/Y640</f>
        <v/>
      </c>
    </row>
    <row r="641">
      <c r="A641" s="1" t="n"/>
      <c r="B641" s="15" t="inlineStr">
        <is>
          <t>7-GZ20230002</t>
        </is>
      </c>
      <c r="C641" s="15" t="inlineStr">
        <is>
          <t>2020-07-06 11:20:20</t>
        </is>
      </c>
      <c r="D641" s="16">
        <f>LEFT(B641,9)</f>
        <v/>
      </c>
      <c r="E641" s="1" t="inlineStr">
        <is>
          <t>jack</t>
        </is>
      </c>
      <c r="F641" s="1" t="n"/>
      <c r="G641" s="1" t="n"/>
      <c r="H641" s="1" t="n"/>
      <c r="I641" s="1" t="n"/>
      <c r="J641" s="1" t="n"/>
      <c r="K641" s="1" t="n"/>
      <c r="L641" s="1" t="n"/>
      <c r="M641" s="17" t="n">
        <v>47</v>
      </c>
      <c r="N641" s="1" t="n"/>
      <c r="O641" s="1" t="n"/>
      <c r="P641" s="1" t="n"/>
      <c r="Q641" s="1" t="n"/>
      <c r="R641" s="17" t="n">
        <v>32.49</v>
      </c>
      <c r="S641" s="44">
        <f>M641*0.01095</f>
        <v/>
      </c>
      <c r="T641" s="44">
        <f>M641*0.02348</f>
        <v/>
      </c>
      <c r="U641" s="44" t="n"/>
      <c r="V641" s="44">
        <f>U641-T641</f>
        <v/>
      </c>
      <c r="W641" s="1" t="n"/>
      <c r="X641" s="44">
        <f>M641*0.043</f>
        <v/>
      </c>
      <c r="Y641" s="44">
        <f>R641+S641+T641+W641+X641+AG641+AC641+AD641</f>
        <v/>
      </c>
      <c r="Z641" s="44">
        <f>M641-Y641</f>
        <v/>
      </c>
      <c r="AA641" s="44">
        <f>Z641*0.7</f>
        <v/>
      </c>
      <c r="AB641" s="1" t="n"/>
      <c r="AC641" s="44">
        <f>M641*0.005</f>
        <v/>
      </c>
      <c r="AD641" s="44">
        <f>AC641</f>
        <v/>
      </c>
      <c r="AE641" s="1" t="n"/>
      <c r="AF641" s="1" t="n"/>
      <c r="AG641" s="1" t="n"/>
      <c r="AH641" s="44">
        <f>Z641*0.15</f>
        <v/>
      </c>
      <c r="AI641" s="44">
        <f>Z641*0.15</f>
        <v/>
      </c>
      <c r="AJ641" s="1" t="n"/>
      <c r="AK641" s="1" t="n"/>
      <c r="AL641" s="1" t="n"/>
      <c r="AM641" s="1" t="n"/>
      <c r="AN641" s="1" t="n"/>
      <c r="AO641" s="21">
        <f>(M641-Y641)/M641</f>
        <v/>
      </c>
      <c r="AP641" s="21">
        <f>AA641/Y641</f>
        <v/>
      </c>
    </row>
    <row r="642">
      <c r="A642" s="1" t="n"/>
      <c r="B642" s="15" t="inlineStr">
        <is>
          <t>7-AL1810294</t>
        </is>
      </c>
      <c r="C642" s="15" t="inlineStr">
        <is>
          <t>2020-07-13 14:11:47</t>
        </is>
      </c>
      <c r="D642" s="16">
        <f>LEFT(B642,9)</f>
        <v/>
      </c>
      <c r="E642" s="1" t="inlineStr">
        <is>
          <t>jack</t>
        </is>
      </c>
      <c r="F642" s="1" t="n"/>
      <c r="G642" s="1" t="n"/>
      <c r="H642" s="1" t="n"/>
      <c r="I642" s="1" t="n"/>
      <c r="J642" s="1" t="n"/>
      <c r="K642" s="1" t="n"/>
      <c r="L642" s="1" t="n"/>
      <c r="M642" s="17" t="n">
        <v>1117</v>
      </c>
      <c r="N642" s="1" t="n"/>
      <c r="O642" s="1" t="n"/>
      <c r="P642" s="1" t="n"/>
      <c r="Q642" s="1" t="n"/>
      <c r="R642" s="17" t="n">
        <v>804.6</v>
      </c>
      <c r="S642" s="44">
        <f>M642*0.01095</f>
        <v/>
      </c>
      <c r="T642" s="44">
        <f>M642*0.02348</f>
        <v/>
      </c>
      <c r="U642" s="44" t="n"/>
      <c r="V642" s="44">
        <f>U642-T642</f>
        <v/>
      </c>
      <c r="W642" s="1" t="n"/>
      <c r="X642" s="44">
        <f>M642*0.043</f>
        <v/>
      </c>
      <c r="Y642" s="44">
        <f>R642+S642+T642+W642+X642+AG642+AC642+AD642</f>
        <v/>
      </c>
      <c r="Z642" s="44">
        <f>M642-Y642</f>
        <v/>
      </c>
      <c r="AA642" s="1" t="n">
        <v>0</v>
      </c>
      <c r="AB642" s="44">
        <f>Z642*0.9</f>
        <v/>
      </c>
      <c r="AC642" s="44">
        <f>M642*0.005</f>
        <v/>
      </c>
      <c r="AD642" s="44">
        <f>AC642</f>
        <v/>
      </c>
      <c r="AE642" s="1" t="n"/>
      <c r="AF642" s="1" t="n"/>
      <c r="AG642" s="1" t="n"/>
      <c r="AH642" s="44">
        <f>Z642*0.05</f>
        <v/>
      </c>
      <c r="AI642" s="44">
        <f>AH642</f>
        <v/>
      </c>
      <c r="AJ642" s="1" t="n"/>
      <c r="AK642" s="1" t="n"/>
      <c r="AL642" s="1" t="n"/>
      <c r="AM642" s="1" t="n"/>
      <c r="AN642" s="1" t="n"/>
      <c r="AO642" s="21">
        <f>(M642-Y642)/M642</f>
        <v/>
      </c>
      <c r="AP642" s="21">
        <f>AA642/Y642</f>
        <v/>
      </c>
    </row>
    <row r="643">
      <c r="A643" s="1" t="n"/>
      <c r="B643" s="15" t="inlineStr">
        <is>
          <t>7-GZ20253001</t>
        </is>
      </c>
      <c r="C643" s="15" t="inlineStr">
        <is>
          <t>2020-07-06 11:20:38</t>
        </is>
      </c>
      <c r="D643" s="16">
        <f>LEFT(B643,9)</f>
        <v/>
      </c>
      <c r="E643" s="1" t="inlineStr">
        <is>
          <t>jack</t>
        </is>
      </c>
      <c r="F643" s="1" t="n"/>
      <c r="G643" s="1" t="n"/>
      <c r="H643" s="1" t="n"/>
      <c r="I643" s="1" t="n"/>
      <c r="J643" s="1" t="n"/>
      <c r="K643" s="1" t="n"/>
      <c r="L643" s="1" t="n"/>
      <c r="M643" s="17" t="n">
        <v>580</v>
      </c>
      <c r="N643" s="1" t="n"/>
      <c r="O643" s="1" t="n"/>
      <c r="P643" s="1" t="n"/>
      <c r="Q643" s="1" t="n"/>
      <c r="R643" s="17" t="n">
        <v>366.9</v>
      </c>
      <c r="S643" s="44">
        <f>M643*0.01095</f>
        <v/>
      </c>
      <c r="T643" s="44">
        <f>M643*0.02348</f>
        <v/>
      </c>
      <c r="U643" s="44" t="n"/>
      <c r="V643" s="44">
        <f>U643-T643</f>
        <v/>
      </c>
      <c r="W643" s="1" t="n"/>
      <c r="X643" s="44">
        <f>M643*0.043</f>
        <v/>
      </c>
      <c r="Y643" s="44">
        <f>R643+S643+T643+W643+X643+AG643+AC643+AD643</f>
        <v/>
      </c>
      <c r="Z643" s="44">
        <f>M643-Y643</f>
        <v/>
      </c>
      <c r="AA643" s="44">
        <f>Z643*0.7</f>
        <v/>
      </c>
      <c r="AB643" s="1" t="n"/>
      <c r="AC643" s="44">
        <f>M643*0.005</f>
        <v/>
      </c>
      <c r="AD643" s="44">
        <f>AC643</f>
        <v/>
      </c>
      <c r="AE643" s="1" t="n"/>
      <c r="AF643" s="1" t="n"/>
      <c r="AG643" s="1" t="n"/>
      <c r="AH643" s="44">
        <f>Z643*0.15</f>
        <v/>
      </c>
      <c r="AI643" s="44">
        <f>Z643*0.15</f>
        <v/>
      </c>
      <c r="AJ643" s="1" t="n"/>
      <c r="AK643" s="1" t="n"/>
      <c r="AL643" s="1" t="n"/>
      <c r="AM643" s="1" t="n"/>
      <c r="AN643" s="1" t="n"/>
      <c r="AO643" s="21">
        <f>(M643-Y643)/M643</f>
        <v/>
      </c>
      <c r="AP643" s="21">
        <f>AA643/Y643</f>
        <v/>
      </c>
    </row>
    <row r="644">
      <c r="A644" s="1" t="n"/>
      <c r="B644" s="15" t="inlineStr">
        <is>
          <t>7-AL18146278</t>
        </is>
      </c>
      <c r="C644" s="15" t="inlineStr">
        <is>
          <t>2020-07-06 11:52:47</t>
        </is>
      </c>
      <c r="D644" s="16">
        <f>LEFT(B644,9)</f>
        <v/>
      </c>
      <c r="E644" s="1" t="inlineStr">
        <is>
          <t>jack</t>
        </is>
      </c>
      <c r="F644" s="1" t="n"/>
      <c r="G644" s="1" t="n"/>
      <c r="H644" s="1" t="n"/>
      <c r="I644" s="1" t="n"/>
      <c r="J644" s="1" t="n"/>
      <c r="K644" s="1" t="n"/>
      <c r="L644" s="1" t="n"/>
      <c r="M644" s="17" t="n">
        <v>180.58</v>
      </c>
      <c r="N644" s="1" t="n"/>
      <c r="O644" s="1" t="n"/>
      <c r="P644" s="1" t="n"/>
      <c r="Q644" s="1" t="n"/>
      <c r="R644" s="17" t="n">
        <v>105.35</v>
      </c>
      <c r="S644" s="44">
        <f>M644*0.01095</f>
        <v/>
      </c>
      <c r="T644" s="44">
        <f>M644*0.02348</f>
        <v/>
      </c>
      <c r="U644" s="44" t="n"/>
      <c r="V644" s="44">
        <f>U644-T644</f>
        <v/>
      </c>
      <c r="W644" s="1" t="n"/>
      <c r="X644" s="44">
        <f>M644*0.043</f>
        <v/>
      </c>
      <c r="Y644" s="44">
        <f>R644+S644+T644+W644+X644+AG644+AC644+AD644</f>
        <v/>
      </c>
      <c r="Z644" s="44">
        <f>M644-Y644</f>
        <v/>
      </c>
      <c r="AA644" s="1" t="n">
        <v>0</v>
      </c>
      <c r="AB644" s="44">
        <f>Z644*0.9</f>
        <v/>
      </c>
      <c r="AC644" s="44">
        <f>M644*0.005</f>
        <v/>
      </c>
      <c r="AD644" s="44">
        <f>AC644</f>
        <v/>
      </c>
      <c r="AE644" s="1" t="n"/>
      <c r="AF644" s="1" t="n"/>
      <c r="AG644" s="1" t="n"/>
      <c r="AH644" s="44">
        <f>Z644*0.05</f>
        <v/>
      </c>
      <c r="AI644" s="44">
        <f>AH644</f>
        <v/>
      </c>
      <c r="AJ644" s="1" t="n"/>
      <c r="AK644" s="1" t="n"/>
      <c r="AL644" s="1" t="n"/>
      <c r="AM644" s="1" t="n"/>
      <c r="AN644" s="1" t="n"/>
      <c r="AO644" s="21">
        <f>(M644-Y644)/M644</f>
        <v/>
      </c>
      <c r="AP644" s="21">
        <f>AA644/Y644</f>
        <v/>
      </c>
    </row>
    <row r="645">
      <c r="A645" s="1" t="n"/>
      <c r="B645" s="15" t="inlineStr">
        <is>
          <t>7-MA19075027</t>
        </is>
      </c>
      <c r="C645" s="15" t="inlineStr">
        <is>
          <t>2020-07-06 11:25:23</t>
        </is>
      </c>
      <c r="D645" s="16">
        <f>LEFT(B645,9)</f>
        <v/>
      </c>
      <c r="E645" s="1" t="inlineStr">
        <is>
          <t>jack</t>
        </is>
      </c>
      <c r="F645" s="1" t="n"/>
      <c r="G645" s="1" t="n"/>
      <c r="H645" s="1" t="n"/>
      <c r="I645" s="1" t="n"/>
      <c r="J645" s="1" t="n"/>
      <c r="K645" s="1" t="n"/>
      <c r="L645" s="1" t="n"/>
      <c r="M645" s="17" t="n">
        <v>58</v>
      </c>
      <c r="N645" s="1" t="n"/>
      <c r="O645" s="1" t="n"/>
      <c r="P645" s="1" t="n"/>
      <c r="Q645" s="1" t="n"/>
      <c r="R645" s="17" t="n">
        <v>40.18</v>
      </c>
      <c r="S645" s="44">
        <f>M645*0.01095</f>
        <v/>
      </c>
      <c r="T645" s="44">
        <f>M645*0.02348</f>
        <v/>
      </c>
      <c r="U645" s="44" t="n"/>
      <c r="V645" s="44">
        <f>U645-T645</f>
        <v/>
      </c>
      <c r="W645" s="1" t="n"/>
      <c r="X645" s="44">
        <f>M645*0.043</f>
        <v/>
      </c>
      <c r="Y645" s="44">
        <f>R645+S645+T645+W645+X645+AG645+AC645+AD645</f>
        <v/>
      </c>
      <c r="Z645" s="44">
        <f>M645-Y645</f>
        <v/>
      </c>
      <c r="AA645" s="44">
        <f>Z645*0.7</f>
        <v/>
      </c>
      <c r="AB645" s="1" t="n"/>
      <c r="AC645" s="44">
        <f>M645*0.005</f>
        <v/>
      </c>
      <c r="AD645" s="44">
        <f>AC645</f>
        <v/>
      </c>
      <c r="AE645" s="1" t="n"/>
      <c r="AF645" s="1" t="n"/>
      <c r="AG645" s="1" t="n"/>
      <c r="AH645" s="44">
        <f>Z645*0.15</f>
        <v/>
      </c>
      <c r="AI645" s="44">
        <f>Z645*0.15</f>
        <v/>
      </c>
      <c r="AJ645" s="1" t="n"/>
      <c r="AK645" s="1" t="n"/>
      <c r="AL645" s="1" t="n"/>
      <c r="AM645" s="1" t="n"/>
      <c r="AN645" s="1" t="n"/>
      <c r="AO645" s="21">
        <f>(M645-Y645)/M645</f>
        <v/>
      </c>
      <c r="AP645" s="21">
        <f>AA645/Y645</f>
        <v/>
      </c>
    </row>
    <row r="646">
      <c r="A646" s="1" t="n"/>
      <c r="B646" s="15" t="inlineStr">
        <is>
          <t>7-MA19075028</t>
        </is>
      </c>
      <c r="C646" s="15" t="inlineStr">
        <is>
          <t>2020-07-06 10:45:04</t>
        </is>
      </c>
      <c r="D646" s="16">
        <f>LEFT(B646,9)</f>
        <v/>
      </c>
      <c r="E646" s="1" t="inlineStr">
        <is>
          <t>jack</t>
        </is>
      </c>
      <c r="F646" s="1" t="n"/>
      <c r="G646" s="1" t="n"/>
      <c r="H646" s="1" t="n"/>
      <c r="I646" s="1" t="n"/>
      <c r="J646" s="1" t="n"/>
      <c r="K646" s="1" t="n"/>
      <c r="L646" s="1" t="n"/>
      <c r="M646" s="17" t="n">
        <v>117</v>
      </c>
      <c r="N646" s="1" t="n"/>
      <c r="O646" s="1" t="n"/>
      <c r="P646" s="1" t="n"/>
      <c r="Q646" s="1" t="n"/>
      <c r="R646" s="17" t="n">
        <v>72.17</v>
      </c>
      <c r="S646" s="44">
        <f>M646*0.01095</f>
        <v/>
      </c>
      <c r="T646" s="44">
        <f>M646*0.02348</f>
        <v/>
      </c>
      <c r="U646" s="44" t="n"/>
      <c r="V646" s="44">
        <f>U646-T646</f>
        <v/>
      </c>
      <c r="W646" s="1" t="n"/>
      <c r="X646" s="44">
        <f>M646*0.043</f>
        <v/>
      </c>
      <c r="Y646" s="44">
        <f>R646+S646+T646+W646+X646+AG646+AC646+AD646</f>
        <v/>
      </c>
      <c r="Z646" s="44">
        <f>M646-Y646</f>
        <v/>
      </c>
      <c r="AA646" s="44">
        <f>Z646*0.7</f>
        <v/>
      </c>
      <c r="AB646" s="1" t="n"/>
      <c r="AC646" s="44">
        <f>M646*0.005</f>
        <v/>
      </c>
      <c r="AD646" s="44">
        <f>AC646</f>
        <v/>
      </c>
      <c r="AE646" s="1" t="n"/>
      <c r="AF646" s="1" t="n"/>
      <c r="AG646" s="1" t="n"/>
      <c r="AH646" s="44">
        <f>Z646*0.15</f>
        <v/>
      </c>
      <c r="AI646" s="44">
        <f>Z646*0.15</f>
        <v/>
      </c>
      <c r="AJ646" s="1" t="n"/>
      <c r="AK646" s="1" t="n"/>
      <c r="AL646" s="1" t="n"/>
      <c r="AM646" s="1" t="n"/>
      <c r="AN646" s="1" t="n"/>
      <c r="AO646" s="21">
        <f>(M646-Y646)/M646</f>
        <v/>
      </c>
      <c r="AP646" s="21">
        <f>AA646/Y646</f>
        <v/>
      </c>
    </row>
    <row r="647">
      <c r="A647" s="1" t="n"/>
      <c r="B647" s="15" t="inlineStr">
        <is>
          <t>7-GZ20252001</t>
        </is>
      </c>
      <c r="C647" s="15" t="inlineStr">
        <is>
          <t>2020-07-06 14:05:44</t>
        </is>
      </c>
      <c r="D647" s="16">
        <f>LEFT(B647,9)</f>
        <v/>
      </c>
      <c r="E647" s="1" t="inlineStr">
        <is>
          <t>jack</t>
        </is>
      </c>
      <c r="F647" s="1" t="n"/>
      <c r="G647" s="1" t="n"/>
      <c r="H647" s="1" t="n"/>
      <c r="I647" s="1" t="n"/>
      <c r="J647" s="1" t="n"/>
      <c r="K647" s="1" t="n"/>
      <c r="L647" s="1" t="n"/>
      <c r="M647" s="17" t="n">
        <v>123.2</v>
      </c>
      <c r="N647" s="1" t="n"/>
      <c r="O647" s="1" t="n"/>
      <c r="P647" s="1" t="n"/>
      <c r="Q647" s="1" t="n"/>
      <c r="R647" s="17" t="n">
        <v>81.3</v>
      </c>
      <c r="S647" s="44">
        <f>M647*0.01095</f>
        <v/>
      </c>
      <c r="T647" s="44">
        <f>M647*0.02348</f>
        <v/>
      </c>
      <c r="U647" s="44" t="n"/>
      <c r="V647" s="44">
        <f>U647-T647</f>
        <v/>
      </c>
      <c r="W647" s="1" t="n"/>
      <c r="X647" s="44">
        <f>M647*0.043</f>
        <v/>
      </c>
      <c r="Y647" s="44">
        <f>R647+S647+T647+W647+X647+AG647+AC647+AD647</f>
        <v/>
      </c>
      <c r="Z647" s="44">
        <f>M647-Y647</f>
        <v/>
      </c>
      <c r="AA647" s="44">
        <f>Z647*0.7</f>
        <v/>
      </c>
      <c r="AB647" s="1" t="n"/>
      <c r="AC647" s="44">
        <f>M647*0.005</f>
        <v/>
      </c>
      <c r="AD647" s="44">
        <f>AC647</f>
        <v/>
      </c>
      <c r="AE647" s="1" t="n"/>
      <c r="AF647" s="1" t="n"/>
      <c r="AG647" s="1" t="n"/>
      <c r="AH647" s="44">
        <f>Z647*0.15</f>
        <v/>
      </c>
      <c r="AI647" s="44">
        <f>Z647*0.15</f>
        <v/>
      </c>
      <c r="AJ647" s="1" t="n"/>
      <c r="AK647" s="1" t="n"/>
      <c r="AL647" s="1" t="n"/>
      <c r="AM647" s="1" t="n"/>
      <c r="AN647" s="1" t="n"/>
      <c r="AO647" s="21">
        <f>(M647-Y647)/M647</f>
        <v/>
      </c>
      <c r="AP647" s="21">
        <f>AA647/Y647</f>
        <v/>
      </c>
    </row>
    <row r="648">
      <c r="A648" s="1" t="n"/>
      <c r="B648" s="15" t="inlineStr">
        <is>
          <t>7-GZ20224002</t>
        </is>
      </c>
      <c r="C648" s="15" t="inlineStr">
        <is>
          <t>2020-07-06 11:20:18</t>
        </is>
      </c>
      <c r="D648" s="16">
        <f>LEFT(B648,9)</f>
        <v/>
      </c>
      <c r="E648" s="1" t="inlineStr">
        <is>
          <t>jack</t>
        </is>
      </c>
      <c r="F648" s="1" t="n"/>
      <c r="G648" s="1" t="n"/>
      <c r="H648" s="1" t="n"/>
      <c r="I648" s="1" t="n"/>
      <c r="J648" s="1" t="n"/>
      <c r="K648" s="1" t="n"/>
      <c r="L648" s="1" t="n"/>
      <c r="M648" s="17" t="n">
        <v>46.6</v>
      </c>
      <c r="N648" s="1" t="n"/>
      <c r="O648" s="1" t="n"/>
      <c r="P648" s="1" t="n"/>
      <c r="Q648" s="1" t="n"/>
      <c r="R648" s="17" t="n">
        <v>27.68</v>
      </c>
      <c r="S648" s="44">
        <f>M648*0.01095</f>
        <v/>
      </c>
      <c r="T648" s="44">
        <f>M648*0.02348</f>
        <v/>
      </c>
      <c r="U648" s="44" t="n"/>
      <c r="V648" s="44">
        <f>U648-T648</f>
        <v/>
      </c>
      <c r="W648" s="1" t="n"/>
      <c r="X648" s="44">
        <f>M648*0.043</f>
        <v/>
      </c>
      <c r="Y648" s="44">
        <f>R648+S648+T648+W648+X648+AG648+AC648+AD648</f>
        <v/>
      </c>
      <c r="Z648" s="44">
        <f>M648-Y648</f>
        <v/>
      </c>
      <c r="AA648" s="44">
        <f>Z648*0.7</f>
        <v/>
      </c>
      <c r="AB648" s="1" t="n"/>
      <c r="AC648" s="44">
        <f>M648*0.005</f>
        <v/>
      </c>
      <c r="AD648" s="44">
        <f>AC648</f>
        <v/>
      </c>
      <c r="AE648" s="1" t="n"/>
      <c r="AF648" s="1" t="n"/>
      <c r="AG648" s="1" t="n"/>
      <c r="AH648" s="44">
        <f>Z648*0.15</f>
        <v/>
      </c>
      <c r="AI648" s="44">
        <f>Z648*0.15</f>
        <v/>
      </c>
      <c r="AJ648" s="1" t="n"/>
      <c r="AK648" s="1" t="n"/>
      <c r="AL648" s="1" t="n"/>
      <c r="AM648" s="1" t="n"/>
      <c r="AN648" s="1" t="n"/>
      <c r="AO648" s="21">
        <f>(M648-Y648)/M648</f>
        <v/>
      </c>
      <c r="AP648" s="21">
        <f>AA648/Y648</f>
        <v/>
      </c>
    </row>
    <row r="649">
      <c r="A649" s="1" t="n"/>
      <c r="B649" s="15" t="inlineStr">
        <is>
          <t>7-AL1983143</t>
        </is>
      </c>
      <c r="C649" s="15" t="inlineStr">
        <is>
          <t>2020-07-06 10:46:12</t>
        </is>
      </c>
      <c r="D649" s="16">
        <f>LEFT(B649,9)</f>
        <v/>
      </c>
      <c r="E649" s="1" t="inlineStr">
        <is>
          <t>jack</t>
        </is>
      </c>
      <c r="F649" s="1" t="n"/>
      <c r="G649" s="1" t="n"/>
      <c r="H649" s="1" t="n"/>
      <c r="I649" s="1" t="n"/>
      <c r="J649" s="1" t="n"/>
      <c r="K649" s="1" t="n"/>
      <c r="L649" s="1" t="n"/>
      <c r="M649" s="17" t="n">
        <v>84.5</v>
      </c>
      <c r="N649" s="1" t="n"/>
      <c r="O649" s="1" t="n"/>
      <c r="P649" s="1" t="n"/>
      <c r="Q649" s="1" t="n"/>
      <c r="R649" s="17" t="n">
        <v>52.37</v>
      </c>
      <c r="S649" s="44">
        <f>M649*0.01095</f>
        <v/>
      </c>
      <c r="T649" s="44">
        <f>M649*0.02348</f>
        <v/>
      </c>
      <c r="U649" s="44" t="n"/>
      <c r="V649" s="44">
        <f>U649-T649</f>
        <v/>
      </c>
      <c r="W649" s="1" t="n"/>
      <c r="X649" s="44">
        <f>M649*0.043</f>
        <v/>
      </c>
      <c r="Y649" s="44">
        <f>R649+S649+T649+W649+X649+AG649+AC649+AD649</f>
        <v/>
      </c>
      <c r="Z649" s="44">
        <f>M649-Y649</f>
        <v/>
      </c>
      <c r="AA649" s="1" t="n">
        <v>0</v>
      </c>
      <c r="AB649" s="44">
        <f>Z649*0.9</f>
        <v/>
      </c>
      <c r="AC649" s="44">
        <f>M649*0.005</f>
        <v/>
      </c>
      <c r="AD649" s="44">
        <f>AC649</f>
        <v/>
      </c>
      <c r="AE649" s="1" t="n"/>
      <c r="AF649" s="1" t="n"/>
      <c r="AG649" s="1" t="n"/>
      <c r="AH649" s="44">
        <f>Z649*0.05</f>
        <v/>
      </c>
      <c r="AI649" s="44">
        <f>AH649</f>
        <v/>
      </c>
      <c r="AJ649" s="1" t="n"/>
      <c r="AK649" s="1" t="n"/>
      <c r="AL649" s="1" t="n"/>
      <c r="AM649" s="1" t="n"/>
      <c r="AN649" s="1" t="n"/>
      <c r="AO649" s="21">
        <f>(M649-Y649)/M649</f>
        <v/>
      </c>
      <c r="AP649" s="21">
        <f>AA649/Y649</f>
        <v/>
      </c>
    </row>
    <row r="650">
      <c r="A650" s="1" t="n"/>
      <c r="B650" s="15" t="inlineStr">
        <is>
          <t>7-GZ20039023</t>
        </is>
      </c>
      <c r="C650" s="15" t="inlineStr">
        <is>
          <t>2020-07-06 11:54:08</t>
        </is>
      </c>
      <c r="D650" s="16">
        <f>LEFT(B650,9)</f>
        <v/>
      </c>
      <c r="E650" s="1" t="inlineStr">
        <is>
          <t>jack</t>
        </is>
      </c>
      <c r="F650" s="1" t="n"/>
      <c r="G650" s="1" t="n"/>
      <c r="H650" s="1" t="n"/>
      <c r="I650" s="1" t="n"/>
      <c r="J650" s="1" t="n"/>
      <c r="K650" s="1" t="n"/>
      <c r="L650" s="1" t="n"/>
      <c r="M650" s="17" t="n">
        <v>192.52</v>
      </c>
      <c r="N650" s="1" t="n"/>
      <c r="O650" s="1" t="n"/>
      <c r="P650" s="1" t="n"/>
      <c r="Q650" s="1" t="n"/>
      <c r="R650" s="17" t="n">
        <v>117.8</v>
      </c>
      <c r="S650" s="44">
        <f>M650*0.01095</f>
        <v/>
      </c>
      <c r="T650" s="44">
        <f>M650*0.02348</f>
        <v/>
      </c>
      <c r="U650" s="44" t="n"/>
      <c r="V650" s="44">
        <f>U650-T650</f>
        <v/>
      </c>
      <c r="W650" s="1" t="n"/>
      <c r="X650" s="44">
        <f>M650*0.043</f>
        <v/>
      </c>
      <c r="Y650" s="44">
        <f>R650+S650+T650+W650+X650+AG650+AC650+AD650</f>
        <v/>
      </c>
      <c r="Z650" s="44">
        <f>M650-Y650</f>
        <v/>
      </c>
      <c r="AA650" s="44">
        <f>Z650*0.7</f>
        <v/>
      </c>
      <c r="AB650" s="1" t="n"/>
      <c r="AC650" s="44">
        <f>M650*0.005</f>
        <v/>
      </c>
      <c r="AD650" s="44">
        <f>AC650</f>
        <v/>
      </c>
      <c r="AE650" s="1" t="n"/>
      <c r="AF650" s="1" t="n"/>
      <c r="AG650" s="1" t="n"/>
      <c r="AH650" s="44">
        <f>Z650*0.15</f>
        <v/>
      </c>
      <c r="AI650" s="44">
        <f>Z650*0.15</f>
        <v/>
      </c>
      <c r="AJ650" s="1" t="n"/>
      <c r="AK650" s="1" t="n"/>
      <c r="AL650" s="1" t="n"/>
      <c r="AM650" s="1" t="n"/>
      <c r="AN650" s="1" t="n"/>
      <c r="AO650" s="21">
        <f>(M650-Y650)/M650</f>
        <v/>
      </c>
      <c r="AP650" s="21">
        <f>AA650/Y650</f>
        <v/>
      </c>
    </row>
    <row r="651">
      <c r="A651" s="1" t="n"/>
      <c r="B651" s="15" t="inlineStr">
        <is>
          <t>7-GZ20152004</t>
        </is>
      </c>
      <c r="C651" s="15" t="inlineStr">
        <is>
          <t>2020-07-06 11:22:25</t>
        </is>
      </c>
      <c r="D651" s="16">
        <f>LEFT(B651,9)</f>
        <v/>
      </c>
      <c r="E651" s="1" t="inlineStr">
        <is>
          <t>jack</t>
        </is>
      </c>
      <c r="F651" s="1" t="n"/>
      <c r="G651" s="1" t="n"/>
      <c r="H651" s="1" t="n"/>
      <c r="I651" s="1" t="n"/>
      <c r="J651" s="1" t="n"/>
      <c r="K651" s="1" t="n"/>
      <c r="L651" s="1" t="n"/>
      <c r="M651" s="17" t="n">
        <v>109</v>
      </c>
      <c r="N651" s="1" t="n"/>
      <c r="O651" s="1" t="n"/>
      <c r="P651" s="1" t="n"/>
      <c r="Q651" s="1" t="n"/>
      <c r="R651" s="17" t="n">
        <v>71.65000000000001</v>
      </c>
      <c r="S651" s="44">
        <f>M651*0.01095</f>
        <v/>
      </c>
      <c r="T651" s="44">
        <f>M651*0.02348</f>
        <v/>
      </c>
      <c r="U651" s="44" t="n"/>
      <c r="V651" s="44">
        <f>U651-T651</f>
        <v/>
      </c>
      <c r="W651" s="1" t="n"/>
      <c r="X651" s="44">
        <f>M651*0.043</f>
        <v/>
      </c>
      <c r="Y651" s="44">
        <f>R651+S651+T651+W651+X651+AG651+AC651+AD651</f>
        <v/>
      </c>
      <c r="Z651" s="44">
        <f>M651-Y651</f>
        <v/>
      </c>
      <c r="AA651" s="44">
        <f>Z651*0.7</f>
        <v/>
      </c>
      <c r="AB651" s="1" t="n"/>
      <c r="AC651" s="44">
        <f>M651*0.005</f>
        <v/>
      </c>
      <c r="AD651" s="44">
        <f>AC651</f>
        <v/>
      </c>
      <c r="AE651" s="1" t="n"/>
      <c r="AF651" s="1" t="n"/>
      <c r="AG651" s="1" t="n"/>
      <c r="AH651" s="44">
        <f>Z651*0.15</f>
        <v/>
      </c>
      <c r="AI651" s="44">
        <f>Z651*0.15</f>
        <v/>
      </c>
      <c r="AJ651" s="1" t="n"/>
      <c r="AK651" s="1" t="n"/>
      <c r="AL651" s="1" t="n"/>
      <c r="AM651" s="1" t="n"/>
      <c r="AN651" s="1" t="n"/>
      <c r="AO651" s="21">
        <f>(M651-Y651)/M651</f>
        <v/>
      </c>
      <c r="AP651" s="21">
        <f>AA651/Y651</f>
        <v/>
      </c>
    </row>
    <row r="652">
      <c r="A652" s="1" t="n"/>
      <c r="B652" s="15" t="inlineStr">
        <is>
          <t>7-MA20003004</t>
        </is>
      </c>
      <c r="C652" s="15" t="inlineStr">
        <is>
          <t>2020-07-06 11:52:46</t>
        </is>
      </c>
      <c r="D652" s="16">
        <f>LEFT(B652,9)</f>
        <v/>
      </c>
      <c r="E652" s="1" t="inlineStr">
        <is>
          <t>jack</t>
        </is>
      </c>
      <c r="F652" s="1" t="n"/>
      <c r="G652" s="1" t="n"/>
      <c r="H652" s="1" t="n"/>
      <c r="I652" s="1" t="n"/>
      <c r="J652" s="1" t="n"/>
      <c r="K652" s="1" t="n"/>
      <c r="L652" s="1" t="n"/>
      <c r="M652" s="17" t="n">
        <v>1464.4</v>
      </c>
      <c r="N652" s="1" t="n"/>
      <c r="O652" s="1" t="n"/>
      <c r="P652" s="1" t="n"/>
      <c r="Q652" s="1" t="n"/>
      <c r="R652" s="17" t="n">
        <v>903</v>
      </c>
      <c r="S652" s="44">
        <f>M652*0.01095</f>
        <v/>
      </c>
      <c r="T652" s="44">
        <f>M652*0.02348</f>
        <v/>
      </c>
      <c r="U652" s="44" t="n"/>
      <c r="V652" s="44">
        <f>U652-T652</f>
        <v/>
      </c>
      <c r="W652" s="1" t="n"/>
      <c r="X652" s="44">
        <f>M652*0.043</f>
        <v/>
      </c>
      <c r="Y652" s="44">
        <f>R652+S652+T652+W652+X652+AG652+AC652+AD652</f>
        <v/>
      </c>
      <c r="Z652" s="44">
        <f>M652-Y652</f>
        <v/>
      </c>
      <c r="AA652" s="44">
        <f>Z652*0.7</f>
        <v/>
      </c>
      <c r="AB652" s="1" t="n"/>
      <c r="AC652" s="44">
        <f>M652*0.005</f>
        <v/>
      </c>
      <c r="AD652" s="44">
        <f>AC652</f>
        <v/>
      </c>
      <c r="AE652" s="1" t="n"/>
      <c r="AF652" s="1" t="n"/>
      <c r="AG652" s="1" t="n"/>
      <c r="AH652" s="44">
        <f>Z652*0.15</f>
        <v/>
      </c>
      <c r="AI652" s="44">
        <f>Z652*0.15</f>
        <v/>
      </c>
      <c r="AJ652" s="1" t="n"/>
      <c r="AK652" s="1" t="n"/>
      <c r="AL652" s="1" t="n"/>
      <c r="AM652" s="1" t="n"/>
      <c r="AN652" s="1" t="n"/>
      <c r="AO652" s="21">
        <f>(M652-Y652)/M652</f>
        <v/>
      </c>
      <c r="AP652" s="21">
        <f>AA652/Y652</f>
        <v/>
      </c>
    </row>
    <row r="653">
      <c r="A653" s="1" t="n"/>
      <c r="B653" s="15" t="inlineStr">
        <is>
          <t>7-MA20194002</t>
        </is>
      </c>
      <c r="C653" s="15" t="inlineStr">
        <is>
          <t>2020-07-06 10:03:45</t>
        </is>
      </c>
      <c r="D653" s="16">
        <f>LEFT(B653,9)</f>
        <v/>
      </c>
      <c r="E653" s="1" t="inlineStr">
        <is>
          <t>jack</t>
        </is>
      </c>
      <c r="F653" s="1" t="n"/>
      <c r="G653" s="1" t="n"/>
      <c r="H653" s="1" t="n"/>
      <c r="I653" s="1" t="n"/>
      <c r="J653" s="1" t="n"/>
      <c r="K653" s="1" t="n"/>
      <c r="L653" s="1" t="n"/>
      <c r="M653" s="17" t="n">
        <v>83</v>
      </c>
      <c r="N653" s="1" t="n"/>
      <c r="O653" s="1" t="n"/>
      <c r="P653" s="1" t="n"/>
      <c r="Q653" s="1" t="n"/>
      <c r="R653" s="17" t="n">
        <v>49.81</v>
      </c>
      <c r="S653" s="44">
        <f>M653*0.01095</f>
        <v/>
      </c>
      <c r="T653" s="44">
        <f>M653*0.02348</f>
        <v/>
      </c>
      <c r="U653" s="44" t="n"/>
      <c r="V653" s="44">
        <f>U653-T653</f>
        <v/>
      </c>
      <c r="W653" s="1" t="n"/>
      <c r="X653" s="44">
        <f>M653*0.043</f>
        <v/>
      </c>
      <c r="Y653" s="44">
        <f>R653+S653+T653+W653+X653+AG653+AC653+AD653</f>
        <v/>
      </c>
      <c r="Z653" s="44">
        <f>M653-Y653</f>
        <v/>
      </c>
      <c r="AA653" s="44">
        <f>Z653*0.7</f>
        <v/>
      </c>
      <c r="AB653" s="1" t="n"/>
      <c r="AC653" s="44">
        <f>M653*0.005</f>
        <v/>
      </c>
      <c r="AD653" s="44">
        <f>AC653</f>
        <v/>
      </c>
      <c r="AE653" s="1" t="n"/>
      <c r="AF653" s="1" t="n"/>
      <c r="AG653" s="1" t="n"/>
      <c r="AH653" s="44">
        <f>Z653*0.15</f>
        <v/>
      </c>
      <c r="AI653" s="44">
        <f>Z653*0.15</f>
        <v/>
      </c>
      <c r="AJ653" s="1" t="n"/>
      <c r="AK653" s="1" t="n"/>
      <c r="AL653" s="1" t="n"/>
      <c r="AM653" s="1" t="n"/>
      <c r="AN653" s="1" t="n"/>
      <c r="AO653" s="21">
        <f>(M653-Y653)/M653</f>
        <v/>
      </c>
      <c r="AP653" s="21">
        <f>AA653/Y653</f>
        <v/>
      </c>
    </row>
    <row r="654">
      <c r="A654" s="1" t="n"/>
      <c r="B654" s="15" t="inlineStr">
        <is>
          <t>7-AL194062</t>
        </is>
      </c>
      <c r="C654" s="15" t="inlineStr">
        <is>
          <t>2020-07-07 09:00:13</t>
        </is>
      </c>
      <c r="D654" s="16">
        <f>LEFT(B654,9)</f>
        <v/>
      </c>
      <c r="E654" s="1" t="inlineStr">
        <is>
          <t>jack</t>
        </is>
      </c>
      <c r="F654" s="1" t="n"/>
      <c r="G654" s="1" t="n"/>
      <c r="H654" s="1" t="n"/>
      <c r="I654" s="1" t="n"/>
      <c r="J654" s="1" t="n"/>
      <c r="K654" s="1" t="n"/>
      <c r="L654" s="1" t="n"/>
      <c r="M654" s="17" t="n">
        <v>738</v>
      </c>
      <c r="N654" s="1" t="n"/>
      <c r="O654" s="1" t="n"/>
      <c r="P654" s="1" t="n"/>
      <c r="Q654" s="1" t="n"/>
      <c r="R654" s="17" t="n">
        <v>481.6</v>
      </c>
      <c r="S654" s="44">
        <f>M654*0.01095</f>
        <v/>
      </c>
      <c r="T654" s="44">
        <f>M654*0.02348</f>
        <v/>
      </c>
      <c r="U654" s="44" t="n"/>
      <c r="V654" s="44">
        <f>U654-T654</f>
        <v/>
      </c>
      <c r="W654" s="1" t="n"/>
      <c r="X654" s="44">
        <f>M654*0.043</f>
        <v/>
      </c>
      <c r="Y654" s="44">
        <f>R654+S654+T654+W654+X654+AG654+AC654+AD654</f>
        <v/>
      </c>
      <c r="Z654" s="44">
        <f>M654-Y654</f>
        <v/>
      </c>
      <c r="AA654" s="1" t="n">
        <v>0</v>
      </c>
      <c r="AB654" s="44">
        <f>Z654*0.9</f>
        <v/>
      </c>
      <c r="AC654" s="44">
        <f>M654*0.005</f>
        <v/>
      </c>
      <c r="AD654" s="44">
        <f>AC654</f>
        <v/>
      </c>
      <c r="AE654" s="1" t="n"/>
      <c r="AF654" s="1" t="n"/>
      <c r="AG654" s="1" t="n"/>
      <c r="AH654" s="44">
        <f>Z654*0.05</f>
        <v/>
      </c>
      <c r="AI654" s="44">
        <f>AH654</f>
        <v/>
      </c>
      <c r="AJ654" s="1" t="n"/>
      <c r="AK654" s="1" t="n"/>
      <c r="AL654" s="1" t="n"/>
      <c r="AM654" s="1" t="n"/>
      <c r="AN654" s="1" t="n"/>
      <c r="AO654" s="21">
        <f>(M654-Y654)/M654</f>
        <v/>
      </c>
      <c r="AP654" s="21">
        <f>AA654/Y654</f>
        <v/>
      </c>
    </row>
    <row r="655">
      <c r="A655" s="1" t="n"/>
      <c r="B655" s="15" t="inlineStr">
        <is>
          <t>7-GZ20251001</t>
        </is>
      </c>
      <c r="C655" s="15" t="inlineStr">
        <is>
          <t>2020-07-06 14:06:46</t>
        </is>
      </c>
      <c r="D655" s="16">
        <f>LEFT(B655,9)</f>
        <v/>
      </c>
      <c r="E655" s="1" t="inlineStr">
        <is>
          <t>jack</t>
        </is>
      </c>
      <c r="F655" s="1" t="n"/>
      <c r="G655" s="1" t="n"/>
      <c r="H655" s="1" t="n"/>
      <c r="I655" s="1" t="n"/>
      <c r="J655" s="1" t="n"/>
      <c r="K655" s="1" t="n"/>
      <c r="L655" s="1" t="n"/>
      <c r="M655" s="17" t="n">
        <v>63.6</v>
      </c>
      <c r="N655" s="1" t="n"/>
      <c r="O655" s="1" t="n"/>
      <c r="P655" s="1" t="n"/>
      <c r="Q655" s="1" t="n"/>
      <c r="R655" s="17" t="n">
        <v>41.79</v>
      </c>
      <c r="S655" s="44">
        <f>M655*0.01095</f>
        <v/>
      </c>
      <c r="T655" s="44">
        <f>M655*0.02348</f>
        <v/>
      </c>
      <c r="U655" s="44" t="n"/>
      <c r="V655" s="44">
        <f>U655-T655</f>
        <v/>
      </c>
      <c r="W655" s="1" t="n"/>
      <c r="X655" s="44">
        <f>M655*0.043</f>
        <v/>
      </c>
      <c r="Y655" s="44">
        <f>R655+S655+T655+W655+X655+AG655+AC655+AD655</f>
        <v/>
      </c>
      <c r="Z655" s="44">
        <f>M655-Y655</f>
        <v/>
      </c>
      <c r="AA655" s="44">
        <f>Z655*0.7</f>
        <v/>
      </c>
      <c r="AB655" s="1" t="n"/>
      <c r="AC655" s="44">
        <f>M655*0.005</f>
        <v/>
      </c>
      <c r="AD655" s="44">
        <f>AC655</f>
        <v/>
      </c>
      <c r="AE655" s="1" t="n"/>
      <c r="AF655" s="1" t="n"/>
      <c r="AG655" s="1" t="n"/>
      <c r="AH655" s="44">
        <f>Z655*0.15</f>
        <v/>
      </c>
      <c r="AI655" s="44">
        <f>Z655*0.15</f>
        <v/>
      </c>
      <c r="AJ655" s="1" t="n"/>
      <c r="AK655" s="1" t="n"/>
      <c r="AL655" s="1" t="n"/>
      <c r="AM655" s="1" t="n"/>
      <c r="AN655" s="1" t="n"/>
      <c r="AO655" s="21">
        <f>(M655-Y655)/M655</f>
        <v/>
      </c>
      <c r="AP655" s="21">
        <f>AA655/Y655</f>
        <v/>
      </c>
    </row>
    <row r="656">
      <c r="A656" s="1" t="n"/>
      <c r="B656" s="15" t="inlineStr">
        <is>
          <t>7-GZ20130003</t>
        </is>
      </c>
      <c r="C656" s="15" t="inlineStr">
        <is>
          <t>2020-07-06 11:52:46</t>
        </is>
      </c>
      <c r="D656" s="16">
        <f>LEFT(B656,9)</f>
        <v/>
      </c>
      <c r="E656" s="1" t="inlineStr">
        <is>
          <t>jack</t>
        </is>
      </c>
      <c r="F656" s="1" t="n"/>
      <c r="G656" s="1" t="n"/>
      <c r="H656" s="1" t="n"/>
      <c r="I656" s="1" t="n"/>
      <c r="J656" s="1" t="n"/>
      <c r="K656" s="1" t="n"/>
      <c r="L656" s="1" t="n"/>
      <c r="M656" s="17" t="n">
        <v>124.4</v>
      </c>
      <c r="N656" s="1" t="n"/>
      <c r="O656" s="1" t="n"/>
      <c r="P656" s="1" t="n"/>
      <c r="Q656" s="1" t="n"/>
      <c r="R656" s="17" t="n">
        <v>85.98</v>
      </c>
      <c r="S656" s="44">
        <f>M656*0.01095</f>
        <v/>
      </c>
      <c r="T656" s="44">
        <f>M656*0.02348</f>
        <v/>
      </c>
      <c r="U656" s="44" t="n"/>
      <c r="V656" s="44">
        <f>U656-T656</f>
        <v/>
      </c>
      <c r="W656" s="1" t="n"/>
      <c r="X656" s="44">
        <f>M656*0.043</f>
        <v/>
      </c>
      <c r="Y656" s="44">
        <f>R656+S656+T656+W656+X656+AG656+AC656+AD656</f>
        <v/>
      </c>
      <c r="Z656" s="44">
        <f>M656-Y656</f>
        <v/>
      </c>
      <c r="AA656" s="44">
        <f>Z656*0.7</f>
        <v/>
      </c>
      <c r="AB656" s="1" t="n"/>
      <c r="AC656" s="44">
        <f>M656*0.005</f>
        <v/>
      </c>
      <c r="AD656" s="44">
        <f>AC656</f>
        <v/>
      </c>
      <c r="AE656" s="1" t="n"/>
      <c r="AF656" s="1" t="n"/>
      <c r="AG656" s="1" t="n"/>
      <c r="AH656" s="44">
        <f>Z656*0.15</f>
        <v/>
      </c>
      <c r="AI656" s="44">
        <f>Z656*0.15</f>
        <v/>
      </c>
      <c r="AJ656" s="1" t="n"/>
      <c r="AK656" s="1" t="n"/>
      <c r="AL656" s="1" t="n"/>
      <c r="AM656" s="1" t="n"/>
      <c r="AN656" s="1" t="n"/>
      <c r="AO656" s="21">
        <f>(M656-Y656)/M656</f>
        <v/>
      </c>
      <c r="AP656" s="21">
        <f>AA656/Y656</f>
        <v/>
      </c>
    </row>
    <row r="657">
      <c r="A657" s="1" t="n"/>
      <c r="B657" s="15" t="inlineStr">
        <is>
          <t>7-GZ20092030</t>
        </is>
      </c>
      <c r="C657" s="15" t="inlineStr">
        <is>
          <t>2020-07-06 11:23:29</t>
        </is>
      </c>
      <c r="D657" s="16">
        <f>LEFT(B657,9)</f>
        <v/>
      </c>
      <c r="E657" s="1" t="inlineStr">
        <is>
          <t>jack</t>
        </is>
      </c>
      <c r="F657" s="1" t="n"/>
      <c r="G657" s="1" t="n"/>
      <c r="H657" s="1" t="n"/>
      <c r="I657" s="1" t="n"/>
      <c r="J657" s="1" t="n"/>
      <c r="K657" s="1" t="n"/>
      <c r="L657" s="1" t="n"/>
      <c r="M657" s="17" t="n">
        <v>441.95</v>
      </c>
      <c r="N657" s="1" t="n"/>
      <c r="O657" s="1" t="n"/>
      <c r="P657" s="1" t="n"/>
      <c r="Q657" s="1" t="n"/>
      <c r="R657" s="17" t="n">
        <v>196.61</v>
      </c>
      <c r="S657" s="44">
        <f>M657*0.01095</f>
        <v/>
      </c>
      <c r="T657" s="44">
        <f>M657*0.02348</f>
        <v/>
      </c>
      <c r="U657" s="44" t="n"/>
      <c r="V657" s="44">
        <f>U657-T657</f>
        <v/>
      </c>
      <c r="W657" s="1" t="n"/>
      <c r="X657" s="44">
        <f>M657*0.043</f>
        <v/>
      </c>
      <c r="Y657" s="44">
        <f>R657+S657+T657+W657+X657+AG657+AC657+AD657</f>
        <v/>
      </c>
      <c r="Z657" s="44">
        <f>M657-Y657</f>
        <v/>
      </c>
      <c r="AA657" s="44">
        <f>Z657*0.7</f>
        <v/>
      </c>
      <c r="AB657" s="1" t="n"/>
      <c r="AC657" s="44">
        <f>M657*0.005</f>
        <v/>
      </c>
      <c r="AD657" s="44">
        <f>AC657</f>
        <v/>
      </c>
      <c r="AE657" s="1" t="n"/>
      <c r="AF657" s="1" t="n"/>
      <c r="AG657" s="1" t="n"/>
      <c r="AH657" s="44">
        <f>Z657*0.15</f>
        <v/>
      </c>
      <c r="AI657" s="44">
        <f>Z657*0.15</f>
        <v/>
      </c>
      <c r="AJ657" s="1" t="n"/>
      <c r="AK657" s="1" t="n"/>
      <c r="AL657" s="1" t="n"/>
      <c r="AM657" s="1" t="n"/>
      <c r="AN657" s="1" t="n"/>
      <c r="AO657" s="21">
        <f>(M657-Y657)/M657</f>
        <v/>
      </c>
      <c r="AP657" s="21">
        <f>AA657/Y657</f>
        <v/>
      </c>
    </row>
    <row r="658">
      <c r="A658" s="1" t="n"/>
      <c r="B658" s="15" t="inlineStr">
        <is>
          <t>7-GZ20250001</t>
        </is>
      </c>
      <c r="C658" s="15" t="inlineStr">
        <is>
          <t>2020-07-06 10:55:32</t>
        </is>
      </c>
      <c r="D658" s="16">
        <f>LEFT(B658,9)</f>
        <v/>
      </c>
      <c r="E658" s="1" t="inlineStr">
        <is>
          <t>jack</t>
        </is>
      </c>
      <c r="F658" s="1" t="n"/>
      <c r="G658" s="1" t="n"/>
      <c r="H658" s="1" t="n"/>
      <c r="I658" s="1" t="n"/>
      <c r="J658" s="1" t="n"/>
      <c r="K658" s="1" t="n"/>
      <c r="L658" s="1" t="n"/>
      <c r="M658" s="17" t="n">
        <v>257.6</v>
      </c>
      <c r="N658" s="1" t="n"/>
      <c r="O658" s="1" t="n"/>
      <c r="P658" s="1" t="n"/>
      <c r="Q658" s="1" t="n"/>
      <c r="R658" s="17" t="n">
        <v>140.2</v>
      </c>
      <c r="S658" s="44">
        <f>M658*0.01095</f>
        <v/>
      </c>
      <c r="T658" s="44">
        <f>M658*0.02348</f>
        <v/>
      </c>
      <c r="U658" s="44" t="n"/>
      <c r="V658" s="44">
        <f>U658-T658</f>
        <v/>
      </c>
      <c r="W658" s="1" t="n"/>
      <c r="X658" s="44">
        <f>M658*0.043</f>
        <v/>
      </c>
      <c r="Y658" s="44">
        <f>R658+S658+T658+W658+X658+AG658+AC658+AD658</f>
        <v/>
      </c>
      <c r="Z658" s="44">
        <f>M658-Y658</f>
        <v/>
      </c>
      <c r="AA658" s="44">
        <f>Z658*0.7</f>
        <v/>
      </c>
      <c r="AB658" s="1" t="n"/>
      <c r="AC658" s="44">
        <f>M658*0.005</f>
        <v/>
      </c>
      <c r="AD658" s="44">
        <f>AC658</f>
        <v/>
      </c>
      <c r="AE658" s="1" t="n"/>
      <c r="AF658" s="1" t="n"/>
      <c r="AG658" s="1" t="n"/>
      <c r="AH658" s="44">
        <f>Z658*0.15</f>
        <v/>
      </c>
      <c r="AI658" s="44">
        <f>Z658*0.15</f>
        <v/>
      </c>
      <c r="AJ658" s="1" t="n"/>
      <c r="AK658" s="1" t="n"/>
      <c r="AL658" s="1" t="n"/>
      <c r="AM658" s="1" t="n"/>
      <c r="AN658" s="1" t="n"/>
      <c r="AO658" s="21">
        <f>(M658-Y658)/M658</f>
        <v/>
      </c>
      <c r="AP658" s="21">
        <f>AA658/Y658</f>
        <v/>
      </c>
    </row>
    <row r="659">
      <c r="A659" s="1" t="n"/>
      <c r="B659" s="15" t="inlineStr">
        <is>
          <t>7-GZ20184003</t>
        </is>
      </c>
      <c r="C659" s="15" t="inlineStr">
        <is>
          <t>2020-07-06 09:26:53</t>
        </is>
      </c>
      <c r="D659" s="16">
        <f>LEFT(B659,9)</f>
        <v/>
      </c>
      <c r="E659" s="1" t="inlineStr">
        <is>
          <t>jack</t>
        </is>
      </c>
      <c r="F659" s="1" t="n"/>
      <c r="G659" s="1" t="n"/>
      <c r="H659" s="1" t="n"/>
      <c r="I659" s="1" t="n"/>
      <c r="J659" s="1" t="n"/>
      <c r="K659" s="1" t="n"/>
      <c r="L659" s="1" t="n"/>
      <c r="M659" s="17" t="n">
        <v>119.2</v>
      </c>
      <c r="N659" s="1" t="n"/>
      <c r="O659" s="1" t="n"/>
      <c r="P659" s="1" t="n"/>
      <c r="Q659" s="1" t="n"/>
      <c r="R659" s="17" t="n">
        <v>73.28</v>
      </c>
      <c r="S659" s="44">
        <f>M659*0.01095</f>
        <v/>
      </c>
      <c r="T659" s="44">
        <f>M659*0.02348</f>
        <v/>
      </c>
      <c r="U659" s="44" t="n"/>
      <c r="V659" s="44">
        <f>U659-T659</f>
        <v/>
      </c>
      <c r="W659" s="1" t="n"/>
      <c r="X659" s="44">
        <f>M659*0.043</f>
        <v/>
      </c>
      <c r="Y659" s="44">
        <f>R659+S659+T659+W659+X659+AG659+AC659+AD659</f>
        <v/>
      </c>
      <c r="Z659" s="44">
        <f>M659-Y659</f>
        <v/>
      </c>
      <c r="AA659" s="44">
        <f>Z659*0.7</f>
        <v/>
      </c>
      <c r="AB659" s="1" t="n"/>
      <c r="AC659" s="44">
        <f>M659*0.005</f>
        <v/>
      </c>
      <c r="AD659" s="44">
        <f>AC659</f>
        <v/>
      </c>
      <c r="AE659" s="1" t="n"/>
      <c r="AF659" s="1" t="n"/>
      <c r="AG659" s="1" t="n"/>
      <c r="AH659" s="44">
        <f>Z659*0.15</f>
        <v/>
      </c>
      <c r="AI659" s="44">
        <f>Z659*0.15</f>
        <v/>
      </c>
      <c r="AJ659" s="1" t="n"/>
      <c r="AK659" s="1" t="n"/>
      <c r="AL659" s="1" t="n"/>
      <c r="AM659" s="1" t="n"/>
      <c r="AN659" s="1" t="n"/>
      <c r="AO659" s="21">
        <f>(M659-Y659)/M659</f>
        <v/>
      </c>
      <c r="AP659" s="21">
        <f>AA659/Y659</f>
        <v/>
      </c>
    </row>
    <row r="660">
      <c r="A660" s="1" t="n"/>
      <c r="B660" s="15" t="inlineStr">
        <is>
          <t>7-GZ20249001</t>
        </is>
      </c>
      <c r="C660" s="15" t="inlineStr">
        <is>
          <t>2020-07-06 09:26:51</t>
        </is>
      </c>
      <c r="D660" s="16">
        <f>LEFT(B660,9)</f>
        <v/>
      </c>
      <c r="E660" s="1" t="inlineStr">
        <is>
          <t>jack</t>
        </is>
      </c>
      <c r="F660" s="1" t="n"/>
      <c r="G660" s="1" t="n"/>
      <c r="H660" s="1" t="n"/>
      <c r="I660" s="1" t="n"/>
      <c r="J660" s="1" t="n"/>
      <c r="K660" s="1" t="n"/>
      <c r="L660" s="1" t="n"/>
      <c r="M660" s="17" t="n">
        <v>55.2</v>
      </c>
      <c r="N660" s="1" t="n"/>
      <c r="O660" s="1" t="n"/>
      <c r="P660" s="1" t="n"/>
      <c r="Q660" s="1" t="n"/>
      <c r="R660" s="17" t="n">
        <v>32.77</v>
      </c>
      <c r="S660" s="44">
        <f>M660*0.01095</f>
        <v/>
      </c>
      <c r="T660" s="44">
        <f>M660*0.02348</f>
        <v/>
      </c>
      <c r="U660" s="44" t="n"/>
      <c r="V660" s="44">
        <f>U660-T660</f>
        <v/>
      </c>
      <c r="W660" s="1" t="n"/>
      <c r="X660" s="44">
        <f>M660*0.043</f>
        <v/>
      </c>
      <c r="Y660" s="44">
        <f>R660+S660+T660+W660+X660+AG660+AC660+AD660</f>
        <v/>
      </c>
      <c r="Z660" s="44">
        <f>M660-Y660</f>
        <v/>
      </c>
      <c r="AA660" s="44">
        <f>Z660*0.7</f>
        <v/>
      </c>
      <c r="AB660" s="1" t="n"/>
      <c r="AC660" s="44">
        <f>M660*0.005</f>
        <v/>
      </c>
      <c r="AD660" s="44">
        <f>AC660</f>
        <v/>
      </c>
      <c r="AE660" s="1" t="n"/>
      <c r="AF660" s="1" t="n"/>
      <c r="AG660" s="1" t="n"/>
      <c r="AH660" s="44">
        <f>Z660*0.15</f>
        <v/>
      </c>
      <c r="AI660" s="44">
        <f>Z660*0.15</f>
        <v/>
      </c>
      <c r="AJ660" s="1" t="n"/>
      <c r="AK660" s="1" t="n"/>
      <c r="AL660" s="1" t="n"/>
      <c r="AM660" s="1" t="n"/>
      <c r="AN660" s="1" t="n"/>
      <c r="AO660" s="21">
        <f>(M660-Y660)/M660</f>
        <v/>
      </c>
      <c r="AP660" s="21">
        <f>AA660/Y660</f>
        <v/>
      </c>
    </row>
    <row r="661">
      <c r="A661" s="1" t="n"/>
      <c r="B661" s="15" t="inlineStr">
        <is>
          <t>7-GZ20248001</t>
        </is>
      </c>
      <c r="C661" s="15" t="inlineStr">
        <is>
          <t>2020-07-06 09:26:51</t>
        </is>
      </c>
      <c r="D661" s="16">
        <f>LEFT(B661,9)</f>
        <v/>
      </c>
      <c r="E661" s="1" t="inlineStr">
        <is>
          <t>jack</t>
        </is>
      </c>
      <c r="F661" s="1" t="n"/>
      <c r="G661" s="1" t="n"/>
      <c r="H661" s="1" t="n"/>
      <c r="I661" s="1" t="n"/>
      <c r="J661" s="1" t="n"/>
      <c r="K661" s="1" t="n"/>
      <c r="L661" s="1" t="n"/>
      <c r="M661" s="17" t="n">
        <v>54</v>
      </c>
      <c r="N661" s="1" t="n"/>
      <c r="O661" s="1" t="n"/>
      <c r="P661" s="1" t="n"/>
      <c r="Q661" s="1" t="n"/>
      <c r="R661" s="17" t="n">
        <v>32.77</v>
      </c>
      <c r="S661" s="44">
        <f>M661*0.01095</f>
        <v/>
      </c>
      <c r="T661" s="44">
        <f>M661*0.02348</f>
        <v/>
      </c>
      <c r="U661" s="44" t="n"/>
      <c r="V661" s="44">
        <f>U661-T661</f>
        <v/>
      </c>
      <c r="W661" s="1" t="n"/>
      <c r="X661" s="44">
        <f>M661*0.043</f>
        <v/>
      </c>
      <c r="Y661" s="44">
        <f>R661+S661+T661+W661+X661+AG661+AC661+AD661</f>
        <v/>
      </c>
      <c r="Z661" s="44">
        <f>M661-Y661</f>
        <v/>
      </c>
      <c r="AA661" s="44">
        <f>Z661*0.7</f>
        <v/>
      </c>
      <c r="AB661" s="1" t="n"/>
      <c r="AC661" s="44">
        <f>M661*0.005</f>
        <v/>
      </c>
      <c r="AD661" s="44">
        <f>AC661</f>
        <v/>
      </c>
      <c r="AE661" s="1" t="n"/>
      <c r="AF661" s="1" t="n"/>
      <c r="AG661" s="1" t="n"/>
      <c r="AH661" s="44">
        <f>Z661*0.15</f>
        <v/>
      </c>
      <c r="AI661" s="44">
        <f>Z661*0.15</f>
        <v/>
      </c>
      <c r="AJ661" s="1" t="n"/>
      <c r="AK661" s="1" t="n"/>
      <c r="AL661" s="1" t="n"/>
      <c r="AM661" s="1" t="n"/>
      <c r="AN661" s="1" t="n"/>
      <c r="AO661" s="21">
        <f>(M661-Y661)/M661</f>
        <v/>
      </c>
      <c r="AP661" s="21">
        <f>AA661/Y661</f>
        <v/>
      </c>
    </row>
    <row r="662">
      <c r="A662" s="1" t="n"/>
      <c r="B662" s="15" t="inlineStr">
        <is>
          <t>7-GZ20156006</t>
        </is>
      </c>
      <c r="C662" s="15" t="inlineStr">
        <is>
          <t>2020-07-06 11:52:46</t>
        </is>
      </c>
      <c r="D662" s="16">
        <f>LEFT(B662,9)</f>
        <v/>
      </c>
      <c r="E662" s="1" t="inlineStr">
        <is>
          <t>jack</t>
        </is>
      </c>
      <c r="F662" s="1" t="n"/>
      <c r="G662" s="1" t="n"/>
      <c r="H662" s="1" t="n"/>
      <c r="I662" s="1" t="n"/>
      <c r="J662" s="1" t="n"/>
      <c r="K662" s="1" t="n"/>
      <c r="L662" s="1" t="n"/>
      <c r="M662" s="17" t="n">
        <v>236.5</v>
      </c>
      <c r="N662" s="1" t="n"/>
      <c r="O662" s="1" t="n"/>
      <c r="P662" s="1" t="n"/>
      <c r="Q662" s="1" t="n"/>
      <c r="R662" s="17" t="n">
        <v>127.4</v>
      </c>
      <c r="S662" s="44">
        <f>M662*0.01095</f>
        <v/>
      </c>
      <c r="T662" s="44">
        <f>M662*0.02348</f>
        <v/>
      </c>
      <c r="U662" s="44" t="n"/>
      <c r="V662" s="44">
        <f>U662-T662</f>
        <v/>
      </c>
      <c r="W662" s="1" t="n"/>
      <c r="X662" s="44">
        <f>M662*0.043</f>
        <v/>
      </c>
      <c r="Y662" s="44">
        <f>R662+S662+T662+W662+X662+AG662+AC662+AD662</f>
        <v/>
      </c>
      <c r="Z662" s="44">
        <f>M662-Y662</f>
        <v/>
      </c>
      <c r="AA662" s="44">
        <f>Z662*0.7</f>
        <v/>
      </c>
      <c r="AB662" s="1" t="n"/>
      <c r="AC662" s="44">
        <f>M662*0.005</f>
        <v/>
      </c>
      <c r="AD662" s="44">
        <f>AC662</f>
        <v/>
      </c>
      <c r="AE662" s="1" t="n"/>
      <c r="AF662" s="1" t="n"/>
      <c r="AG662" s="1" t="n"/>
      <c r="AH662" s="44">
        <f>Z662*0.15</f>
        <v/>
      </c>
      <c r="AI662" s="44">
        <f>Z662*0.15</f>
        <v/>
      </c>
      <c r="AJ662" s="1" t="n"/>
      <c r="AK662" s="1" t="n"/>
      <c r="AL662" s="1" t="n"/>
      <c r="AM662" s="1" t="n"/>
      <c r="AN662" s="1" t="n"/>
      <c r="AO662" s="21">
        <f>(M662-Y662)/M662</f>
        <v/>
      </c>
      <c r="AP662" s="21">
        <f>AA662/Y662</f>
        <v/>
      </c>
    </row>
    <row r="663">
      <c r="A663" s="1" t="n"/>
      <c r="B663" s="15" t="inlineStr">
        <is>
          <t>7-AL19169209</t>
        </is>
      </c>
      <c r="C663" s="15" t="inlineStr">
        <is>
          <t>2020-07-04 17:45:04</t>
        </is>
      </c>
      <c r="D663" s="16">
        <f>LEFT(B663,9)</f>
        <v/>
      </c>
      <c r="E663" s="1" t="inlineStr">
        <is>
          <t>jack</t>
        </is>
      </c>
      <c r="F663" s="1" t="n"/>
      <c r="G663" s="1" t="n"/>
      <c r="H663" s="1" t="n"/>
      <c r="I663" s="1" t="n"/>
      <c r="J663" s="1" t="n"/>
      <c r="K663" s="1" t="n"/>
      <c r="L663" s="1" t="n"/>
      <c r="M663" s="17" t="n">
        <v>821</v>
      </c>
      <c r="N663" s="1" t="n"/>
      <c r="O663" s="1" t="n"/>
      <c r="P663" s="1" t="n"/>
      <c r="Q663" s="1" t="n"/>
      <c r="R663" s="17" t="n">
        <v>600</v>
      </c>
      <c r="S663" s="44">
        <f>M663*0.01095</f>
        <v/>
      </c>
      <c r="T663" s="44">
        <f>M663*0.02348</f>
        <v/>
      </c>
      <c r="U663" s="44" t="n"/>
      <c r="V663" s="44">
        <f>U663-T663</f>
        <v/>
      </c>
      <c r="W663" s="1" t="n"/>
      <c r="X663" s="44">
        <f>M663*0.043</f>
        <v/>
      </c>
      <c r="Y663" s="44">
        <f>R663+S663+T663+W663+X663+AG663+AC663+AD663</f>
        <v/>
      </c>
      <c r="Z663" s="44">
        <f>M663-Y663</f>
        <v/>
      </c>
      <c r="AA663" s="1" t="n">
        <v>0</v>
      </c>
      <c r="AB663" s="44">
        <f>Z663*0.9</f>
        <v/>
      </c>
      <c r="AC663" s="44">
        <f>M663*0.005</f>
        <v/>
      </c>
      <c r="AD663" s="44">
        <f>AC663</f>
        <v/>
      </c>
      <c r="AE663" s="1" t="n"/>
      <c r="AF663" s="1" t="n"/>
      <c r="AG663" s="1" t="n"/>
      <c r="AH663" s="44">
        <f>Z663*0.05</f>
        <v/>
      </c>
      <c r="AI663" s="44">
        <f>AH663</f>
        <v/>
      </c>
      <c r="AJ663" s="1" t="n"/>
      <c r="AK663" s="1" t="n"/>
      <c r="AL663" s="1" t="n"/>
      <c r="AM663" s="1" t="n"/>
      <c r="AN663" s="1" t="n"/>
      <c r="AO663" s="21">
        <f>(M663-Y663)/M663</f>
        <v/>
      </c>
      <c r="AP663" s="21">
        <f>AA663/Y663</f>
        <v/>
      </c>
    </row>
    <row r="664">
      <c r="A664" s="1" t="n"/>
      <c r="B664" s="15" t="inlineStr">
        <is>
          <t>7-MA20050006</t>
        </is>
      </c>
      <c r="C664" s="15" t="inlineStr">
        <is>
          <t>2020-07-06 10:18:50</t>
        </is>
      </c>
      <c r="D664" s="16">
        <f>LEFT(B664,9)</f>
        <v/>
      </c>
      <c r="E664" s="1" t="inlineStr">
        <is>
          <t>jack</t>
        </is>
      </c>
      <c r="F664" s="1" t="n"/>
      <c r="G664" s="1" t="n"/>
      <c r="H664" s="1" t="n"/>
      <c r="I664" s="1" t="n"/>
      <c r="J664" s="1" t="n"/>
      <c r="K664" s="1" t="n"/>
      <c r="L664" s="1" t="n"/>
      <c r="M664" s="17" t="n">
        <v>253</v>
      </c>
      <c r="N664" s="1" t="n"/>
      <c r="O664" s="1" t="n"/>
      <c r="P664" s="1" t="n"/>
      <c r="Q664" s="1" t="n"/>
      <c r="R664" s="17" t="n">
        <v>170.76</v>
      </c>
      <c r="S664" s="44">
        <f>M664*0.01095</f>
        <v/>
      </c>
      <c r="T664" s="44">
        <f>M664*0.02348</f>
        <v/>
      </c>
      <c r="U664" s="44" t="n"/>
      <c r="V664" s="44">
        <f>U664-T664</f>
        <v/>
      </c>
      <c r="W664" s="1" t="n"/>
      <c r="X664" s="44">
        <f>M664*0.043</f>
        <v/>
      </c>
      <c r="Y664" s="44">
        <f>R664+S664+T664+W664+X664+AG664+AC664+AD664</f>
        <v/>
      </c>
      <c r="Z664" s="44">
        <f>M664-Y664</f>
        <v/>
      </c>
      <c r="AA664" s="44">
        <f>Z664*0.7</f>
        <v/>
      </c>
      <c r="AB664" s="1" t="n"/>
      <c r="AC664" s="44">
        <f>M664*0.005</f>
        <v/>
      </c>
      <c r="AD664" s="44">
        <f>AC664</f>
        <v/>
      </c>
      <c r="AE664" s="1" t="n"/>
      <c r="AF664" s="1" t="n"/>
      <c r="AG664" s="1" t="n"/>
      <c r="AH664" s="44">
        <f>Z664*0.15</f>
        <v/>
      </c>
      <c r="AI664" s="44">
        <f>Z664*0.15</f>
        <v/>
      </c>
      <c r="AJ664" s="1" t="n"/>
      <c r="AK664" s="1" t="n"/>
      <c r="AL664" s="1" t="n"/>
      <c r="AM664" s="1" t="n"/>
      <c r="AN664" s="1" t="n"/>
      <c r="AO664" s="21">
        <f>(M664-Y664)/M664</f>
        <v/>
      </c>
      <c r="AP664" s="21">
        <f>AA664/Y664</f>
        <v/>
      </c>
    </row>
    <row r="665">
      <c r="A665" s="1" t="n"/>
      <c r="B665" s="15" t="inlineStr">
        <is>
          <t>7-MA20110019</t>
        </is>
      </c>
      <c r="C665" s="15" t="inlineStr">
        <is>
          <t>2020-07-06 10:15:45</t>
        </is>
      </c>
      <c r="D665" s="16">
        <f>LEFT(B665,9)</f>
        <v/>
      </c>
      <c r="E665" s="1" t="inlineStr">
        <is>
          <t>jack</t>
        </is>
      </c>
      <c r="F665" s="1" t="n"/>
      <c r="G665" s="1" t="n"/>
      <c r="H665" s="1" t="n"/>
      <c r="I665" s="1" t="n"/>
      <c r="J665" s="1" t="n"/>
      <c r="K665" s="1" t="n"/>
      <c r="L665" s="1" t="n"/>
      <c r="M665" s="17" t="n">
        <v>32</v>
      </c>
      <c r="N665" s="1" t="n"/>
      <c r="O665" s="1" t="n"/>
      <c r="P665" s="1" t="n"/>
      <c r="Q665" s="1" t="n"/>
      <c r="R665" s="17" t="n">
        <v>10.73</v>
      </c>
      <c r="S665" s="44">
        <f>M665*0.01095</f>
        <v/>
      </c>
      <c r="T665" s="44">
        <f>M665*0.02348</f>
        <v/>
      </c>
      <c r="U665" s="44" t="n"/>
      <c r="V665" s="44">
        <f>U665-T665</f>
        <v/>
      </c>
      <c r="W665" s="1" t="n"/>
      <c r="X665" s="44">
        <f>M665*0.043</f>
        <v/>
      </c>
      <c r="Y665" s="44">
        <f>R665+S665+T665+W665+X665+AG665+AC665+AD665</f>
        <v/>
      </c>
      <c r="Z665" s="44">
        <f>M665-Y665</f>
        <v/>
      </c>
      <c r="AA665" s="44">
        <f>Z665*0.7</f>
        <v/>
      </c>
      <c r="AB665" s="1" t="n"/>
      <c r="AC665" s="44">
        <f>M665*0.005</f>
        <v/>
      </c>
      <c r="AD665" s="44">
        <f>AC665</f>
        <v/>
      </c>
      <c r="AE665" s="1" t="n"/>
      <c r="AF665" s="1" t="n"/>
      <c r="AG665" s="1" t="n"/>
      <c r="AH665" s="44">
        <f>Z665*0.15</f>
        <v/>
      </c>
      <c r="AI665" s="44">
        <f>Z665*0.15</f>
        <v/>
      </c>
      <c r="AJ665" s="1" t="n"/>
      <c r="AK665" s="1" t="n"/>
      <c r="AL665" s="1" t="n"/>
      <c r="AM665" s="1" t="n"/>
      <c r="AN665" s="1" t="n"/>
      <c r="AO665" s="21">
        <f>(M665-Y665)/M665</f>
        <v/>
      </c>
      <c r="AP665" s="21">
        <f>AA665/Y665</f>
        <v/>
      </c>
    </row>
    <row r="666">
      <c r="A666" s="1" t="n"/>
      <c r="B666" s="15" t="inlineStr">
        <is>
          <t>7-MA20250001</t>
        </is>
      </c>
      <c r="C666" s="15" t="inlineStr">
        <is>
          <t>2020-07-06 17:30:02</t>
        </is>
      </c>
      <c r="D666" s="16">
        <f>LEFT(B666,9)</f>
        <v/>
      </c>
      <c r="E666" s="1" t="inlineStr">
        <is>
          <t>jack</t>
        </is>
      </c>
      <c r="F666" s="1" t="n"/>
      <c r="G666" s="1" t="n"/>
      <c r="H666" s="1" t="n"/>
      <c r="I666" s="1" t="n"/>
      <c r="J666" s="1" t="n"/>
      <c r="K666" s="1" t="n"/>
      <c r="L666" s="1" t="n"/>
      <c r="M666" s="17" t="n">
        <v>468</v>
      </c>
      <c r="N666" s="1" t="n"/>
      <c r="O666" s="1" t="n"/>
      <c r="P666" s="1" t="n"/>
      <c r="Q666" s="1" t="n"/>
      <c r="R666" s="17" t="n">
        <v>303.09</v>
      </c>
      <c r="S666" s="44">
        <f>M666*0.01095</f>
        <v/>
      </c>
      <c r="T666" s="44">
        <f>M666*0.02348</f>
        <v/>
      </c>
      <c r="U666" s="44" t="n"/>
      <c r="V666" s="44">
        <f>U666-T666</f>
        <v/>
      </c>
      <c r="W666" s="1" t="n"/>
      <c r="X666" s="44">
        <f>M666*0.043</f>
        <v/>
      </c>
      <c r="Y666" s="44">
        <f>R666+S666+T666+W666+X666+AG666+AC666+AD666</f>
        <v/>
      </c>
      <c r="Z666" s="44">
        <f>M666-Y666</f>
        <v/>
      </c>
      <c r="AA666" s="44">
        <f>Z666*0.7</f>
        <v/>
      </c>
      <c r="AB666" s="1" t="n"/>
      <c r="AC666" s="44">
        <f>M666*0.005</f>
        <v/>
      </c>
      <c r="AD666" s="44">
        <f>AC666</f>
        <v/>
      </c>
      <c r="AE666" s="1" t="n"/>
      <c r="AF666" s="1" t="n"/>
      <c r="AG666" s="1" t="n"/>
      <c r="AH666" s="44">
        <f>Z666*0.15</f>
        <v/>
      </c>
      <c r="AI666" s="44">
        <f>Z666*0.15</f>
        <v/>
      </c>
      <c r="AJ666" s="1" t="n"/>
      <c r="AK666" s="1" t="n"/>
      <c r="AL666" s="1" t="n"/>
      <c r="AM666" s="1" t="n"/>
      <c r="AN666" s="1" t="n"/>
      <c r="AO666" s="21">
        <f>(M666-Y666)/M666</f>
        <v/>
      </c>
      <c r="AP666" s="21">
        <f>AA666/Y666</f>
        <v/>
      </c>
    </row>
    <row r="667">
      <c r="A667" s="1" t="n"/>
      <c r="B667" s="15" t="inlineStr">
        <is>
          <t>7-MA20195009</t>
        </is>
      </c>
      <c r="C667" s="15" t="inlineStr">
        <is>
          <t>2020-07-13 13:28:04</t>
        </is>
      </c>
      <c r="D667" s="16">
        <f>LEFT(B667,9)</f>
        <v/>
      </c>
      <c r="E667" s="1" t="inlineStr">
        <is>
          <t>jack</t>
        </is>
      </c>
      <c r="F667" s="1" t="n"/>
      <c r="G667" s="1" t="n"/>
      <c r="H667" s="1" t="n"/>
      <c r="I667" s="1" t="n"/>
      <c r="J667" s="1" t="n"/>
      <c r="K667" s="1" t="n"/>
      <c r="L667" s="1" t="n"/>
      <c r="M667" s="17" t="n">
        <v>36.32</v>
      </c>
      <c r="N667" s="1" t="n"/>
      <c r="O667" s="1" t="n"/>
      <c r="P667" s="1" t="n"/>
      <c r="Q667" s="1" t="n"/>
      <c r="R667" s="17" t="n">
        <v>15.21</v>
      </c>
      <c r="S667" s="44">
        <f>M667*0.01095</f>
        <v/>
      </c>
      <c r="T667" s="44">
        <f>M667*0.02348</f>
        <v/>
      </c>
      <c r="U667" s="44" t="n"/>
      <c r="V667" s="44">
        <f>U667-T667</f>
        <v/>
      </c>
      <c r="W667" s="1" t="n"/>
      <c r="X667" s="44">
        <f>M667*0.043</f>
        <v/>
      </c>
      <c r="Y667" s="44">
        <f>R667+S667+T667+W667+X667+AG667+AC667+AD667</f>
        <v/>
      </c>
      <c r="Z667" s="44">
        <f>M667-Y667</f>
        <v/>
      </c>
      <c r="AA667" s="44">
        <f>Z667*0.7</f>
        <v/>
      </c>
      <c r="AB667" s="1" t="n"/>
      <c r="AC667" s="44">
        <f>M667*0.005</f>
        <v/>
      </c>
      <c r="AD667" s="44">
        <f>AC667</f>
        <v/>
      </c>
      <c r="AE667" s="1" t="n"/>
      <c r="AF667" s="1" t="n"/>
      <c r="AG667" s="1" t="n"/>
      <c r="AH667" s="44">
        <f>Z667*0.15</f>
        <v/>
      </c>
      <c r="AI667" s="44">
        <f>Z667*0.15</f>
        <v/>
      </c>
      <c r="AJ667" s="1" t="n"/>
      <c r="AK667" s="1" t="n"/>
      <c r="AL667" s="1" t="n"/>
      <c r="AM667" s="1" t="n"/>
      <c r="AN667" s="1" t="n"/>
      <c r="AO667" s="21">
        <f>(M667-Y667)/M667</f>
        <v/>
      </c>
      <c r="AP667" s="21">
        <f>AA667/Y667</f>
        <v/>
      </c>
    </row>
    <row r="668">
      <c r="A668" s="1" t="n"/>
      <c r="B668" s="15" t="inlineStr">
        <is>
          <t>7-MA20249001</t>
        </is>
      </c>
      <c r="C668" s="15" t="inlineStr">
        <is>
          <t>2020-07-06 10:11:44</t>
        </is>
      </c>
      <c r="D668" s="16">
        <f>LEFT(B668,9)</f>
        <v/>
      </c>
      <c r="E668" s="1" t="inlineStr">
        <is>
          <t>jack</t>
        </is>
      </c>
      <c r="F668" s="1" t="n"/>
      <c r="G668" s="1" t="n"/>
      <c r="H668" s="1" t="n"/>
      <c r="I668" s="1" t="n"/>
      <c r="J668" s="1" t="n"/>
      <c r="K668" s="1" t="n"/>
      <c r="L668" s="1" t="n"/>
      <c r="M668" s="17" t="n">
        <v>25</v>
      </c>
      <c r="N668" s="1" t="n"/>
      <c r="O668" s="1" t="n"/>
      <c r="P668" s="1" t="n"/>
      <c r="Q668" s="1" t="n"/>
      <c r="R668" s="17" t="n">
        <v>12.32</v>
      </c>
      <c r="S668" s="44">
        <f>M668*0.01095</f>
        <v/>
      </c>
      <c r="T668" s="44">
        <f>M668*0.02348</f>
        <v/>
      </c>
      <c r="U668" s="44" t="n"/>
      <c r="V668" s="44">
        <f>U668-T668</f>
        <v/>
      </c>
      <c r="W668" s="1" t="n"/>
      <c r="X668" s="44">
        <f>M668*0.043</f>
        <v/>
      </c>
      <c r="Y668" s="44">
        <f>R668+S668+T668+W668+X668+AG668+AC668+AD668</f>
        <v/>
      </c>
      <c r="Z668" s="44">
        <f>M668-Y668</f>
        <v/>
      </c>
      <c r="AA668" s="44">
        <f>Z668*0.7</f>
        <v/>
      </c>
      <c r="AB668" s="1" t="n"/>
      <c r="AC668" s="44">
        <f>M668*0.005</f>
        <v/>
      </c>
      <c r="AD668" s="44">
        <f>AC668</f>
        <v/>
      </c>
      <c r="AE668" s="1" t="n"/>
      <c r="AF668" s="1" t="n"/>
      <c r="AG668" s="1" t="n"/>
      <c r="AH668" s="44">
        <f>Z668*0.15</f>
        <v/>
      </c>
      <c r="AI668" s="44">
        <f>Z668*0.15</f>
        <v/>
      </c>
      <c r="AJ668" s="1" t="n"/>
      <c r="AK668" s="1" t="n"/>
      <c r="AL668" s="1" t="n"/>
      <c r="AM668" s="1" t="n"/>
      <c r="AN668" s="1" t="n"/>
      <c r="AO668" s="21">
        <f>(M668-Y668)/M668</f>
        <v/>
      </c>
      <c r="AP668" s="21">
        <f>AA668/Y668</f>
        <v/>
      </c>
    </row>
    <row r="669">
      <c r="A669" s="1" t="n"/>
      <c r="B669" s="15" t="inlineStr">
        <is>
          <t>7-AL19156086</t>
        </is>
      </c>
      <c r="C669" s="15" t="inlineStr">
        <is>
          <t>2020-07-04 15:54:48</t>
        </is>
      </c>
      <c r="D669" s="16">
        <f>LEFT(B669,9)</f>
        <v/>
      </c>
      <c r="E669" s="1" t="inlineStr">
        <is>
          <t>jack</t>
        </is>
      </c>
      <c r="F669" s="1" t="n"/>
      <c r="G669" s="1" t="n"/>
      <c r="H669" s="1" t="n"/>
      <c r="I669" s="1" t="n"/>
      <c r="J669" s="1" t="n"/>
      <c r="K669" s="1" t="n"/>
      <c r="L669" s="1" t="n"/>
      <c r="M669" s="17" t="n">
        <v>124</v>
      </c>
      <c r="N669" s="1" t="n"/>
      <c r="O669" s="1" t="n"/>
      <c r="P669" s="1" t="n"/>
      <c r="Q669" s="1" t="n"/>
      <c r="R669" s="17" t="n">
        <v>72.78</v>
      </c>
      <c r="S669" s="44">
        <f>M669*0.01095</f>
        <v/>
      </c>
      <c r="T669" s="44">
        <f>M669*0.02348</f>
        <v/>
      </c>
      <c r="U669" s="44" t="n"/>
      <c r="V669" s="44">
        <f>U669-T669</f>
        <v/>
      </c>
      <c r="W669" s="1" t="n"/>
      <c r="X669" s="44">
        <f>M669*0.043</f>
        <v/>
      </c>
      <c r="Y669" s="44">
        <f>R669+S669+T669+W669+X669+AG669+AC669+AD669</f>
        <v/>
      </c>
      <c r="Z669" s="44">
        <f>M669-Y669</f>
        <v/>
      </c>
      <c r="AA669" s="1" t="n">
        <v>0</v>
      </c>
      <c r="AB669" s="44">
        <f>Z669*0.9</f>
        <v/>
      </c>
      <c r="AC669" s="44">
        <f>M669*0.005</f>
        <v/>
      </c>
      <c r="AD669" s="44">
        <f>AC669</f>
        <v/>
      </c>
      <c r="AE669" s="1" t="n"/>
      <c r="AF669" s="1" t="n"/>
      <c r="AG669" s="1" t="n"/>
      <c r="AH669" s="44">
        <f>Z669*0.05</f>
        <v/>
      </c>
      <c r="AI669" s="44">
        <f>AH669</f>
        <v/>
      </c>
      <c r="AJ669" s="1" t="n"/>
      <c r="AK669" s="1" t="n"/>
      <c r="AL669" s="1" t="n"/>
      <c r="AM669" s="1" t="n"/>
      <c r="AN669" s="1" t="n"/>
      <c r="AO669" s="21">
        <f>(M669-Y669)/M669</f>
        <v/>
      </c>
      <c r="AP669" s="21">
        <f>AA669/Y669</f>
        <v/>
      </c>
    </row>
    <row r="670">
      <c r="A670" s="1" t="n"/>
      <c r="B670" s="15" t="inlineStr">
        <is>
          <t>7-AL194061</t>
        </is>
      </c>
      <c r="C670" s="15" t="inlineStr">
        <is>
          <t>2020-07-06 10:02:57</t>
        </is>
      </c>
      <c r="D670" s="16">
        <f>LEFT(B670,9)</f>
        <v/>
      </c>
      <c r="E670" s="1" t="inlineStr">
        <is>
          <t>jack</t>
        </is>
      </c>
      <c r="F670" s="1" t="n"/>
      <c r="G670" s="1" t="n"/>
      <c r="H670" s="1" t="n"/>
      <c r="I670" s="1" t="n"/>
      <c r="J670" s="1" t="n"/>
      <c r="K670" s="1" t="n"/>
      <c r="L670" s="1" t="n"/>
      <c r="M670" s="17" t="n">
        <v>425</v>
      </c>
      <c r="N670" s="1" t="n"/>
      <c r="O670" s="1" t="n"/>
      <c r="P670" s="1" t="n"/>
      <c r="Q670" s="1" t="n"/>
      <c r="R670" s="17" t="n">
        <v>278.08</v>
      </c>
      <c r="S670" s="44">
        <f>M670*0.01095</f>
        <v/>
      </c>
      <c r="T670" s="44">
        <f>M670*0.02348</f>
        <v/>
      </c>
      <c r="U670" s="44" t="n"/>
      <c r="V670" s="44">
        <f>U670-T670</f>
        <v/>
      </c>
      <c r="W670" s="1" t="n"/>
      <c r="X670" s="44">
        <f>M670*0.043</f>
        <v/>
      </c>
      <c r="Y670" s="44">
        <f>R670+S670+T670+W670+X670+AG670+AC670+AD670</f>
        <v/>
      </c>
      <c r="Z670" s="44">
        <f>M670-Y670</f>
        <v/>
      </c>
      <c r="AA670" s="1" t="n">
        <v>0</v>
      </c>
      <c r="AB670" s="44">
        <f>Z670*0.9</f>
        <v/>
      </c>
      <c r="AC670" s="44">
        <f>M670*0.005</f>
        <v/>
      </c>
      <c r="AD670" s="44">
        <f>AC670</f>
        <v/>
      </c>
      <c r="AE670" s="1" t="n"/>
      <c r="AF670" s="1" t="n"/>
      <c r="AG670" s="1" t="n"/>
      <c r="AH670" s="44">
        <f>Z670*0.05</f>
        <v/>
      </c>
      <c r="AI670" s="44">
        <f>AH670</f>
        <v/>
      </c>
      <c r="AJ670" s="1" t="n"/>
      <c r="AK670" s="1" t="n"/>
      <c r="AL670" s="1" t="n"/>
      <c r="AM670" s="1" t="n"/>
      <c r="AN670" s="1" t="n"/>
      <c r="AO670" s="21">
        <f>(M670-Y670)/M670</f>
        <v/>
      </c>
      <c r="AP670" s="21">
        <f>AA670/Y670</f>
        <v/>
      </c>
    </row>
    <row r="671">
      <c r="A671" s="1" t="n"/>
      <c r="B671" s="15" t="inlineStr">
        <is>
          <t>7-GZ20097009</t>
        </is>
      </c>
      <c r="C671" s="15" t="inlineStr">
        <is>
          <t>2020-07-06 09:26:57</t>
        </is>
      </c>
      <c r="D671" s="16">
        <f>LEFT(B671,9)</f>
        <v/>
      </c>
      <c r="E671" s="1" t="inlineStr">
        <is>
          <t>jack</t>
        </is>
      </c>
      <c r="F671" s="1" t="n"/>
      <c r="G671" s="1" t="n"/>
      <c r="H671" s="1" t="n"/>
      <c r="I671" s="1" t="n"/>
      <c r="J671" s="1" t="n"/>
      <c r="K671" s="1" t="n"/>
      <c r="L671" s="1" t="n"/>
      <c r="M671" s="17" t="n">
        <v>420.2</v>
      </c>
      <c r="N671" s="1" t="n"/>
      <c r="O671" s="1" t="n"/>
      <c r="P671" s="1" t="n"/>
      <c r="Q671" s="1" t="n"/>
      <c r="R671" s="17" t="n">
        <v>250</v>
      </c>
      <c r="S671" s="44">
        <f>M671*0.01095</f>
        <v/>
      </c>
      <c r="T671" s="44">
        <f>M671*0.02348</f>
        <v/>
      </c>
      <c r="U671" s="44" t="n"/>
      <c r="V671" s="44">
        <f>U671-T671</f>
        <v/>
      </c>
      <c r="W671" s="1" t="n"/>
      <c r="X671" s="44">
        <f>M671*0.043</f>
        <v/>
      </c>
      <c r="Y671" s="44">
        <f>R671+S671+T671+W671+X671+AG671+AC671+AD671</f>
        <v/>
      </c>
      <c r="Z671" s="44">
        <f>M671-Y671</f>
        <v/>
      </c>
      <c r="AA671" s="44">
        <f>Z671*0.7</f>
        <v/>
      </c>
      <c r="AB671" s="1" t="n"/>
      <c r="AC671" s="44">
        <f>M671*0.005</f>
        <v/>
      </c>
      <c r="AD671" s="44">
        <f>AC671</f>
        <v/>
      </c>
      <c r="AE671" s="1" t="n"/>
      <c r="AF671" s="1" t="n"/>
      <c r="AG671" s="1" t="n"/>
      <c r="AH671" s="44">
        <f>Z671*0.15</f>
        <v/>
      </c>
      <c r="AI671" s="44">
        <f>Z671*0.15</f>
        <v/>
      </c>
      <c r="AJ671" s="1" t="n"/>
      <c r="AK671" s="1" t="n"/>
      <c r="AL671" s="1" t="n"/>
      <c r="AM671" s="1" t="n"/>
      <c r="AN671" s="1" t="n"/>
      <c r="AO671" s="21">
        <f>(M671-Y671)/M671</f>
        <v/>
      </c>
      <c r="AP671" s="21">
        <f>AA671/Y671</f>
        <v/>
      </c>
    </row>
    <row r="672">
      <c r="A672" s="1" t="n"/>
      <c r="B672" s="15" t="inlineStr">
        <is>
          <t>7-GZ20247001</t>
        </is>
      </c>
      <c r="C672" s="15" t="inlineStr">
        <is>
          <t>2020-07-07 17:27:22</t>
        </is>
      </c>
      <c r="D672" s="16">
        <f>LEFT(B672,9)</f>
        <v/>
      </c>
      <c r="E672" s="1" t="inlineStr">
        <is>
          <t>jack</t>
        </is>
      </c>
      <c r="F672" s="1" t="n"/>
      <c r="G672" s="1" t="n"/>
      <c r="H672" s="1" t="n"/>
      <c r="I672" s="1" t="n"/>
      <c r="J672" s="1" t="n"/>
      <c r="K672" s="1" t="n"/>
      <c r="L672" s="1" t="n"/>
      <c r="M672" s="17" t="n">
        <v>715</v>
      </c>
      <c r="N672" s="1" t="n"/>
      <c r="O672" s="1" t="n"/>
      <c r="P672" s="1" t="n"/>
      <c r="Q672" s="1" t="n"/>
      <c r="R672" s="17" t="n">
        <v>486.6</v>
      </c>
      <c r="S672" s="44">
        <f>M672*0.01095</f>
        <v/>
      </c>
      <c r="T672" s="44">
        <f>M672*0.02348</f>
        <v/>
      </c>
      <c r="U672" s="44" t="n"/>
      <c r="V672" s="44">
        <f>U672-T672</f>
        <v/>
      </c>
      <c r="W672" s="1" t="n"/>
      <c r="X672" s="44">
        <f>M672*0.043</f>
        <v/>
      </c>
      <c r="Y672" s="44">
        <f>R672+S672+T672+W672+X672+AG672+AC672+AD672</f>
        <v/>
      </c>
      <c r="Z672" s="44">
        <f>M672-Y672</f>
        <v/>
      </c>
      <c r="AA672" s="44">
        <f>Z672*0.7</f>
        <v/>
      </c>
      <c r="AB672" s="1" t="n"/>
      <c r="AC672" s="44">
        <f>M672*0.005</f>
        <v/>
      </c>
      <c r="AD672" s="44">
        <f>AC672</f>
        <v/>
      </c>
      <c r="AE672" s="1" t="n"/>
      <c r="AF672" s="1" t="n"/>
      <c r="AG672" s="1" t="n"/>
      <c r="AH672" s="44">
        <f>Z672*0.15</f>
        <v/>
      </c>
      <c r="AI672" s="44">
        <f>Z672*0.15</f>
        <v/>
      </c>
      <c r="AJ672" s="1" t="n"/>
      <c r="AK672" s="1" t="n"/>
      <c r="AL672" s="1" t="n"/>
      <c r="AM672" s="1" t="n"/>
      <c r="AN672" s="1" t="n"/>
      <c r="AO672" s="21">
        <f>(M672-Y672)/M672</f>
        <v/>
      </c>
      <c r="AP672" s="21">
        <f>AA672/Y672</f>
        <v/>
      </c>
    </row>
    <row r="673">
      <c r="A673" s="1" t="n"/>
      <c r="B673" s="15" t="inlineStr">
        <is>
          <t>7-GZ20154003</t>
        </is>
      </c>
      <c r="C673" s="15" t="inlineStr">
        <is>
          <t>2020-07-08 09:55:00</t>
        </is>
      </c>
      <c r="D673" s="16">
        <f>LEFT(B673,9)</f>
        <v/>
      </c>
      <c r="E673" s="1" t="inlineStr">
        <is>
          <t>jack</t>
        </is>
      </c>
      <c r="F673" s="1" t="n"/>
      <c r="G673" s="1" t="n"/>
      <c r="H673" s="1" t="n"/>
      <c r="I673" s="1" t="n"/>
      <c r="J673" s="1" t="n"/>
      <c r="K673" s="1" t="n"/>
      <c r="L673" s="1" t="n"/>
      <c r="M673" s="17" t="n">
        <v>160.4</v>
      </c>
      <c r="N673" s="1" t="n"/>
      <c r="O673" s="1" t="n"/>
      <c r="P673" s="1" t="n"/>
      <c r="Q673" s="1" t="n"/>
      <c r="R673" s="17" t="n">
        <v>97.81999999999999</v>
      </c>
      <c r="S673" s="44">
        <f>M673*0.01095</f>
        <v/>
      </c>
      <c r="T673" s="44">
        <f>M673*0.02348</f>
        <v/>
      </c>
      <c r="U673" s="44" t="n"/>
      <c r="V673" s="44">
        <f>U673-T673</f>
        <v/>
      </c>
      <c r="W673" s="1" t="n"/>
      <c r="X673" s="44">
        <f>M673*0.043</f>
        <v/>
      </c>
      <c r="Y673" s="44">
        <f>R673+S673+T673+W673+X673+AG673+AC673+AD673</f>
        <v/>
      </c>
      <c r="Z673" s="44">
        <f>M673-Y673</f>
        <v/>
      </c>
      <c r="AA673" s="44">
        <f>Z673*0.7</f>
        <v/>
      </c>
      <c r="AB673" s="1" t="n"/>
      <c r="AC673" s="44">
        <f>M673*0.005</f>
        <v/>
      </c>
      <c r="AD673" s="44">
        <f>AC673</f>
        <v/>
      </c>
      <c r="AE673" s="1" t="n"/>
      <c r="AF673" s="1" t="n"/>
      <c r="AG673" s="1" t="n"/>
      <c r="AH673" s="44">
        <f>Z673*0.15</f>
        <v/>
      </c>
      <c r="AI673" s="44">
        <f>Z673*0.15</f>
        <v/>
      </c>
      <c r="AJ673" s="1" t="n"/>
      <c r="AK673" s="1" t="n"/>
      <c r="AL673" s="1" t="n"/>
      <c r="AM673" s="1" t="n"/>
      <c r="AN673" s="1" t="n"/>
      <c r="AO673" s="21">
        <f>(M673-Y673)/M673</f>
        <v/>
      </c>
      <c r="AP673" s="21">
        <f>AA673/Y673</f>
        <v/>
      </c>
    </row>
    <row r="674">
      <c r="A674" s="1" t="n"/>
      <c r="B674" s="15" t="inlineStr">
        <is>
          <t>7-GZ20055016</t>
        </is>
      </c>
      <c r="C674" s="15" t="inlineStr">
        <is>
          <t>2020-07-08 12:58:14</t>
        </is>
      </c>
      <c r="D674" s="16">
        <f>LEFT(B674,9)</f>
        <v/>
      </c>
      <c r="E674" s="1" t="inlineStr">
        <is>
          <t>jack</t>
        </is>
      </c>
      <c r="F674" s="1" t="n"/>
      <c r="G674" s="1" t="n"/>
      <c r="H674" s="1" t="n"/>
      <c r="I674" s="1" t="n"/>
      <c r="J674" s="1" t="n"/>
      <c r="K674" s="1" t="n"/>
      <c r="L674" s="1" t="n"/>
      <c r="M674" s="17" t="n">
        <v>919.76</v>
      </c>
      <c r="N674" s="1" t="n"/>
      <c r="O674" s="1" t="n"/>
      <c r="P674" s="1" t="n"/>
      <c r="Q674" s="1" t="n"/>
      <c r="R674" s="17" t="n">
        <v>585.72</v>
      </c>
      <c r="S674" s="44">
        <f>M674*0.01095</f>
        <v/>
      </c>
      <c r="T674" s="44">
        <f>M674*0.02348</f>
        <v/>
      </c>
      <c r="U674" s="44" t="n"/>
      <c r="V674" s="44">
        <f>U674-T674</f>
        <v/>
      </c>
      <c r="W674" s="1" t="n"/>
      <c r="X674" s="44">
        <f>M674*0.043</f>
        <v/>
      </c>
      <c r="Y674" s="44">
        <f>R674+S674+T674+W674+X674+AG674+AC674+AD674</f>
        <v/>
      </c>
      <c r="Z674" s="44">
        <f>M674-Y674</f>
        <v/>
      </c>
      <c r="AA674" s="44">
        <f>Z674*0.7</f>
        <v/>
      </c>
      <c r="AB674" s="1" t="n"/>
      <c r="AC674" s="44">
        <f>M674*0.005</f>
        <v/>
      </c>
      <c r="AD674" s="44">
        <f>AC674</f>
        <v/>
      </c>
      <c r="AE674" s="1" t="n"/>
      <c r="AF674" s="1" t="n"/>
      <c r="AG674" s="1" t="n"/>
      <c r="AH674" s="44">
        <f>Z674*0.15</f>
        <v/>
      </c>
      <c r="AI674" s="44">
        <f>Z674*0.15</f>
        <v/>
      </c>
      <c r="AJ674" s="1" t="n"/>
      <c r="AK674" s="1" t="n"/>
      <c r="AL674" s="1" t="n"/>
      <c r="AM674" s="1" t="n"/>
      <c r="AN674" s="1" t="n"/>
      <c r="AO674" s="21">
        <f>(M674-Y674)/M674</f>
        <v/>
      </c>
      <c r="AP674" s="21">
        <f>AA674/Y674</f>
        <v/>
      </c>
    </row>
    <row r="675">
      <c r="A675" s="1" t="n"/>
      <c r="B675" s="15" t="inlineStr">
        <is>
          <t>7-AL20087001</t>
        </is>
      </c>
      <c r="C675" s="15" t="inlineStr">
        <is>
          <t>2020-07-07 13:18:01</t>
        </is>
      </c>
      <c r="D675" s="16">
        <f>LEFT(B675,9)</f>
        <v/>
      </c>
      <c r="E675" s="1" t="inlineStr">
        <is>
          <t>jack</t>
        </is>
      </c>
      <c r="F675" s="1" t="n"/>
      <c r="G675" s="1" t="n"/>
      <c r="H675" s="1" t="n"/>
      <c r="I675" s="1" t="n"/>
      <c r="J675" s="1" t="n"/>
      <c r="K675" s="1" t="n"/>
      <c r="L675" s="1" t="n"/>
      <c r="M675" s="17" t="n">
        <v>237</v>
      </c>
      <c r="N675" s="1" t="n"/>
      <c r="O675" s="1" t="n"/>
      <c r="P675" s="1" t="n"/>
      <c r="Q675" s="1" t="n"/>
      <c r="R675" s="17" t="n">
        <v>109.4</v>
      </c>
      <c r="S675" s="44">
        <f>M675*0.01095</f>
        <v/>
      </c>
      <c r="T675" s="44">
        <f>M675*0.02348</f>
        <v/>
      </c>
      <c r="U675" s="44" t="n"/>
      <c r="V675" s="44">
        <f>U675-T675</f>
        <v/>
      </c>
      <c r="W675" s="1" t="n"/>
      <c r="X675" s="44">
        <f>M675*0.043</f>
        <v/>
      </c>
      <c r="Y675" s="44">
        <f>R675+S675+T675+W675+X675+AG675+AC675+AD675</f>
        <v/>
      </c>
      <c r="Z675" s="44">
        <f>M675-Y675</f>
        <v/>
      </c>
      <c r="AA675" s="1" t="n">
        <v>0</v>
      </c>
      <c r="AB675" s="44">
        <f>Z675*0.9</f>
        <v/>
      </c>
      <c r="AC675" s="44">
        <f>M675*0.005</f>
        <v/>
      </c>
      <c r="AD675" s="44">
        <f>AC675</f>
        <v/>
      </c>
      <c r="AE675" s="1" t="n"/>
      <c r="AF675" s="1" t="n"/>
      <c r="AG675" s="1" t="n"/>
      <c r="AH675" s="44">
        <f>Z675*0.05</f>
        <v/>
      </c>
      <c r="AI675" s="44">
        <f>AH675</f>
        <v/>
      </c>
      <c r="AJ675" s="1" t="n"/>
      <c r="AK675" s="1" t="n"/>
      <c r="AL675" s="1" t="n"/>
      <c r="AM675" s="1" t="n"/>
      <c r="AN675" s="1" t="n"/>
      <c r="AO675" s="21">
        <f>(M675-Y675)/M675</f>
        <v/>
      </c>
      <c r="AP675" s="21">
        <f>AA675/Y675</f>
        <v/>
      </c>
    </row>
    <row r="676">
      <c r="A676" s="1" t="n"/>
      <c r="B676" s="15" t="inlineStr">
        <is>
          <t>7-AL1983142</t>
        </is>
      </c>
      <c r="C676" s="15" t="inlineStr">
        <is>
          <t>2020-07-04 13:28:14</t>
        </is>
      </c>
      <c r="D676" s="16">
        <f>LEFT(B676,9)</f>
        <v/>
      </c>
      <c r="E676" s="1" t="inlineStr">
        <is>
          <t>jack</t>
        </is>
      </c>
      <c r="F676" s="1" t="n"/>
      <c r="G676" s="1" t="n"/>
      <c r="H676" s="1" t="n"/>
      <c r="I676" s="1" t="n"/>
      <c r="J676" s="1" t="n"/>
      <c r="K676" s="1" t="n"/>
      <c r="L676" s="1" t="n"/>
      <c r="M676" s="17" t="n">
        <v>55</v>
      </c>
      <c r="N676" s="1" t="n"/>
      <c r="O676" s="1" t="n"/>
      <c r="P676" s="1" t="n"/>
      <c r="Q676" s="1" t="n"/>
      <c r="R676" s="17" t="n">
        <v>32.07</v>
      </c>
      <c r="S676" s="44">
        <f>M676*0.01095</f>
        <v/>
      </c>
      <c r="T676" s="44">
        <f>M676*0.02348</f>
        <v/>
      </c>
      <c r="U676" s="44" t="n"/>
      <c r="V676" s="44">
        <f>U676-T676</f>
        <v/>
      </c>
      <c r="W676" s="1" t="n"/>
      <c r="X676" s="44">
        <f>M676*0.043</f>
        <v/>
      </c>
      <c r="Y676" s="44">
        <f>R676+S676+T676+W676+X676+AG676+AC676+AD676</f>
        <v/>
      </c>
      <c r="Z676" s="44">
        <f>M676-Y676</f>
        <v/>
      </c>
      <c r="AA676" s="1" t="n">
        <v>0</v>
      </c>
      <c r="AB676" s="44">
        <f>Z676*0.9</f>
        <v/>
      </c>
      <c r="AC676" s="44">
        <f>M676*0.005</f>
        <v/>
      </c>
      <c r="AD676" s="44">
        <f>AC676</f>
        <v/>
      </c>
      <c r="AE676" s="1" t="n"/>
      <c r="AF676" s="1" t="n"/>
      <c r="AG676" s="1" t="n"/>
      <c r="AH676" s="44">
        <f>Z676*0.05</f>
        <v/>
      </c>
      <c r="AI676" s="44">
        <f>AH676</f>
        <v/>
      </c>
      <c r="AJ676" s="1" t="n"/>
      <c r="AK676" s="1" t="n"/>
      <c r="AL676" s="1" t="n"/>
      <c r="AM676" s="1" t="n"/>
      <c r="AN676" s="1" t="n"/>
      <c r="AO676" s="21">
        <f>(M676-Y676)/M676</f>
        <v/>
      </c>
      <c r="AP676" s="21">
        <f>AA676/Y676</f>
        <v/>
      </c>
    </row>
    <row r="677">
      <c r="A677" s="1" t="n"/>
      <c r="B677" s="15" t="inlineStr">
        <is>
          <t>7-AL19155005</t>
        </is>
      </c>
      <c r="C677" s="15" t="inlineStr">
        <is>
          <t>2020-07-04 13:28:14</t>
        </is>
      </c>
      <c r="D677" s="16">
        <f>LEFT(B677,9)</f>
        <v/>
      </c>
      <c r="E677" s="1" t="inlineStr">
        <is>
          <t>jack</t>
        </is>
      </c>
      <c r="F677" s="1" t="n"/>
      <c r="G677" s="1" t="n"/>
      <c r="H677" s="1" t="n"/>
      <c r="I677" s="1" t="n"/>
      <c r="J677" s="1" t="n"/>
      <c r="K677" s="1" t="n"/>
      <c r="L677" s="1" t="n"/>
      <c r="M677" s="17" t="n">
        <v>68.40000000000001</v>
      </c>
      <c r="N677" s="1" t="n"/>
      <c r="O677" s="1" t="n"/>
      <c r="P677" s="1" t="n"/>
      <c r="Q677" s="1" t="n"/>
      <c r="R677" s="17" t="n">
        <v>38.36</v>
      </c>
      <c r="S677" s="44">
        <f>M677*0.01095</f>
        <v/>
      </c>
      <c r="T677" s="44">
        <f>M677*0.02348</f>
        <v/>
      </c>
      <c r="U677" s="44" t="n"/>
      <c r="V677" s="44">
        <f>U677-T677</f>
        <v/>
      </c>
      <c r="W677" s="1" t="n"/>
      <c r="X677" s="44">
        <f>M677*0.043</f>
        <v/>
      </c>
      <c r="Y677" s="44">
        <f>R677+S677+T677+W677+X677+AG677+AC677+AD677</f>
        <v/>
      </c>
      <c r="Z677" s="44">
        <f>M677-Y677</f>
        <v/>
      </c>
      <c r="AA677" s="1" t="n">
        <v>0</v>
      </c>
      <c r="AB677" s="44">
        <f>Z677*0.9</f>
        <v/>
      </c>
      <c r="AC677" s="44">
        <f>M677*0.005</f>
        <v/>
      </c>
      <c r="AD677" s="44">
        <f>AC677</f>
        <v/>
      </c>
      <c r="AE677" s="1" t="n"/>
      <c r="AF677" s="1" t="n"/>
      <c r="AG677" s="1" t="n"/>
      <c r="AH677" s="44">
        <f>Z677*0.05</f>
        <v/>
      </c>
      <c r="AI677" s="44">
        <f>AH677</f>
        <v/>
      </c>
      <c r="AJ677" s="1" t="n"/>
      <c r="AK677" s="1" t="n"/>
      <c r="AL677" s="1" t="n"/>
      <c r="AM677" s="1" t="n"/>
      <c r="AN677" s="1" t="n"/>
      <c r="AO677" s="21">
        <f>(M677-Y677)/M677</f>
        <v/>
      </c>
      <c r="AP677" s="21">
        <f>AA677/Y677</f>
        <v/>
      </c>
    </row>
    <row r="678">
      <c r="A678" s="1" t="n"/>
      <c r="B678" s="15" t="inlineStr">
        <is>
          <t>7-AL19104103</t>
        </is>
      </c>
      <c r="C678" s="15" t="inlineStr">
        <is>
          <t>2020-07-06 10:11:16</t>
        </is>
      </c>
      <c r="D678" s="16">
        <f>LEFT(B678,9)</f>
        <v/>
      </c>
      <c r="E678" s="1" t="inlineStr">
        <is>
          <t>jack</t>
        </is>
      </c>
      <c r="F678" s="1" t="n"/>
      <c r="G678" s="1" t="n"/>
      <c r="H678" s="1" t="n"/>
      <c r="I678" s="1" t="n"/>
      <c r="J678" s="1" t="n"/>
      <c r="K678" s="1" t="n"/>
      <c r="L678" s="1" t="n"/>
      <c r="M678" s="17" t="n">
        <v>89</v>
      </c>
      <c r="N678" s="1" t="n"/>
      <c r="O678" s="1" t="n"/>
      <c r="P678" s="1" t="n"/>
      <c r="Q678" s="1" t="n"/>
      <c r="R678" s="17" t="n">
        <v>54.78</v>
      </c>
      <c r="S678" s="44">
        <f>M678*0.01095</f>
        <v/>
      </c>
      <c r="T678" s="44">
        <f>M678*0.02348</f>
        <v/>
      </c>
      <c r="U678" s="44" t="n"/>
      <c r="V678" s="44">
        <f>U678-T678</f>
        <v/>
      </c>
      <c r="W678" s="1" t="n"/>
      <c r="X678" s="44">
        <f>M678*0.043</f>
        <v/>
      </c>
      <c r="Y678" s="44">
        <f>R678+S678+T678+W678+X678+AG678+AC678+AD678</f>
        <v/>
      </c>
      <c r="Z678" s="44">
        <f>M678-Y678</f>
        <v/>
      </c>
      <c r="AA678" s="1" t="n">
        <v>0</v>
      </c>
      <c r="AB678" s="44">
        <f>Z678*0.9</f>
        <v/>
      </c>
      <c r="AC678" s="44">
        <f>M678*0.005</f>
        <v/>
      </c>
      <c r="AD678" s="44">
        <f>AC678</f>
        <v/>
      </c>
      <c r="AE678" s="1" t="n"/>
      <c r="AF678" s="1" t="n"/>
      <c r="AG678" s="1" t="n"/>
      <c r="AH678" s="44">
        <f>Z678*0.05</f>
        <v/>
      </c>
      <c r="AI678" s="44">
        <f>AH678</f>
        <v/>
      </c>
      <c r="AJ678" s="1" t="n"/>
      <c r="AK678" s="1" t="n"/>
      <c r="AL678" s="1" t="n"/>
      <c r="AM678" s="1" t="n"/>
      <c r="AN678" s="1" t="n"/>
      <c r="AO678" s="21">
        <f>(M678-Y678)/M678</f>
        <v/>
      </c>
      <c r="AP678" s="21">
        <f>AA678/Y678</f>
        <v/>
      </c>
    </row>
    <row r="679">
      <c r="A679" s="1" t="n"/>
      <c r="B679" s="15" t="inlineStr">
        <is>
          <t>7-MA20247001</t>
        </is>
      </c>
      <c r="C679" s="15" t="inlineStr">
        <is>
          <t>2020-07-04 13:28:18</t>
        </is>
      </c>
      <c r="D679" s="16">
        <f>LEFT(B679,9)</f>
        <v/>
      </c>
      <c r="E679" s="1" t="inlineStr">
        <is>
          <t>jack</t>
        </is>
      </c>
      <c r="F679" s="1" t="n"/>
      <c r="G679" s="1" t="n"/>
      <c r="H679" s="1" t="n"/>
      <c r="I679" s="1" t="n"/>
      <c r="J679" s="1" t="n"/>
      <c r="K679" s="1" t="n"/>
      <c r="L679" s="1" t="n"/>
      <c r="M679" s="17" t="n">
        <v>182</v>
      </c>
      <c r="N679" s="1" t="n"/>
      <c r="O679" s="1" t="n"/>
      <c r="P679" s="1" t="n"/>
      <c r="Q679" s="1" t="n"/>
      <c r="R679" s="17" t="n">
        <v>108.85</v>
      </c>
      <c r="S679" s="44">
        <f>M679*0.01095</f>
        <v/>
      </c>
      <c r="T679" s="44">
        <f>M679*0.02348</f>
        <v/>
      </c>
      <c r="U679" s="44" t="n"/>
      <c r="V679" s="44">
        <f>U679-T679</f>
        <v/>
      </c>
      <c r="W679" s="1" t="n"/>
      <c r="X679" s="44">
        <f>M679*0.043</f>
        <v/>
      </c>
      <c r="Y679" s="44">
        <f>R679+S679+T679+W679+X679+AG679+AC679+AD679</f>
        <v/>
      </c>
      <c r="Z679" s="44">
        <f>M679-Y679</f>
        <v/>
      </c>
      <c r="AA679" s="44">
        <f>Z679*0.7</f>
        <v/>
      </c>
      <c r="AB679" s="1" t="n"/>
      <c r="AC679" s="44">
        <f>M679*0.005</f>
        <v/>
      </c>
      <c r="AD679" s="44">
        <f>AC679</f>
        <v/>
      </c>
      <c r="AE679" s="1" t="n"/>
      <c r="AF679" s="1" t="n"/>
      <c r="AG679" s="1" t="n"/>
      <c r="AH679" s="44">
        <f>Z679*0.15</f>
        <v/>
      </c>
      <c r="AI679" s="44">
        <f>Z679*0.15</f>
        <v/>
      </c>
      <c r="AJ679" s="1" t="n"/>
      <c r="AK679" s="1" t="n"/>
      <c r="AL679" s="1" t="n"/>
      <c r="AM679" s="1" t="n"/>
      <c r="AN679" s="1" t="n"/>
      <c r="AO679" s="21">
        <f>(M679-Y679)/M679</f>
        <v/>
      </c>
      <c r="AP679" s="21">
        <f>AA679/Y679</f>
        <v/>
      </c>
    </row>
    <row r="680">
      <c r="A680" s="1" t="n"/>
      <c r="B680" s="15" t="inlineStr">
        <is>
          <t>7-AL19161043</t>
        </is>
      </c>
      <c r="C680" s="15" t="inlineStr">
        <is>
          <t>2020-07-06 10:14:34</t>
        </is>
      </c>
      <c r="D680" s="16">
        <f>LEFT(B680,9)</f>
        <v/>
      </c>
      <c r="E680" s="1" t="inlineStr">
        <is>
          <t>jack</t>
        </is>
      </c>
      <c r="F680" s="1" t="n"/>
      <c r="G680" s="1" t="n"/>
      <c r="H680" s="1" t="n"/>
      <c r="I680" s="1" t="n"/>
      <c r="J680" s="1" t="n"/>
      <c r="K680" s="1" t="n"/>
      <c r="L680" s="1" t="n"/>
      <c r="M680" s="17" t="n">
        <v>2026.5</v>
      </c>
      <c r="N680" s="1" t="n"/>
      <c r="O680" s="1" t="n"/>
      <c r="P680" s="1" t="n"/>
      <c r="Q680" s="1" t="n"/>
      <c r="R680" s="17" t="n">
        <v>1393.34</v>
      </c>
      <c r="S680" s="44">
        <f>M680*0.01095</f>
        <v/>
      </c>
      <c r="T680" s="44">
        <f>M680*0.02348</f>
        <v/>
      </c>
      <c r="U680" s="44" t="n"/>
      <c r="V680" s="44">
        <f>U680-T680</f>
        <v/>
      </c>
      <c r="W680" s="1" t="n"/>
      <c r="X680" s="44">
        <f>M680*0.043</f>
        <v/>
      </c>
      <c r="Y680" s="44">
        <f>R680+S680+T680+W680+X680+AG680+AC680+AD680</f>
        <v/>
      </c>
      <c r="Z680" s="44">
        <f>M680-Y680</f>
        <v/>
      </c>
      <c r="AA680" s="1" t="n">
        <v>0</v>
      </c>
      <c r="AB680" s="44">
        <f>Z680*0.9</f>
        <v/>
      </c>
      <c r="AC680" s="44">
        <f>M680*0.005</f>
        <v/>
      </c>
      <c r="AD680" s="44">
        <f>AC680</f>
        <v/>
      </c>
      <c r="AE680" s="1" t="n"/>
      <c r="AF680" s="1" t="n"/>
      <c r="AG680" s="1" t="n"/>
      <c r="AH680" s="44">
        <f>Z680*0.05</f>
        <v/>
      </c>
      <c r="AI680" s="44">
        <f>AH680</f>
        <v/>
      </c>
      <c r="AJ680" s="1" t="n"/>
      <c r="AK680" s="1" t="n"/>
      <c r="AL680" s="1" t="n"/>
      <c r="AM680" s="1" t="n"/>
      <c r="AN680" s="1" t="n"/>
      <c r="AO680" s="21">
        <f>(M680-Y680)/M680</f>
        <v/>
      </c>
      <c r="AP680" s="21">
        <f>AA680/Y680</f>
        <v/>
      </c>
    </row>
    <row r="681">
      <c r="A681" s="1" t="n"/>
      <c r="B681" s="15" t="inlineStr">
        <is>
          <t>7-AL20086001</t>
        </is>
      </c>
      <c r="C681" s="15" t="inlineStr">
        <is>
          <t>2020-07-06 10:03:15</t>
        </is>
      </c>
      <c r="D681" s="16">
        <f>LEFT(B681,9)</f>
        <v/>
      </c>
      <c r="E681" s="1" t="inlineStr">
        <is>
          <t>jack</t>
        </is>
      </c>
      <c r="F681" s="1" t="n"/>
      <c r="G681" s="1" t="n"/>
      <c r="H681" s="1" t="n"/>
      <c r="I681" s="1" t="n"/>
      <c r="J681" s="1" t="n"/>
      <c r="K681" s="1" t="n"/>
      <c r="L681" s="1" t="n"/>
      <c r="M681" s="17" t="n">
        <v>1331</v>
      </c>
      <c r="N681" s="1" t="n"/>
      <c r="O681" s="1" t="n"/>
      <c r="P681" s="1" t="n"/>
      <c r="Q681" s="1" t="n"/>
      <c r="R681" s="17" t="n">
        <v>987.7</v>
      </c>
      <c r="S681" s="44">
        <f>M681*0.01095</f>
        <v/>
      </c>
      <c r="T681" s="44">
        <f>M681*0.02348</f>
        <v/>
      </c>
      <c r="U681" s="44" t="n"/>
      <c r="V681" s="44">
        <f>U681-T681</f>
        <v/>
      </c>
      <c r="W681" s="1" t="n"/>
      <c r="X681" s="44">
        <f>M681*0.043</f>
        <v/>
      </c>
      <c r="Y681" s="44">
        <f>R681+S681+T681+W681+X681+AG681+AC681+AD681</f>
        <v/>
      </c>
      <c r="Z681" s="44">
        <f>M681-Y681</f>
        <v/>
      </c>
      <c r="AA681" s="1" t="n">
        <v>0</v>
      </c>
      <c r="AB681" s="44">
        <f>Z681*0.9</f>
        <v/>
      </c>
      <c r="AC681" s="44">
        <f>M681*0.005</f>
        <v/>
      </c>
      <c r="AD681" s="44">
        <f>AC681</f>
        <v/>
      </c>
      <c r="AE681" s="1" t="n"/>
      <c r="AF681" s="1" t="n"/>
      <c r="AG681" s="1" t="n"/>
      <c r="AH681" s="44">
        <f>Z681*0.05</f>
        <v/>
      </c>
      <c r="AI681" s="44">
        <f>AH681</f>
        <v/>
      </c>
      <c r="AJ681" s="1" t="n"/>
      <c r="AK681" s="1" t="n"/>
      <c r="AL681" s="1" t="n"/>
      <c r="AM681" s="1" t="n"/>
      <c r="AN681" s="1" t="n"/>
      <c r="AO681" s="21">
        <f>(M681-Y681)/M681</f>
        <v/>
      </c>
      <c r="AP681" s="21">
        <f>AA681/Y681</f>
        <v/>
      </c>
    </row>
    <row r="682">
      <c r="A682" s="1" t="n"/>
      <c r="B682" s="15" t="inlineStr">
        <is>
          <t>6-MA20121009</t>
        </is>
      </c>
      <c r="C682" s="15" t="inlineStr">
        <is>
          <t>2020-07-03 18:02:38</t>
        </is>
      </c>
      <c r="D682" s="16">
        <f>LEFT(B682,9)</f>
        <v/>
      </c>
      <c r="E682" s="1" t="inlineStr">
        <is>
          <t>jack</t>
        </is>
      </c>
      <c r="F682" s="1" t="n"/>
      <c r="G682" s="1" t="n"/>
      <c r="H682" s="1" t="n"/>
      <c r="I682" s="1" t="n"/>
      <c r="J682" s="1" t="n"/>
      <c r="K682" s="1" t="n"/>
      <c r="L682" s="1" t="n"/>
      <c r="M682" s="17" t="n">
        <v>18</v>
      </c>
      <c r="N682" s="1" t="n"/>
      <c r="O682" s="1" t="n"/>
      <c r="P682" s="1" t="n"/>
      <c r="Q682" s="1" t="n"/>
      <c r="R682" s="17" t="n">
        <v>3.3</v>
      </c>
      <c r="S682" s="44">
        <f>M682*0.01095</f>
        <v/>
      </c>
      <c r="T682" s="44">
        <f>M682*0.02348</f>
        <v/>
      </c>
      <c r="U682" s="44" t="n"/>
      <c r="V682" s="44">
        <f>U682-T682</f>
        <v/>
      </c>
      <c r="W682" s="1" t="n"/>
      <c r="X682" s="44">
        <f>M682*0.043</f>
        <v/>
      </c>
      <c r="Y682" s="44">
        <f>R682+S682+T682+W682+X682+AG682+AC682+AD682</f>
        <v/>
      </c>
      <c r="Z682" s="44">
        <f>M682-Y682</f>
        <v/>
      </c>
      <c r="AA682" s="44">
        <f>Z682*0.7</f>
        <v/>
      </c>
      <c r="AB682" s="1" t="n"/>
      <c r="AC682" s="44">
        <f>M682*0.005</f>
        <v/>
      </c>
      <c r="AD682" s="44">
        <f>AC682</f>
        <v/>
      </c>
      <c r="AE682" s="1" t="n"/>
      <c r="AF682" s="1" t="n"/>
      <c r="AG682" s="1" t="n"/>
      <c r="AH682" s="44">
        <f>Z682*0.15</f>
        <v/>
      </c>
      <c r="AI682" s="44">
        <f>Z682*0.15</f>
        <v/>
      </c>
      <c r="AJ682" s="1" t="n"/>
      <c r="AK682" s="1" t="n"/>
      <c r="AL682" s="1" t="n"/>
      <c r="AM682" s="1" t="n"/>
      <c r="AN682" s="1" t="n"/>
      <c r="AO682" s="21">
        <f>(M682-Y682)/M682</f>
        <v/>
      </c>
      <c r="AP682" s="21">
        <f>AA682/Y682</f>
        <v/>
      </c>
    </row>
    <row r="683">
      <c r="A683" s="1" t="n"/>
      <c r="B683" s="15" t="inlineStr">
        <is>
          <t>7-AL19146092</t>
        </is>
      </c>
      <c r="C683" s="15" t="inlineStr">
        <is>
          <t>2020-07-03 18:02:38</t>
        </is>
      </c>
      <c r="D683" s="16">
        <f>LEFT(B683,9)</f>
        <v/>
      </c>
      <c r="E683" s="1" t="inlineStr">
        <is>
          <t>jack</t>
        </is>
      </c>
      <c r="F683" s="1" t="n"/>
      <c r="G683" s="1" t="n"/>
      <c r="H683" s="1" t="n"/>
      <c r="I683" s="1" t="n"/>
      <c r="J683" s="1" t="n"/>
      <c r="K683" s="1" t="n"/>
      <c r="L683" s="1" t="n"/>
      <c r="M683" s="17" t="n">
        <v>41</v>
      </c>
      <c r="N683" s="1" t="n"/>
      <c r="O683" s="1" t="n"/>
      <c r="P683" s="1" t="n"/>
      <c r="Q683" s="1" t="n"/>
      <c r="R683" s="17" t="n">
        <v>22.1</v>
      </c>
      <c r="S683" s="44">
        <f>M683*0.01095</f>
        <v/>
      </c>
      <c r="T683" s="44">
        <f>M683*0.02348</f>
        <v/>
      </c>
      <c r="U683" s="44" t="n"/>
      <c r="V683" s="44">
        <f>U683-T683</f>
        <v/>
      </c>
      <c r="W683" s="1" t="n"/>
      <c r="X683" s="44">
        <f>M683*0.043</f>
        <v/>
      </c>
      <c r="Y683" s="44">
        <f>R683+S683+T683+W683+X683+AG683+AC683+AD683</f>
        <v/>
      </c>
      <c r="Z683" s="44">
        <f>M683-Y683</f>
        <v/>
      </c>
      <c r="AA683" s="1" t="n">
        <v>0</v>
      </c>
      <c r="AB683" s="44">
        <f>Z683*0.9</f>
        <v/>
      </c>
      <c r="AC683" s="44">
        <f>M683*0.005</f>
        <v/>
      </c>
      <c r="AD683" s="44">
        <f>AC683</f>
        <v/>
      </c>
      <c r="AE683" s="1" t="n"/>
      <c r="AF683" s="1" t="n"/>
      <c r="AG683" s="1" t="n"/>
      <c r="AH683" s="44">
        <f>Z683*0.05</f>
        <v/>
      </c>
      <c r="AI683" s="44">
        <f>AH683</f>
        <v/>
      </c>
      <c r="AJ683" s="1" t="n"/>
      <c r="AK683" s="1" t="n"/>
      <c r="AL683" s="1" t="n"/>
      <c r="AM683" s="1" t="n"/>
      <c r="AN683" s="1" t="n"/>
      <c r="AO683" s="21">
        <f>(M683-Y683)/M683</f>
        <v/>
      </c>
      <c r="AP683" s="21">
        <f>AA683/Y683</f>
        <v/>
      </c>
    </row>
    <row r="684">
      <c r="A684" s="1" t="n"/>
      <c r="B684" s="15" t="inlineStr">
        <is>
          <t>7-GZ20246001</t>
        </is>
      </c>
      <c r="C684" s="15" t="inlineStr">
        <is>
          <t>2020-07-06 09:27:10</t>
        </is>
      </c>
      <c r="D684" s="16">
        <f>LEFT(B684,9)</f>
        <v/>
      </c>
      <c r="E684" s="1" t="inlineStr">
        <is>
          <t>jack</t>
        </is>
      </c>
      <c r="F684" s="1" t="n"/>
      <c r="G684" s="1" t="n"/>
      <c r="H684" s="1" t="n"/>
      <c r="I684" s="1" t="n"/>
      <c r="J684" s="1" t="n"/>
      <c r="K684" s="1" t="n"/>
      <c r="L684" s="1" t="n"/>
      <c r="M684" s="17" t="n">
        <v>106</v>
      </c>
      <c r="N684" s="1" t="n"/>
      <c r="O684" s="1" t="n"/>
      <c r="P684" s="1" t="n"/>
      <c r="Q684" s="1" t="n"/>
      <c r="R684" s="17" t="n">
        <v>65.54000000000001</v>
      </c>
      <c r="S684" s="44">
        <f>M684*0.01095</f>
        <v/>
      </c>
      <c r="T684" s="44">
        <f>M684*0.02348</f>
        <v/>
      </c>
      <c r="U684" s="44" t="n"/>
      <c r="V684" s="44">
        <f>U684-T684</f>
        <v/>
      </c>
      <c r="W684" s="1" t="n"/>
      <c r="X684" s="44">
        <f>M684*0.043</f>
        <v/>
      </c>
      <c r="Y684" s="44">
        <f>R684+S684+T684+W684+X684+AG684+AC684+AD684</f>
        <v/>
      </c>
      <c r="Z684" s="44">
        <f>M684-Y684</f>
        <v/>
      </c>
      <c r="AA684" s="44">
        <f>Z684*0.7</f>
        <v/>
      </c>
      <c r="AB684" s="1" t="n"/>
      <c r="AC684" s="44">
        <f>M684*0.005</f>
        <v/>
      </c>
      <c r="AD684" s="44">
        <f>AC684</f>
        <v/>
      </c>
      <c r="AE684" s="1" t="n"/>
      <c r="AF684" s="1" t="n"/>
      <c r="AG684" s="1" t="n"/>
      <c r="AH684" s="44">
        <f>Z684*0.15</f>
        <v/>
      </c>
      <c r="AI684" s="44">
        <f>Z684*0.15</f>
        <v/>
      </c>
      <c r="AJ684" s="1" t="n"/>
      <c r="AK684" s="1" t="n"/>
      <c r="AL684" s="1" t="n"/>
      <c r="AM684" s="1" t="n"/>
      <c r="AN684" s="1" t="n"/>
      <c r="AO684" s="21">
        <f>(M684-Y684)/M684</f>
        <v/>
      </c>
      <c r="AP684" s="21">
        <f>AA684/Y684</f>
        <v/>
      </c>
    </row>
    <row r="685">
      <c r="A685" s="1" t="n"/>
      <c r="B685" s="15" t="inlineStr">
        <is>
          <t>7-GZ20245001</t>
        </is>
      </c>
      <c r="C685" s="15" t="inlineStr">
        <is>
          <t>2020-07-06 14:30:55</t>
        </is>
      </c>
      <c r="D685" s="16">
        <f>LEFT(B685,9)</f>
        <v/>
      </c>
      <c r="E685" s="1" t="inlineStr">
        <is>
          <t>jack</t>
        </is>
      </c>
      <c r="F685" s="1" t="n"/>
      <c r="G685" s="1" t="n"/>
      <c r="H685" s="1" t="n"/>
      <c r="I685" s="1" t="n"/>
      <c r="J685" s="1" t="n"/>
      <c r="K685" s="1" t="n"/>
      <c r="L685" s="1" t="n"/>
      <c r="M685" s="17" t="n">
        <v>21.27</v>
      </c>
      <c r="N685" s="1" t="n"/>
      <c r="O685" s="1" t="n"/>
      <c r="P685" s="1" t="n"/>
      <c r="Q685" s="1" t="n"/>
      <c r="R685" s="17" t="n">
        <v>9.19</v>
      </c>
      <c r="S685" s="44">
        <f>M685*0.01095</f>
        <v/>
      </c>
      <c r="T685" s="44">
        <f>M685*0.02348</f>
        <v/>
      </c>
      <c r="U685" s="44" t="n"/>
      <c r="V685" s="44">
        <f>U685-T685</f>
        <v/>
      </c>
      <c r="W685" s="1" t="n"/>
      <c r="X685" s="44">
        <f>M685*0.043</f>
        <v/>
      </c>
      <c r="Y685" s="44">
        <f>R685+S685+T685+W685+X685+AG685+AC685+AD685</f>
        <v/>
      </c>
      <c r="Z685" s="44">
        <f>M685-Y685</f>
        <v/>
      </c>
      <c r="AA685" s="44">
        <f>Z685*0.7</f>
        <v/>
      </c>
      <c r="AB685" s="1" t="n"/>
      <c r="AC685" s="44">
        <f>M685*0.005</f>
        <v/>
      </c>
      <c r="AD685" s="44">
        <f>AC685</f>
        <v/>
      </c>
      <c r="AE685" s="1" t="n"/>
      <c r="AF685" s="1" t="n"/>
      <c r="AG685" s="1" t="n"/>
      <c r="AH685" s="44">
        <f>Z685*0.15</f>
        <v/>
      </c>
      <c r="AI685" s="44">
        <f>Z685*0.15</f>
        <v/>
      </c>
      <c r="AJ685" s="1" t="n"/>
      <c r="AK685" s="1" t="n"/>
      <c r="AL685" s="1" t="n"/>
      <c r="AM685" s="1" t="n"/>
      <c r="AN685" s="1" t="n"/>
      <c r="AO685" s="21">
        <f>(M685-Y685)/M685</f>
        <v/>
      </c>
      <c r="AP685" s="21">
        <f>AA685/Y685</f>
        <v/>
      </c>
    </row>
    <row r="686">
      <c r="A686" s="1" t="n"/>
      <c r="B686" s="15" t="inlineStr">
        <is>
          <t>7-AL20016007</t>
        </is>
      </c>
      <c r="C686" s="15" t="inlineStr">
        <is>
          <t>2020-07-06 10:10:39</t>
        </is>
      </c>
      <c r="D686" s="16">
        <f>LEFT(B686,9)</f>
        <v/>
      </c>
      <c r="E686" s="1" t="inlineStr">
        <is>
          <t>jack</t>
        </is>
      </c>
      <c r="F686" s="1" t="n"/>
      <c r="G686" s="1" t="n"/>
      <c r="H686" s="1" t="n"/>
      <c r="I686" s="1" t="n"/>
      <c r="J686" s="1" t="n"/>
      <c r="K686" s="1" t="n"/>
      <c r="L686" s="1" t="n"/>
      <c r="M686" s="17" t="n">
        <v>56</v>
      </c>
      <c r="N686" s="1" t="n"/>
      <c r="O686" s="1" t="n"/>
      <c r="P686" s="1" t="n"/>
      <c r="Q686" s="1" t="n"/>
      <c r="R686" s="17" t="n">
        <v>33.37</v>
      </c>
      <c r="S686" s="44">
        <f>M686*0.01095</f>
        <v/>
      </c>
      <c r="T686" s="44">
        <f>M686*0.02348</f>
        <v/>
      </c>
      <c r="U686" s="44" t="n"/>
      <c r="V686" s="44">
        <f>U686-T686</f>
        <v/>
      </c>
      <c r="W686" s="1" t="n"/>
      <c r="X686" s="44">
        <f>M686*0.043</f>
        <v/>
      </c>
      <c r="Y686" s="44">
        <f>R686+S686+T686+W686+X686+AG686+AC686+AD686</f>
        <v/>
      </c>
      <c r="Z686" s="44">
        <f>M686-Y686</f>
        <v/>
      </c>
      <c r="AA686" s="1" t="n">
        <v>0</v>
      </c>
      <c r="AB686" s="44">
        <f>Z686*0.9</f>
        <v/>
      </c>
      <c r="AC686" s="44">
        <f>M686*0.005</f>
        <v/>
      </c>
      <c r="AD686" s="44">
        <f>AC686</f>
        <v/>
      </c>
      <c r="AE686" s="1" t="n"/>
      <c r="AF686" s="1" t="n"/>
      <c r="AG686" s="1" t="n"/>
      <c r="AH686" s="44">
        <f>Z686*0.05</f>
        <v/>
      </c>
      <c r="AI686" s="44">
        <f>AH686</f>
        <v/>
      </c>
      <c r="AJ686" s="1" t="n"/>
      <c r="AK686" s="1" t="n"/>
      <c r="AL686" s="1" t="n"/>
      <c r="AM686" s="1" t="n"/>
      <c r="AN686" s="1" t="n"/>
      <c r="AO686" s="21">
        <f>(M686-Y686)/M686</f>
        <v/>
      </c>
      <c r="AP686" s="21">
        <f>AA686/Y686</f>
        <v/>
      </c>
    </row>
    <row r="687">
      <c r="A687" s="1" t="n"/>
      <c r="B687" s="15" t="inlineStr">
        <is>
          <t>7-GZ20244001</t>
        </is>
      </c>
      <c r="C687" s="15" t="inlineStr">
        <is>
          <t>2020-07-06 17:16:13</t>
        </is>
      </c>
      <c r="D687" s="16">
        <f>LEFT(B687,9)</f>
        <v/>
      </c>
      <c r="E687" s="1" t="inlineStr">
        <is>
          <t>jack</t>
        </is>
      </c>
      <c r="F687" s="1" t="n"/>
      <c r="G687" s="1" t="n"/>
      <c r="H687" s="1" t="n"/>
      <c r="I687" s="1" t="n"/>
      <c r="J687" s="1" t="n"/>
      <c r="K687" s="1" t="n"/>
      <c r="L687" s="1" t="n"/>
      <c r="M687" s="17" t="n">
        <v>455.4</v>
      </c>
      <c r="N687" s="1" t="n"/>
      <c r="O687" s="1" t="n"/>
      <c r="P687" s="1" t="n"/>
      <c r="Q687" s="1" t="n"/>
      <c r="R687" s="17" t="n">
        <v>288.96</v>
      </c>
      <c r="S687" s="44">
        <f>M687*0.01095</f>
        <v/>
      </c>
      <c r="T687" s="44">
        <f>M687*0.02348</f>
        <v/>
      </c>
      <c r="U687" s="44" t="n"/>
      <c r="V687" s="44">
        <f>U687-T687</f>
        <v/>
      </c>
      <c r="W687" s="1" t="n"/>
      <c r="X687" s="44">
        <f>M687*0.043</f>
        <v/>
      </c>
      <c r="Y687" s="44">
        <f>R687+S687+T687+W687+X687+AG687+AC687+AD687</f>
        <v/>
      </c>
      <c r="Z687" s="44">
        <f>M687-Y687</f>
        <v/>
      </c>
      <c r="AA687" s="44">
        <f>Z687*0.7</f>
        <v/>
      </c>
      <c r="AB687" s="1" t="n"/>
      <c r="AC687" s="44">
        <f>M687*0.005</f>
        <v/>
      </c>
      <c r="AD687" s="44">
        <f>AC687</f>
        <v/>
      </c>
      <c r="AE687" s="1" t="n"/>
      <c r="AF687" s="1" t="n"/>
      <c r="AG687" s="1" t="n"/>
      <c r="AH687" s="44">
        <f>Z687*0.15</f>
        <v/>
      </c>
      <c r="AI687" s="44">
        <f>Z687*0.15</f>
        <v/>
      </c>
      <c r="AJ687" s="1" t="n"/>
      <c r="AK687" s="1" t="n"/>
      <c r="AL687" s="1" t="n"/>
      <c r="AM687" s="1" t="n"/>
      <c r="AN687" s="1" t="n"/>
      <c r="AO687" s="21">
        <f>(M687-Y687)/M687</f>
        <v/>
      </c>
      <c r="AP687" s="21">
        <f>AA687/Y687</f>
        <v/>
      </c>
    </row>
    <row r="688">
      <c r="A688" s="1" t="n"/>
      <c r="B688" s="15" t="inlineStr">
        <is>
          <t>7-GZ20243004</t>
        </is>
      </c>
      <c r="C688" s="15" t="inlineStr">
        <is>
          <t>2020-07-15 11:16:52</t>
        </is>
      </c>
      <c r="D688" s="16">
        <f>LEFT(B688,9)</f>
        <v/>
      </c>
      <c r="E688" s="1" t="inlineStr">
        <is>
          <t>jack</t>
        </is>
      </c>
      <c r="F688" s="1" t="n"/>
      <c r="G688" s="1" t="n"/>
      <c r="H688" s="1" t="n"/>
      <c r="I688" s="1" t="n"/>
      <c r="J688" s="1" t="n"/>
      <c r="K688" s="1" t="n"/>
      <c r="L688" s="1" t="n"/>
      <c r="M688" s="17" t="n">
        <v>3975</v>
      </c>
      <c r="N688" s="1" t="n"/>
      <c r="O688" s="1" t="n"/>
      <c r="P688" s="1" t="n"/>
      <c r="Q688" s="1" t="n"/>
      <c r="R688" s="17" t="n">
        <v>2730</v>
      </c>
      <c r="S688" s="44">
        <f>M688*0.01095</f>
        <v/>
      </c>
      <c r="T688" s="44">
        <f>M688*0.02348</f>
        <v/>
      </c>
      <c r="U688" s="44" t="n"/>
      <c r="V688" s="44">
        <f>U688-T688</f>
        <v/>
      </c>
      <c r="W688" s="1" t="n"/>
      <c r="X688" s="44">
        <f>M688*0.043</f>
        <v/>
      </c>
      <c r="Y688" s="44">
        <f>R688+S688+T688+W688+X688+AG688+AC688+AD688</f>
        <v/>
      </c>
      <c r="Z688" s="44">
        <f>M688-Y688</f>
        <v/>
      </c>
      <c r="AA688" s="44">
        <f>Z688*0.7</f>
        <v/>
      </c>
      <c r="AB688" s="1" t="n"/>
      <c r="AC688" s="44">
        <f>M688*0.005</f>
        <v/>
      </c>
      <c r="AD688" s="44">
        <f>AC688</f>
        <v/>
      </c>
      <c r="AE688" s="1" t="n"/>
      <c r="AF688" s="1" t="n"/>
      <c r="AG688" s="1" t="n"/>
      <c r="AH688" s="44">
        <f>Z688*0.15</f>
        <v/>
      </c>
      <c r="AI688" s="44">
        <f>Z688*0.15</f>
        <v/>
      </c>
      <c r="AJ688" s="1" t="n"/>
      <c r="AK688" s="1" t="n"/>
      <c r="AL688" s="1" t="n"/>
      <c r="AM688" s="1" t="n"/>
      <c r="AN688" s="1" t="n"/>
      <c r="AO688" s="21">
        <f>(M688-Y688)/M688</f>
        <v/>
      </c>
      <c r="AP688" s="21">
        <f>AA688/Y688</f>
        <v/>
      </c>
    </row>
    <row r="689">
      <c r="A689" s="1" t="n"/>
      <c r="B689" s="15" t="inlineStr">
        <is>
          <t>7-GZ20243002</t>
        </is>
      </c>
      <c r="C689" s="15" t="inlineStr">
        <is>
          <t>2020-07-09 16:08:58</t>
        </is>
      </c>
      <c r="D689" s="16">
        <f>LEFT(B689,9)</f>
        <v/>
      </c>
      <c r="E689" s="1" t="inlineStr">
        <is>
          <t>jack</t>
        </is>
      </c>
      <c r="F689" s="1" t="n"/>
      <c r="G689" s="1" t="n"/>
      <c r="H689" s="1" t="n"/>
      <c r="I689" s="1" t="n"/>
      <c r="J689" s="1" t="n"/>
      <c r="K689" s="1" t="n"/>
      <c r="L689" s="1" t="n"/>
      <c r="M689" s="17" t="n">
        <v>3200</v>
      </c>
      <c r="N689" s="1" t="n"/>
      <c r="O689" s="1" t="n"/>
      <c r="P689" s="1" t="n"/>
      <c r="Q689" s="1" t="n"/>
      <c r="R689" s="17" t="n">
        <v>2119</v>
      </c>
      <c r="S689" s="44">
        <f>M689*0.01095</f>
        <v/>
      </c>
      <c r="T689" s="44">
        <f>M689*0.02348</f>
        <v/>
      </c>
      <c r="U689" s="44" t="n"/>
      <c r="V689" s="44">
        <f>U689-T689</f>
        <v/>
      </c>
      <c r="W689" s="1" t="n"/>
      <c r="X689" s="44">
        <f>M689*0.043</f>
        <v/>
      </c>
      <c r="Y689" s="44">
        <f>R689+S689+T689+W689+X689+AG689+AC689+AD689</f>
        <v/>
      </c>
      <c r="Z689" s="44">
        <f>M689-Y689</f>
        <v/>
      </c>
      <c r="AA689" s="44">
        <f>Z689*0.7</f>
        <v/>
      </c>
      <c r="AB689" s="1" t="n"/>
      <c r="AC689" s="44">
        <f>M689*0.005</f>
        <v/>
      </c>
      <c r="AD689" s="44">
        <f>AC689</f>
        <v/>
      </c>
      <c r="AE689" s="1" t="n"/>
      <c r="AF689" s="1" t="n"/>
      <c r="AG689" s="1" t="n"/>
      <c r="AH689" s="44">
        <f>Z689*0.15</f>
        <v/>
      </c>
      <c r="AI689" s="44">
        <f>Z689*0.15</f>
        <v/>
      </c>
      <c r="AJ689" s="1" t="n"/>
      <c r="AK689" s="1" t="n"/>
      <c r="AL689" s="1" t="n"/>
      <c r="AM689" s="1" t="n"/>
      <c r="AN689" s="1" t="n"/>
      <c r="AO689" s="21">
        <f>(M689-Y689)/M689</f>
        <v/>
      </c>
      <c r="AP689" s="21">
        <f>AA689/Y689</f>
        <v/>
      </c>
    </row>
    <row r="690">
      <c r="A690" s="1" t="n"/>
      <c r="B690" s="15" t="inlineStr">
        <is>
          <t>7-GZ20243001</t>
        </is>
      </c>
      <c r="C690" s="15" t="inlineStr">
        <is>
          <t>2020-07-06 14:29:11</t>
        </is>
      </c>
      <c r="D690" s="16">
        <f>LEFT(B690,9)</f>
        <v/>
      </c>
      <c r="E690" s="1" t="inlineStr">
        <is>
          <t>jack</t>
        </is>
      </c>
      <c r="F690" s="1" t="n"/>
      <c r="G690" s="1" t="n"/>
      <c r="H690" s="1" t="n"/>
      <c r="I690" s="1" t="n"/>
      <c r="J690" s="1" t="n"/>
      <c r="K690" s="1" t="n"/>
      <c r="L690" s="1" t="n"/>
      <c r="M690" s="17" t="n">
        <v>2369.8</v>
      </c>
      <c r="N690" s="1" t="n"/>
      <c r="O690" s="1" t="n"/>
      <c r="P690" s="1" t="n"/>
      <c r="Q690" s="1" t="n"/>
      <c r="R690" s="17" t="n">
        <v>1105</v>
      </c>
      <c r="S690" s="44">
        <f>M690*0.01095</f>
        <v/>
      </c>
      <c r="T690" s="44">
        <f>M690*0.02348</f>
        <v/>
      </c>
      <c r="U690" s="44" t="n"/>
      <c r="V690" s="44">
        <f>U690-T690</f>
        <v/>
      </c>
      <c r="W690" s="1" t="n"/>
      <c r="X690" s="44">
        <f>M690*0.043</f>
        <v/>
      </c>
      <c r="Y690" s="44">
        <f>R690+S690+T690+W690+X690+AG690+AC690+AD690</f>
        <v/>
      </c>
      <c r="Z690" s="44">
        <f>M690-Y690</f>
        <v/>
      </c>
      <c r="AA690" s="44">
        <f>Z690*0.7</f>
        <v/>
      </c>
      <c r="AB690" s="1" t="n"/>
      <c r="AC690" s="44">
        <f>M690*0.005</f>
        <v/>
      </c>
      <c r="AD690" s="44">
        <f>AC690</f>
        <v/>
      </c>
      <c r="AE690" s="1" t="n"/>
      <c r="AF690" s="1" t="n"/>
      <c r="AG690" s="1" t="n"/>
      <c r="AH690" s="44">
        <f>Z690*0.15</f>
        <v/>
      </c>
      <c r="AI690" s="44">
        <f>Z690*0.15</f>
        <v/>
      </c>
      <c r="AJ690" s="1" t="n"/>
      <c r="AK690" s="1" t="n"/>
      <c r="AL690" s="1" t="n"/>
      <c r="AM690" s="1" t="n"/>
      <c r="AN690" s="1" t="n"/>
      <c r="AO690" s="21">
        <f>(M690-Y690)/M690</f>
        <v/>
      </c>
      <c r="AP690" s="21">
        <f>AA690/Y690</f>
        <v/>
      </c>
    </row>
    <row r="691">
      <c r="A691" s="1" t="n"/>
      <c r="B691" s="15" t="inlineStr">
        <is>
          <t>7-MA20246004</t>
        </is>
      </c>
      <c r="C691" s="15" t="inlineStr">
        <is>
          <t>2020-07-06 10:09:35</t>
        </is>
      </c>
      <c r="D691" s="16">
        <f>LEFT(B691,9)</f>
        <v/>
      </c>
      <c r="E691" s="1" t="inlineStr">
        <is>
          <t>jack</t>
        </is>
      </c>
      <c r="F691" s="1" t="n"/>
      <c r="G691" s="1" t="n"/>
      <c r="H691" s="1" t="n"/>
      <c r="I691" s="1" t="n"/>
      <c r="J691" s="1" t="n"/>
      <c r="K691" s="1" t="n"/>
      <c r="L691" s="1" t="n"/>
      <c r="M691" s="17" t="n">
        <v>452</v>
      </c>
      <c r="N691" s="1" t="n"/>
      <c r="O691" s="1" t="n"/>
      <c r="P691" s="1" t="n"/>
      <c r="Q691" s="1" t="n"/>
      <c r="R691" s="17" t="n">
        <v>347.38</v>
      </c>
      <c r="S691" s="44">
        <f>M691*0.01095</f>
        <v/>
      </c>
      <c r="T691" s="44">
        <f>M691*0.02348</f>
        <v/>
      </c>
      <c r="U691" s="44" t="n"/>
      <c r="V691" s="44">
        <f>U691-T691</f>
        <v/>
      </c>
      <c r="W691" s="1" t="n"/>
      <c r="X691" s="44">
        <f>M691*0.043</f>
        <v/>
      </c>
      <c r="Y691" s="44">
        <f>R691+S691+T691+W691+X691+AG691+AC691+AD691</f>
        <v/>
      </c>
      <c r="Z691" s="44">
        <f>M691-Y691</f>
        <v/>
      </c>
      <c r="AA691" s="44">
        <f>Z691*0.7</f>
        <v/>
      </c>
      <c r="AB691" s="1" t="n"/>
      <c r="AC691" s="44">
        <f>M691*0.005</f>
        <v/>
      </c>
      <c r="AD691" s="44">
        <f>AC691</f>
        <v/>
      </c>
      <c r="AE691" s="1" t="n"/>
      <c r="AF691" s="1" t="n"/>
      <c r="AG691" s="1" t="n"/>
      <c r="AH691" s="44">
        <f>Z691*0.15</f>
        <v/>
      </c>
      <c r="AI691" s="44">
        <f>Z691*0.15</f>
        <v/>
      </c>
      <c r="AJ691" s="1" t="n"/>
      <c r="AK691" s="1" t="n"/>
      <c r="AL691" s="1" t="n"/>
      <c r="AM691" s="1" t="n"/>
      <c r="AN691" s="1" t="n"/>
      <c r="AO691" s="21">
        <f>(M691-Y691)/M691</f>
        <v/>
      </c>
      <c r="AP691" s="21">
        <f>AA691/Y691</f>
        <v/>
      </c>
    </row>
    <row r="692">
      <c r="A692" s="1" t="n"/>
      <c r="B692" s="15" t="inlineStr">
        <is>
          <t>7-AL1983140</t>
        </is>
      </c>
      <c r="C692" s="15" t="inlineStr">
        <is>
          <t>2020-07-06 10:12:34</t>
        </is>
      </c>
      <c r="D692" s="16">
        <f>LEFT(B692,9)</f>
        <v/>
      </c>
      <c r="E692" s="1" t="inlineStr">
        <is>
          <t>jack</t>
        </is>
      </c>
      <c r="F692" s="1" t="n"/>
      <c r="G692" s="1" t="n"/>
      <c r="H692" s="1" t="n"/>
      <c r="I692" s="1" t="n"/>
      <c r="J692" s="1" t="n"/>
      <c r="K692" s="1" t="n"/>
      <c r="L692" s="1" t="n"/>
      <c r="M692" s="17" t="n">
        <v>94.5</v>
      </c>
      <c r="N692" s="1" t="n"/>
      <c r="O692" s="1" t="n"/>
      <c r="P692" s="1" t="n"/>
      <c r="Q692" s="1" t="n"/>
      <c r="R692" s="17" t="n">
        <v>56.76</v>
      </c>
      <c r="S692" s="44">
        <f>M692*0.01095</f>
        <v/>
      </c>
      <c r="T692" s="44">
        <f>M692*0.02348</f>
        <v/>
      </c>
      <c r="U692" s="44" t="n"/>
      <c r="V692" s="44">
        <f>U692-T692</f>
        <v/>
      </c>
      <c r="W692" s="1" t="n"/>
      <c r="X692" s="44">
        <f>M692*0.043</f>
        <v/>
      </c>
      <c r="Y692" s="44">
        <f>R692+S692+T692+W692+X692+AG692+AC692+AD692</f>
        <v/>
      </c>
      <c r="Z692" s="44">
        <f>M692-Y692</f>
        <v/>
      </c>
      <c r="AA692" s="1" t="n">
        <v>0</v>
      </c>
      <c r="AB692" s="44">
        <f>Z692*0.9</f>
        <v/>
      </c>
      <c r="AC692" s="44">
        <f>M692*0.005</f>
        <v/>
      </c>
      <c r="AD692" s="44">
        <f>AC692</f>
        <v/>
      </c>
      <c r="AE692" s="1" t="n"/>
      <c r="AF692" s="1" t="n"/>
      <c r="AG692" s="1" t="n"/>
      <c r="AH692" s="44">
        <f>Z692*0.05</f>
        <v/>
      </c>
      <c r="AI692" s="44">
        <f>AH692</f>
        <v/>
      </c>
      <c r="AJ692" s="1" t="n"/>
      <c r="AK692" s="1" t="n"/>
      <c r="AL692" s="1" t="n"/>
      <c r="AM692" s="1" t="n"/>
      <c r="AN692" s="1" t="n"/>
      <c r="AO692" s="21">
        <f>(M692-Y692)/M692</f>
        <v/>
      </c>
      <c r="AP692" s="21">
        <f>AA692/Y692</f>
        <v/>
      </c>
    </row>
    <row r="693">
      <c r="A693" s="1" t="n"/>
      <c r="B693" s="15" t="inlineStr">
        <is>
          <t>7-AL19136014</t>
        </is>
      </c>
      <c r="C693" s="15" t="inlineStr">
        <is>
          <t>2020-07-03 17:18:32</t>
        </is>
      </c>
      <c r="D693" s="16">
        <f>LEFT(B693,9)</f>
        <v/>
      </c>
      <c r="E693" s="1" t="inlineStr">
        <is>
          <t>jack</t>
        </is>
      </c>
      <c r="F693" s="1" t="n"/>
      <c r="G693" s="1" t="n"/>
      <c r="H693" s="1" t="n"/>
      <c r="I693" s="1" t="n"/>
      <c r="J693" s="1" t="n"/>
      <c r="K693" s="1" t="n"/>
      <c r="L693" s="1" t="n"/>
      <c r="M693" s="17" t="n">
        <v>150.5</v>
      </c>
      <c r="N693" s="1" t="n"/>
      <c r="O693" s="1" t="n"/>
      <c r="P693" s="1" t="n"/>
      <c r="Q693" s="1" t="n"/>
      <c r="R693" s="17" t="n">
        <v>95.53</v>
      </c>
      <c r="S693" s="44">
        <f>M693*0.01095</f>
        <v/>
      </c>
      <c r="T693" s="44">
        <f>M693*0.02348</f>
        <v/>
      </c>
      <c r="U693" s="44" t="n"/>
      <c r="V693" s="44">
        <f>U693-T693</f>
        <v/>
      </c>
      <c r="W693" s="1" t="n"/>
      <c r="X693" s="44">
        <f>M693*0.043</f>
        <v/>
      </c>
      <c r="Y693" s="44">
        <f>R693+S693+T693+W693+X693+AG693+AC693+AD693</f>
        <v/>
      </c>
      <c r="Z693" s="44">
        <f>M693-Y693</f>
        <v/>
      </c>
      <c r="AA693" s="1" t="n">
        <v>0</v>
      </c>
      <c r="AB693" s="44">
        <f>Z693*0.9</f>
        <v/>
      </c>
      <c r="AC693" s="44">
        <f>M693*0.005</f>
        <v/>
      </c>
      <c r="AD693" s="44">
        <f>AC693</f>
        <v/>
      </c>
      <c r="AE693" s="1" t="n"/>
      <c r="AF693" s="1" t="n"/>
      <c r="AG693" s="1" t="n"/>
      <c r="AH693" s="44">
        <f>Z693*0.05</f>
        <v/>
      </c>
      <c r="AI693" s="44">
        <f>AH693</f>
        <v/>
      </c>
      <c r="AJ693" s="1" t="n"/>
      <c r="AK693" s="1" t="n"/>
      <c r="AL693" s="1" t="n"/>
      <c r="AM693" s="1" t="n"/>
      <c r="AN693" s="1" t="n"/>
      <c r="AO693" s="21">
        <f>(M693-Y693)/M693</f>
        <v/>
      </c>
      <c r="AP693" s="21">
        <f>AA693/Y693</f>
        <v/>
      </c>
    </row>
    <row r="694">
      <c r="A694" s="1" t="n"/>
      <c r="B694" s="15" t="inlineStr">
        <is>
          <t>7-AL195873</t>
        </is>
      </c>
      <c r="C694" s="15" t="inlineStr">
        <is>
          <t>2020-07-03 18:49:58</t>
        </is>
      </c>
      <c r="D694" s="16">
        <f>LEFT(B694,9)</f>
        <v/>
      </c>
      <c r="E694" s="1" t="inlineStr">
        <is>
          <t>jack</t>
        </is>
      </c>
      <c r="F694" s="1" t="n"/>
      <c r="G694" s="1" t="n"/>
      <c r="H694" s="1" t="n"/>
      <c r="I694" s="1" t="n"/>
      <c r="J694" s="1" t="n"/>
      <c r="K694" s="1" t="n"/>
      <c r="L694" s="1" t="n"/>
      <c r="M694" s="17" t="n">
        <v>1230</v>
      </c>
      <c r="N694" s="1" t="n"/>
      <c r="O694" s="1" t="n"/>
      <c r="P694" s="1" t="n"/>
      <c r="Q694" s="1" t="n"/>
      <c r="R694" s="17" t="n">
        <v>828.75</v>
      </c>
      <c r="S694" s="44">
        <f>M694*0.01095</f>
        <v/>
      </c>
      <c r="T694" s="44">
        <f>M694*0.02348</f>
        <v/>
      </c>
      <c r="U694" s="44" t="n"/>
      <c r="V694" s="44">
        <f>U694-T694</f>
        <v/>
      </c>
      <c r="W694" s="1" t="n"/>
      <c r="X694" s="44">
        <f>M694*0.043</f>
        <v/>
      </c>
      <c r="Y694" s="44">
        <f>R694+S694+T694+W694+X694+AG694+AC694+AD694</f>
        <v/>
      </c>
      <c r="Z694" s="44">
        <f>M694-Y694</f>
        <v/>
      </c>
      <c r="AA694" s="1" t="n">
        <v>0</v>
      </c>
      <c r="AB694" s="44">
        <f>Z694*0.9</f>
        <v/>
      </c>
      <c r="AC694" s="44">
        <f>M694*0.005</f>
        <v/>
      </c>
      <c r="AD694" s="44">
        <f>AC694</f>
        <v/>
      </c>
      <c r="AE694" s="1" t="n"/>
      <c r="AF694" s="1" t="n"/>
      <c r="AG694" s="1" t="n"/>
      <c r="AH694" s="44">
        <f>Z694*0.05</f>
        <v/>
      </c>
      <c r="AI694" s="44">
        <f>AH694</f>
        <v/>
      </c>
      <c r="AJ694" s="1" t="n"/>
      <c r="AK694" s="1" t="n"/>
      <c r="AL694" s="1" t="n"/>
      <c r="AM694" s="1" t="n"/>
      <c r="AN694" s="1" t="n"/>
      <c r="AO694" s="21">
        <f>(M694-Y694)/M694</f>
        <v/>
      </c>
      <c r="AP694" s="21">
        <f>AA694/Y694</f>
        <v/>
      </c>
    </row>
    <row r="695">
      <c r="A695" s="1" t="n"/>
      <c r="B695" s="15" t="inlineStr">
        <is>
          <t>7-MA20246003</t>
        </is>
      </c>
      <c r="C695" s="15" t="inlineStr">
        <is>
          <t>2020-07-13 13:27:55</t>
        </is>
      </c>
      <c r="D695" s="16">
        <f>LEFT(B695,9)</f>
        <v/>
      </c>
      <c r="E695" s="1" t="inlineStr">
        <is>
          <t>jack</t>
        </is>
      </c>
      <c r="F695" s="1" t="n"/>
      <c r="G695" s="1" t="n"/>
      <c r="H695" s="1" t="n"/>
      <c r="I695" s="1" t="n"/>
      <c r="J695" s="1" t="n"/>
      <c r="K695" s="1" t="n"/>
      <c r="L695" s="1" t="n"/>
      <c r="M695" s="17" t="n">
        <v>55.52</v>
      </c>
      <c r="N695" s="1" t="n"/>
      <c r="O695" s="1" t="n"/>
      <c r="P695" s="1" t="n"/>
      <c r="Q695" s="1" t="n"/>
      <c r="R695" s="17" t="n">
        <v>35.2</v>
      </c>
      <c r="S695" s="44">
        <f>M695*0.01095</f>
        <v/>
      </c>
      <c r="T695" s="44">
        <f>M695*0.02348</f>
        <v/>
      </c>
      <c r="U695" s="44" t="n"/>
      <c r="V695" s="44">
        <f>U695-T695</f>
        <v/>
      </c>
      <c r="W695" s="1" t="n"/>
      <c r="X695" s="44">
        <f>M695*0.043</f>
        <v/>
      </c>
      <c r="Y695" s="44">
        <f>R695+S695+T695+W695+X695+AG695+AC695+AD695</f>
        <v/>
      </c>
      <c r="Z695" s="44">
        <f>M695-Y695</f>
        <v/>
      </c>
      <c r="AA695" s="44">
        <f>Z695*0.7</f>
        <v/>
      </c>
      <c r="AB695" s="1" t="n"/>
      <c r="AC695" s="44">
        <f>M695*0.005</f>
        <v/>
      </c>
      <c r="AD695" s="44">
        <f>AC695</f>
        <v/>
      </c>
      <c r="AE695" s="1" t="n"/>
      <c r="AF695" s="1" t="n"/>
      <c r="AG695" s="1" t="n"/>
      <c r="AH695" s="44">
        <f>Z695*0.15</f>
        <v/>
      </c>
      <c r="AI695" s="44">
        <f>Z695*0.15</f>
        <v/>
      </c>
      <c r="AJ695" s="1" t="n"/>
      <c r="AK695" s="1" t="n"/>
      <c r="AL695" s="1" t="n"/>
      <c r="AM695" s="1" t="n"/>
      <c r="AN695" s="1" t="n"/>
      <c r="AO695" s="21">
        <f>(M695-Y695)/M695</f>
        <v/>
      </c>
      <c r="AP695" s="21">
        <f>AA695/Y695</f>
        <v/>
      </c>
    </row>
    <row r="696">
      <c r="A696" s="1" t="n"/>
      <c r="B696" s="15" t="inlineStr">
        <is>
          <t>7-MA20246002</t>
        </is>
      </c>
      <c r="C696" s="15" t="inlineStr">
        <is>
          <t>2020-07-22 10:41:25</t>
        </is>
      </c>
      <c r="D696" s="16">
        <f>LEFT(B696,9)</f>
        <v/>
      </c>
      <c r="E696" s="1" t="inlineStr">
        <is>
          <t>jack</t>
        </is>
      </c>
      <c r="F696" s="1" t="n"/>
      <c r="G696" s="1" t="n"/>
      <c r="H696" s="1" t="n"/>
      <c r="I696" s="1" t="n"/>
      <c r="J696" s="1" t="n"/>
      <c r="K696" s="1" t="n"/>
      <c r="L696" s="1" t="n"/>
      <c r="M696" s="17" t="n">
        <v>36</v>
      </c>
      <c r="N696" s="1" t="n"/>
      <c r="O696" s="1" t="n"/>
      <c r="P696" s="1" t="n"/>
      <c r="Q696" s="1" t="n"/>
      <c r="R696" s="17" t="n">
        <v>22</v>
      </c>
      <c r="S696" s="44">
        <f>M696*0.01095</f>
        <v/>
      </c>
      <c r="T696" s="44">
        <f>M696*0.02348</f>
        <v/>
      </c>
      <c r="U696" s="44" t="n"/>
      <c r="V696" s="44">
        <f>U696-T696</f>
        <v/>
      </c>
      <c r="W696" s="1" t="n"/>
      <c r="X696" s="44">
        <f>M696*0.043</f>
        <v/>
      </c>
      <c r="Y696" s="44">
        <f>R696+S696+T696+W696+X696+AG696+AC696+AD696</f>
        <v/>
      </c>
      <c r="Z696" s="44">
        <f>M696-Y696</f>
        <v/>
      </c>
      <c r="AA696" s="44">
        <f>Z696*0.7</f>
        <v/>
      </c>
      <c r="AB696" s="1" t="n"/>
      <c r="AC696" s="44">
        <f>M696*0.005</f>
        <v/>
      </c>
      <c r="AD696" s="44">
        <f>AC696</f>
        <v/>
      </c>
      <c r="AE696" s="1" t="n"/>
      <c r="AF696" s="1" t="n"/>
      <c r="AG696" s="1" t="n"/>
      <c r="AH696" s="44">
        <f>Z696*0.15</f>
        <v/>
      </c>
      <c r="AI696" s="44">
        <f>Z696*0.15</f>
        <v/>
      </c>
      <c r="AJ696" s="1" t="n"/>
      <c r="AK696" s="1" t="n"/>
      <c r="AL696" s="1" t="n"/>
      <c r="AM696" s="1" t="n"/>
      <c r="AN696" s="1" t="n"/>
      <c r="AO696" s="21">
        <f>(M696-Y696)/M696</f>
        <v/>
      </c>
      <c r="AP696" s="21">
        <f>AA696/Y696</f>
        <v/>
      </c>
    </row>
    <row r="697">
      <c r="A697" s="1" t="n"/>
      <c r="B697" s="15" t="inlineStr">
        <is>
          <t>7-MA20246001</t>
        </is>
      </c>
      <c r="C697" s="15" t="inlineStr">
        <is>
          <t>2020-07-03 16:38:59</t>
        </is>
      </c>
      <c r="D697" s="16">
        <f>LEFT(B697,9)</f>
        <v/>
      </c>
      <c r="E697" s="1" t="inlineStr">
        <is>
          <t>jack</t>
        </is>
      </c>
      <c r="F697" s="1" t="n"/>
      <c r="G697" s="1" t="n"/>
      <c r="H697" s="1" t="n"/>
      <c r="I697" s="1" t="n"/>
      <c r="J697" s="1" t="n"/>
      <c r="K697" s="1" t="n"/>
      <c r="L697" s="1" t="n"/>
      <c r="M697" s="17" t="n">
        <v>42</v>
      </c>
      <c r="N697" s="1" t="n"/>
      <c r="O697" s="1" t="n"/>
      <c r="P697" s="1" t="n"/>
      <c r="Q697" s="1" t="n"/>
      <c r="R697" s="17" t="n">
        <v>15.64</v>
      </c>
      <c r="S697" s="44">
        <f>M697*0.01095</f>
        <v/>
      </c>
      <c r="T697" s="44">
        <f>M697*0.02348</f>
        <v/>
      </c>
      <c r="U697" s="44" t="n"/>
      <c r="V697" s="44">
        <f>U697-T697</f>
        <v/>
      </c>
      <c r="W697" s="1" t="n"/>
      <c r="X697" s="44">
        <f>M697*0.043</f>
        <v/>
      </c>
      <c r="Y697" s="44">
        <f>R697+S697+T697+W697+X697+AG697+AC697+AD697</f>
        <v/>
      </c>
      <c r="Z697" s="44">
        <f>M697-Y697</f>
        <v/>
      </c>
      <c r="AA697" s="44">
        <f>Z697*0.7</f>
        <v/>
      </c>
      <c r="AB697" s="1" t="n"/>
      <c r="AC697" s="44">
        <f>M697*0.005</f>
        <v/>
      </c>
      <c r="AD697" s="44">
        <f>AC697</f>
        <v/>
      </c>
      <c r="AE697" s="1" t="n"/>
      <c r="AF697" s="1" t="n"/>
      <c r="AG697" s="1" t="n"/>
      <c r="AH697" s="44">
        <f>Z697*0.15</f>
        <v/>
      </c>
      <c r="AI697" s="44">
        <f>Z697*0.15</f>
        <v/>
      </c>
      <c r="AJ697" s="1" t="n"/>
      <c r="AK697" s="1" t="n"/>
      <c r="AL697" s="1" t="n"/>
      <c r="AM697" s="1" t="n"/>
      <c r="AN697" s="1" t="n"/>
      <c r="AO697" s="21">
        <f>(M697-Y697)/M697</f>
        <v/>
      </c>
      <c r="AP697" s="21">
        <f>AA697/Y697</f>
        <v/>
      </c>
    </row>
    <row r="698">
      <c r="A698" s="1" t="n"/>
      <c r="B698" s="15" t="inlineStr">
        <is>
          <t>7-AL19104102</t>
        </is>
      </c>
      <c r="C698" s="15" t="inlineStr">
        <is>
          <t>2020-07-22 11:28:13</t>
        </is>
      </c>
      <c r="D698" s="16">
        <f>LEFT(B698,9)</f>
        <v/>
      </c>
      <c r="E698" s="1" t="inlineStr">
        <is>
          <t>jack</t>
        </is>
      </c>
      <c r="F698" s="1" t="n"/>
      <c r="G698" s="1" t="n"/>
      <c r="H698" s="1" t="n"/>
      <c r="I698" s="1" t="n"/>
      <c r="J698" s="1" t="n"/>
      <c r="K698" s="1" t="n"/>
      <c r="L698" s="1" t="n"/>
      <c r="M698" s="17" t="n">
        <v>2867</v>
      </c>
      <c r="N698" s="1" t="n"/>
      <c r="O698" s="1" t="n"/>
      <c r="P698" s="1" t="n"/>
      <c r="Q698" s="1" t="n"/>
      <c r="R698" s="17" t="n">
        <v>2550</v>
      </c>
      <c r="S698" s="44">
        <f>M698*0.01095</f>
        <v/>
      </c>
      <c r="T698" s="44">
        <f>M698*0.02348</f>
        <v/>
      </c>
      <c r="U698" s="44" t="n"/>
      <c r="V698" s="44">
        <f>U698-T698</f>
        <v/>
      </c>
      <c r="W698" s="1" t="n"/>
      <c r="X698" s="44">
        <f>M698*0.043</f>
        <v/>
      </c>
      <c r="Y698" s="44">
        <f>R698+S698+T698+W698+X698+AG698+AC698+AD698</f>
        <v/>
      </c>
      <c r="Z698" s="44">
        <f>M698-Y698</f>
        <v/>
      </c>
      <c r="AA698" s="1" t="n">
        <v>0</v>
      </c>
      <c r="AB698" s="44">
        <f>Z698*0.9</f>
        <v/>
      </c>
      <c r="AC698" s="44">
        <f>M698*0.005</f>
        <v/>
      </c>
      <c r="AD698" s="44">
        <f>AC698</f>
        <v/>
      </c>
      <c r="AE698" s="1" t="n"/>
      <c r="AF698" s="1" t="n"/>
      <c r="AG698" s="1" t="n"/>
      <c r="AH698" s="44">
        <f>Z698*0.05</f>
        <v/>
      </c>
      <c r="AI698" s="44">
        <f>AH698</f>
        <v/>
      </c>
      <c r="AJ698" s="1" t="n"/>
      <c r="AK698" s="1" t="n"/>
      <c r="AL698" s="1" t="n"/>
      <c r="AM698" s="1" t="n"/>
      <c r="AN698" s="1" t="n"/>
      <c r="AO698" s="21">
        <f>(M698-Y698)/M698</f>
        <v/>
      </c>
      <c r="AP698" s="21">
        <f>AA698/Y698</f>
        <v/>
      </c>
    </row>
    <row r="699">
      <c r="A699" s="1" t="n"/>
      <c r="B699" s="15" t="inlineStr">
        <is>
          <t>7-GZ20242001</t>
        </is>
      </c>
      <c r="C699" s="15" t="inlineStr">
        <is>
          <t>2020-07-06 14:28:49</t>
        </is>
      </c>
      <c r="D699" s="16">
        <f>LEFT(B699,9)</f>
        <v/>
      </c>
      <c r="E699" s="1" t="inlineStr">
        <is>
          <t>jack</t>
        </is>
      </c>
      <c r="F699" s="1" t="n"/>
      <c r="G699" s="1" t="n"/>
      <c r="H699" s="1" t="n"/>
      <c r="I699" s="1" t="n"/>
      <c r="J699" s="1" t="n"/>
      <c r="K699" s="1" t="n"/>
      <c r="L699" s="1" t="n"/>
      <c r="M699" s="17" t="n">
        <v>31</v>
      </c>
      <c r="N699" s="1" t="n"/>
      <c r="O699" s="1" t="n"/>
      <c r="P699" s="1" t="n"/>
      <c r="Q699" s="1" t="n"/>
      <c r="R699" s="17" t="n">
        <v>11.49</v>
      </c>
      <c r="S699" s="44">
        <f>M699*0.01095</f>
        <v/>
      </c>
      <c r="T699" s="44">
        <f>M699*0.02348</f>
        <v/>
      </c>
      <c r="U699" s="44" t="n"/>
      <c r="V699" s="44">
        <f>U699-T699</f>
        <v/>
      </c>
      <c r="W699" s="1" t="n"/>
      <c r="X699" s="44">
        <f>M699*0.043</f>
        <v/>
      </c>
      <c r="Y699" s="44">
        <f>R699+S699+T699+W699+X699+AG699+AC699+AD699</f>
        <v/>
      </c>
      <c r="Z699" s="44">
        <f>M699-Y699</f>
        <v/>
      </c>
      <c r="AA699" s="44">
        <f>Z699*0.7</f>
        <v/>
      </c>
      <c r="AB699" s="1" t="n"/>
      <c r="AC699" s="44">
        <f>M699*0.005</f>
        <v/>
      </c>
      <c r="AD699" s="44">
        <f>AC699</f>
        <v/>
      </c>
      <c r="AE699" s="1" t="n"/>
      <c r="AF699" s="1" t="n"/>
      <c r="AG699" s="1" t="n"/>
      <c r="AH699" s="44">
        <f>Z699*0.15</f>
        <v/>
      </c>
      <c r="AI699" s="44">
        <f>Z699*0.15</f>
        <v/>
      </c>
      <c r="AJ699" s="1" t="n"/>
      <c r="AK699" s="1" t="n"/>
      <c r="AL699" s="1" t="n"/>
      <c r="AM699" s="1" t="n"/>
      <c r="AN699" s="1" t="n"/>
      <c r="AO699" s="21">
        <f>(M699-Y699)/M699</f>
        <v/>
      </c>
      <c r="AP699" s="21">
        <f>AA699/Y699</f>
        <v/>
      </c>
    </row>
    <row r="700">
      <c r="A700" s="1" t="n"/>
      <c r="B700" s="15" t="inlineStr">
        <is>
          <t>7-GZ19014036</t>
        </is>
      </c>
      <c r="C700" s="15" t="inlineStr">
        <is>
          <t>2020-07-06 09:58:06</t>
        </is>
      </c>
      <c r="D700" s="16">
        <f>LEFT(B700,9)</f>
        <v/>
      </c>
      <c r="E700" s="1" t="inlineStr">
        <is>
          <t>jack</t>
        </is>
      </c>
      <c r="F700" s="1" t="n"/>
      <c r="G700" s="1" t="n"/>
      <c r="H700" s="1" t="n"/>
      <c r="I700" s="1" t="n"/>
      <c r="J700" s="1" t="n"/>
      <c r="K700" s="1" t="n"/>
      <c r="L700" s="1" t="n"/>
      <c r="M700" s="17" t="n">
        <v>76</v>
      </c>
      <c r="N700" s="1" t="n"/>
      <c r="O700" s="1" t="n"/>
      <c r="P700" s="1" t="n"/>
      <c r="Q700" s="1" t="n"/>
      <c r="R700" s="17" t="n">
        <v>44.26</v>
      </c>
      <c r="S700" s="44">
        <f>M700*0.01095</f>
        <v/>
      </c>
      <c r="T700" s="44">
        <f>M700*0.02348</f>
        <v/>
      </c>
      <c r="U700" s="44" t="n"/>
      <c r="V700" s="44">
        <f>U700-T700</f>
        <v/>
      </c>
      <c r="W700" s="1" t="n"/>
      <c r="X700" s="44">
        <f>M700*0.043</f>
        <v/>
      </c>
      <c r="Y700" s="44">
        <f>R700+S700+T700+W700+X700+AG700+AC700+AD700</f>
        <v/>
      </c>
      <c r="Z700" s="44">
        <f>M700-Y700</f>
        <v/>
      </c>
      <c r="AA700" s="44">
        <f>Z700*0.7</f>
        <v/>
      </c>
      <c r="AB700" s="1" t="n"/>
      <c r="AC700" s="44">
        <f>M700*0.005</f>
        <v/>
      </c>
      <c r="AD700" s="44">
        <f>AC700</f>
        <v/>
      </c>
      <c r="AE700" s="1" t="n"/>
      <c r="AF700" s="1" t="n"/>
      <c r="AG700" s="1" t="n"/>
      <c r="AH700" s="44">
        <f>Z700*0.15</f>
        <v/>
      </c>
      <c r="AI700" s="44">
        <f>Z700*0.15</f>
        <v/>
      </c>
      <c r="AJ700" s="1" t="n"/>
      <c r="AK700" s="1" t="n"/>
      <c r="AL700" s="1" t="n"/>
      <c r="AM700" s="1" t="n"/>
      <c r="AN700" s="1" t="n"/>
      <c r="AO700" s="21">
        <f>(M700-Y700)/M700</f>
        <v/>
      </c>
      <c r="AP700" s="21">
        <f>AA700/Y700</f>
        <v/>
      </c>
    </row>
    <row r="701">
      <c r="A701" s="1" t="n"/>
      <c r="B701" s="15" t="inlineStr">
        <is>
          <t>7-MA20103007</t>
        </is>
      </c>
      <c r="C701" s="15" t="inlineStr">
        <is>
          <t>2020-07-06 13:14:04</t>
        </is>
      </c>
      <c r="D701" s="16">
        <f>LEFT(B701,9)</f>
        <v/>
      </c>
      <c r="E701" s="1" t="inlineStr">
        <is>
          <t>jack</t>
        </is>
      </c>
      <c r="F701" s="1" t="n"/>
      <c r="G701" s="1" t="n"/>
      <c r="H701" s="1" t="n"/>
      <c r="I701" s="1" t="n"/>
      <c r="J701" s="1" t="n"/>
      <c r="K701" s="1" t="n"/>
      <c r="L701" s="1" t="n"/>
      <c r="M701" s="17" t="n">
        <v>110</v>
      </c>
      <c r="N701" s="1" t="n"/>
      <c r="O701" s="1" t="n"/>
      <c r="P701" s="1" t="n"/>
      <c r="Q701" s="1" t="n"/>
      <c r="R701" s="17" t="n">
        <v>75.06999999999999</v>
      </c>
      <c r="S701" s="44">
        <f>M701*0.01095</f>
        <v/>
      </c>
      <c r="T701" s="44">
        <f>M701*0.02348</f>
        <v/>
      </c>
      <c r="U701" s="44" t="n"/>
      <c r="V701" s="44">
        <f>U701-T701</f>
        <v/>
      </c>
      <c r="W701" s="1" t="n"/>
      <c r="X701" s="44">
        <f>M701*0.043</f>
        <v/>
      </c>
      <c r="Y701" s="44">
        <f>R701+S701+T701+W701+X701+AG701+AC701+AD701</f>
        <v/>
      </c>
      <c r="Z701" s="44">
        <f>M701-Y701</f>
        <v/>
      </c>
      <c r="AA701" s="44">
        <f>Z701*0.7</f>
        <v/>
      </c>
      <c r="AB701" s="1" t="n"/>
      <c r="AC701" s="44">
        <f>M701*0.005</f>
        <v/>
      </c>
      <c r="AD701" s="44">
        <f>AC701</f>
        <v/>
      </c>
      <c r="AE701" s="1" t="n"/>
      <c r="AF701" s="1" t="n"/>
      <c r="AG701" s="1" t="n"/>
      <c r="AH701" s="44">
        <f>Z701*0.15</f>
        <v/>
      </c>
      <c r="AI701" s="44">
        <f>Z701*0.15</f>
        <v/>
      </c>
      <c r="AJ701" s="1" t="n"/>
      <c r="AK701" s="1" t="n"/>
      <c r="AL701" s="1" t="n"/>
      <c r="AM701" s="1" t="n"/>
      <c r="AN701" s="1" t="n"/>
      <c r="AO701" s="21">
        <f>(M701-Y701)/M701</f>
        <v/>
      </c>
      <c r="AP701" s="21">
        <f>AA701/Y701</f>
        <v/>
      </c>
    </row>
    <row r="702">
      <c r="A702" s="1" t="n"/>
      <c r="B702" s="15" t="inlineStr">
        <is>
          <t>7-GZ20241002</t>
        </is>
      </c>
      <c r="C702" s="15" t="inlineStr">
        <is>
          <t>2020-07-03 13:23:40</t>
        </is>
      </c>
      <c r="D702" s="16">
        <f>LEFT(B702,9)</f>
        <v/>
      </c>
      <c r="E702" s="1" t="inlineStr">
        <is>
          <t>jack</t>
        </is>
      </c>
      <c r="F702" s="1" t="n"/>
      <c r="G702" s="1" t="n"/>
      <c r="H702" s="1" t="n"/>
      <c r="I702" s="1" t="n"/>
      <c r="J702" s="1" t="n"/>
      <c r="K702" s="1" t="n"/>
      <c r="L702" s="1" t="n"/>
      <c r="M702" s="17" t="n">
        <v>60.6</v>
      </c>
      <c r="N702" s="1" t="n"/>
      <c r="O702" s="1" t="n"/>
      <c r="P702" s="1" t="n"/>
      <c r="Q702" s="1" t="n"/>
      <c r="R702" s="17" t="n">
        <v>31.6</v>
      </c>
      <c r="S702" s="44">
        <f>M702*0.01095</f>
        <v/>
      </c>
      <c r="T702" s="44">
        <f>M702*0.02348</f>
        <v/>
      </c>
      <c r="U702" s="44" t="n"/>
      <c r="V702" s="44">
        <f>U702-T702</f>
        <v/>
      </c>
      <c r="W702" s="1" t="n"/>
      <c r="X702" s="44">
        <f>M702*0.043</f>
        <v/>
      </c>
      <c r="Y702" s="44">
        <f>R702+S702+T702+W702+X702+AG702+AC702+AD702</f>
        <v/>
      </c>
      <c r="Z702" s="44">
        <f>M702-Y702</f>
        <v/>
      </c>
      <c r="AA702" s="44">
        <f>Z702*0.7</f>
        <v/>
      </c>
      <c r="AB702" s="1" t="n"/>
      <c r="AC702" s="44">
        <f>M702*0.005</f>
        <v/>
      </c>
      <c r="AD702" s="44">
        <f>AC702</f>
        <v/>
      </c>
      <c r="AE702" s="1" t="n"/>
      <c r="AF702" s="1" t="n"/>
      <c r="AG702" s="1" t="n"/>
      <c r="AH702" s="44">
        <f>Z702*0.15</f>
        <v/>
      </c>
      <c r="AI702" s="44">
        <f>Z702*0.15</f>
        <v/>
      </c>
      <c r="AJ702" s="1" t="n"/>
      <c r="AK702" s="1" t="n"/>
      <c r="AL702" s="1" t="n"/>
      <c r="AM702" s="1" t="n"/>
      <c r="AN702" s="1" t="n"/>
      <c r="AO702" s="21">
        <f>(M702-Y702)/M702</f>
        <v/>
      </c>
      <c r="AP702" s="21">
        <f>AA702/Y702</f>
        <v/>
      </c>
    </row>
    <row r="703">
      <c r="A703" s="1" t="n"/>
      <c r="B703" s="15" t="inlineStr">
        <is>
          <t>7-AL19217008</t>
        </is>
      </c>
      <c r="C703" s="15" t="inlineStr">
        <is>
          <t>2020-07-03 11:19:28</t>
        </is>
      </c>
      <c r="D703" s="16">
        <f>LEFT(B703,9)</f>
        <v/>
      </c>
      <c r="E703" s="1" t="inlineStr">
        <is>
          <t>jack</t>
        </is>
      </c>
      <c r="F703" s="1" t="n"/>
      <c r="G703" s="1" t="n"/>
      <c r="H703" s="1" t="n"/>
      <c r="I703" s="1" t="n"/>
      <c r="J703" s="1" t="n"/>
      <c r="K703" s="1" t="n"/>
      <c r="L703" s="1" t="n"/>
      <c r="M703" s="17" t="n">
        <v>97</v>
      </c>
      <c r="N703" s="1" t="n"/>
      <c r="O703" s="1" t="n"/>
      <c r="P703" s="1" t="n"/>
      <c r="Q703" s="1" t="n"/>
      <c r="R703" s="17" t="n">
        <v>52.62</v>
      </c>
      <c r="S703" s="44">
        <f>M703*0.01095</f>
        <v/>
      </c>
      <c r="T703" s="44">
        <f>M703*0.02348</f>
        <v/>
      </c>
      <c r="U703" s="44" t="n"/>
      <c r="V703" s="44">
        <f>U703-T703</f>
        <v/>
      </c>
      <c r="W703" s="1" t="n"/>
      <c r="X703" s="44">
        <f>M703*0.043</f>
        <v/>
      </c>
      <c r="Y703" s="44">
        <f>R703+S703+T703+W703+X703+AG703+AC703+AD703</f>
        <v/>
      </c>
      <c r="Z703" s="44">
        <f>M703-Y703</f>
        <v/>
      </c>
      <c r="AA703" s="1" t="n">
        <v>0</v>
      </c>
      <c r="AB703" s="44">
        <f>Z703*0.9</f>
        <v/>
      </c>
      <c r="AC703" s="44">
        <f>M703*0.005</f>
        <v/>
      </c>
      <c r="AD703" s="44">
        <f>AC703</f>
        <v/>
      </c>
      <c r="AE703" s="1" t="n"/>
      <c r="AF703" s="1" t="n"/>
      <c r="AG703" s="1" t="n"/>
      <c r="AH703" s="44">
        <f>Z703*0.05</f>
        <v/>
      </c>
      <c r="AI703" s="44">
        <f>AH703</f>
        <v/>
      </c>
      <c r="AJ703" s="1" t="n"/>
      <c r="AK703" s="1" t="n"/>
      <c r="AL703" s="1" t="n"/>
      <c r="AM703" s="1" t="n"/>
      <c r="AN703" s="1" t="n"/>
      <c r="AO703" s="21">
        <f>(M703-Y703)/M703</f>
        <v/>
      </c>
      <c r="AP703" s="21">
        <f>AA703/Y703</f>
        <v/>
      </c>
    </row>
    <row r="704">
      <c r="A704" s="1" t="n"/>
      <c r="B704" s="15" t="inlineStr">
        <is>
          <t>7-AL18146277</t>
        </is>
      </c>
      <c r="C704" s="15" t="inlineStr">
        <is>
          <t>2020-07-03 11:16:12</t>
        </is>
      </c>
      <c r="D704" s="16">
        <f>LEFT(B704,9)</f>
        <v/>
      </c>
      <c r="E704" s="1" t="inlineStr">
        <is>
          <t>jack</t>
        </is>
      </c>
      <c r="F704" s="1" t="n"/>
      <c r="G704" s="1" t="n"/>
      <c r="H704" s="1" t="n"/>
      <c r="I704" s="1" t="n"/>
      <c r="J704" s="1" t="n"/>
      <c r="K704" s="1" t="n"/>
      <c r="L704" s="1" t="n"/>
      <c r="M704" s="17" t="n">
        <v>94</v>
      </c>
      <c r="N704" s="1" t="n"/>
      <c r="O704" s="1" t="n"/>
      <c r="P704" s="1" t="n"/>
      <c r="Q704" s="1" t="n"/>
      <c r="R704" s="17" t="n">
        <v>55.25</v>
      </c>
      <c r="S704" s="44">
        <f>M704*0.01095</f>
        <v/>
      </c>
      <c r="T704" s="44">
        <f>M704*0.02348</f>
        <v/>
      </c>
      <c r="U704" s="44" t="n"/>
      <c r="V704" s="44">
        <f>U704-T704</f>
        <v/>
      </c>
      <c r="W704" s="1" t="n"/>
      <c r="X704" s="44">
        <f>M704*0.043</f>
        <v/>
      </c>
      <c r="Y704" s="44">
        <f>R704+S704+T704+W704+X704+AG704+AC704+AD704</f>
        <v/>
      </c>
      <c r="Z704" s="44">
        <f>M704-Y704</f>
        <v/>
      </c>
      <c r="AA704" s="1" t="n">
        <v>0</v>
      </c>
      <c r="AB704" s="44">
        <f>Z704*0.9</f>
        <v/>
      </c>
      <c r="AC704" s="44">
        <f>M704*0.005</f>
        <v/>
      </c>
      <c r="AD704" s="44">
        <f>AC704</f>
        <v/>
      </c>
      <c r="AE704" s="1" t="n"/>
      <c r="AF704" s="1" t="n"/>
      <c r="AG704" s="1" t="n"/>
      <c r="AH704" s="44">
        <f>Z704*0.05</f>
        <v/>
      </c>
      <c r="AI704" s="44">
        <f>AH704</f>
        <v/>
      </c>
      <c r="AJ704" s="1" t="n"/>
      <c r="AK704" s="1" t="n"/>
      <c r="AL704" s="1" t="n"/>
      <c r="AM704" s="1" t="n"/>
      <c r="AN704" s="1" t="n"/>
      <c r="AO704" s="21">
        <f>(M704-Y704)/M704</f>
        <v/>
      </c>
      <c r="AP704" s="21">
        <f>AA704/Y704</f>
        <v/>
      </c>
    </row>
    <row r="705">
      <c r="A705" s="1" t="n"/>
      <c r="B705" s="15" t="inlineStr">
        <is>
          <t>7-AL196043</t>
        </is>
      </c>
      <c r="C705" s="15" t="inlineStr">
        <is>
          <t>2020-07-06 13:14:04</t>
        </is>
      </c>
      <c r="D705" s="16">
        <f>LEFT(B705,9)</f>
        <v/>
      </c>
      <c r="E705" s="1" t="inlineStr">
        <is>
          <t>jack</t>
        </is>
      </c>
      <c r="F705" s="1" t="n"/>
      <c r="G705" s="1" t="n"/>
      <c r="H705" s="1" t="n"/>
      <c r="I705" s="1" t="n"/>
      <c r="J705" s="1" t="n"/>
      <c r="K705" s="1" t="n"/>
      <c r="L705" s="1" t="n"/>
      <c r="M705" s="17" t="n">
        <v>227</v>
      </c>
      <c r="N705" s="1" t="n"/>
      <c r="O705" s="1" t="n"/>
      <c r="P705" s="1" t="n"/>
      <c r="Q705" s="1" t="n"/>
      <c r="R705" s="17" t="n">
        <v>158.1</v>
      </c>
      <c r="S705" s="44">
        <f>M705*0.01095</f>
        <v/>
      </c>
      <c r="T705" s="44">
        <f>M705*0.02348</f>
        <v/>
      </c>
      <c r="U705" s="44" t="n"/>
      <c r="V705" s="44">
        <f>U705-T705</f>
        <v/>
      </c>
      <c r="W705" s="1" t="n"/>
      <c r="X705" s="44">
        <f>M705*0.043</f>
        <v/>
      </c>
      <c r="Y705" s="44">
        <f>R705+S705+T705+W705+X705+AG705+AC705+AD705</f>
        <v/>
      </c>
      <c r="Z705" s="44">
        <f>M705-Y705</f>
        <v/>
      </c>
      <c r="AA705" s="1" t="n">
        <v>0</v>
      </c>
      <c r="AB705" s="44">
        <f>Z705*0.9</f>
        <v/>
      </c>
      <c r="AC705" s="44">
        <f>M705*0.005</f>
        <v/>
      </c>
      <c r="AD705" s="44">
        <f>AC705</f>
        <v/>
      </c>
      <c r="AE705" s="1" t="n"/>
      <c r="AF705" s="1" t="n"/>
      <c r="AG705" s="1" t="n"/>
      <c r="AH705" s="44">
        <f>Z705*0.05</f>
        <v/>
      </c>
      <c r="AI705" s="44">
        <f>AH705</f>
        <v/>
      </c>
      <c r="AJ705" s="1" t="n"/>
      <c r="AK705" s="1" t="n"/>
      <c r="AL705" s="1" t="n"/>
      <c r="AM705" s="1" t="n"/>
      <c r="AN705" s="1" t="n"/>
      <c r="AO705" s="21">
        <f>(M705-Y705)/M705</f>
        <v/>
      </c>
      <c r="AP705" s="21">
        <f>AA705/Y705</f>
        <v/>
      </c>
    </row>
    <row r="706">
      <c r="A706" s="1" t="n"/>
      <c r="B706" s="15" t="inlineStr">
        <is>
          <t>7-AL20085001</t>
        </is>
      </c>
      <c r="C706" s="15" t="inlineStr">
        <is>
          <t>2020-07-03 11:08:53</t>
        </is>
      </c>
      <c r="D706" s="16">
        <f>LEFT(B706,9)</f>
        <v/>
      </c>
      <c r="E706" s="1" t="inlineStr">
        <is>
          <t>jack</t>
        </is>
      </c>
      <c r="F706" s="1" t="n"/>
      <c r="G706" s="1" t="n"/>
      <c r="H706" s="1" t="n"/>
      <c r="I706" s="1" t="n"/>
      <c r="J706" s="1" t="n"/>
      <c r="K706" s="1" t="n"/>
      <c r="L706" s="1" t="n"/>
      <c r="M706" s="17" t="n">
        <v>20.5</v>
      </c>
      <c r="N706" s="1" t="n"/>
      <c r="O706" s="1" t="n"/>
      <c r="P706" s="1" t="n"/>
      <c r="Q706" s="1" t="n"/>
      <c r="R706" s="17" t="n">
        <v>7.6</v>
      </c>
      <c r="S706" s="44">
        <f>M706*0.01095</f>
        <v/>
      </c>
      <c r="T706" s="44">
        <f>M706*0.02348</f>
        <v/>
      </c>
      <c r="U706" s="44" t="n"/>
      <c r="V706" s="44">
        <f>U706-T706</f>
        <v/>
      </c>
      <c r="W706" s="1" t="n"/>
      <c r="X706" s="44">
        <f>M706*0.043</f>
        <v/>
      </c>
      <c r="Y706" s="44">
        <f>R706+S706+T706+W706+X706+AG706+AC706+AD706</f>
        <v/>
      </c>
      <c r="Z706" s="44">
        <f>M706-Y706</f>
        <v/>
      </c>
      <c r="AA706" s="1" t="n">
        <v>0</v>
      </c>
      <c r="AB706" s="44">
        <f>Z706*0.9</f>
        <v/>
      </c>
      <c r="AC706" s="44">
        <f>M706*0.005</f>
        <v/>
      </c>
      <c r="AD706" s="44">
        <f>AC706</f>
        <v/>
      </c>
      <c r="AE706" s="1" t="n"/>
      <c r="AF706" s="1" t="n"/>
      <c r="AG706" s="1" t="n"/>
      <c r="AH706" s="44">
        <f>Z706*0.05</f>
        <v/>
      </c>
      <c r="AI706" s="44">
        <f>AH706</f>
        <v/>
      </c>
      <c r="AJ706" s="1" t="n"/>
      <c r="AK706" s="1" t="n"/>
      <c r="AL706" s="1" t="n"/>
      <c r="AM706" s="1" t="n"/>
      <c r="AN706" s="1" t="n"/>
      <c r="AO706" s="21">
        <f>(M706-Y706)/M706</f>
        <v/>
      </c>
      <c r="AP706" s="21">
        <f>AA706/Y706</f>
        <v/>
      </c>
    </row>
    <row r="707">
      <c r="A707" s="1" t="n"/>
      <c r="B707" s="15" t="inlineStr">
        <is>
          <t>7-AL19246019</t>
        </is>
      </c>
      <c r="C707" s="15" t="inlineStr">
        <is>
          <t>2020-07-03 10:50:52</t>
        </is>
      </c>
      <c r="D707" s="16">
        <f>LEFT(B707,9)</f>
        <v/>
      </c>
      <c r="E707" s="1" t="inlineStr">
        <is>
          <t>jack</t>
        </is>
      </c>
      <c r="F707" s="1" t="n"/>
      <c r="G707" s="1" t="n"/>
      <c r="H707" s="1" t="n"/>
      <c r="I707" s="1" t="n"/>
      <c r="J707" s="1" t="n"/>
      <c r="K707" s="1" t="n"/>
      <c r="L707" s="1" t="n"/>
      <c r="M707" s="17" t="n">
        <v>141.52</v>
      </c>
      <c r="N707" s="1" t="n"/>
      <c r="O707" s="1" t="n"/>
      <c r="P707" s="1" t="n"/>
      <c r="Q707" s="1" t="n"/>
      <c r="R707" s="17" t="n">
        <v>73.26000000000001</v>
      </c>
      <c r="S707" s="44">
        <f>M707*0.01095</f>
        <v/>
      </c>
      <c r="T707" s="44">
        <f>M707*0.02348</f>
        <v/>
      </c>
      <c r="U707" s="44" t="n"/>
      <c r="V707" s="44">
        <f>U707-T707</f>
        <v/>
      </c>
      <c r="W707" s="1" t="n"/>
      <c r="X707" s="44">
        <f>M707*0.043</f>
        <v/>
      </c>
      <c r="Y707" s="44">
        <f>R707+S707+T707+W707+X707+AG707+AC707+AD707</f>
        <v/>
      </c>
      <c r="Z707" s="44">
        <f>M707-Y707</f>
        <v/>
      </c>
      <c r="AA707" s="1" t="n">
        <v>0</v>
      </c>
      <c r="AB707" s="44">
        <f>Z707*0.9</f>
        <v/>
      </c>
      <c r="AC707" s="44">
        <f>M707*0.005</f>
        <v/>
      </c>
      <c r="AD707" s="44">
        <f>AC707</f>
        <v/>
      </c>
      <c r="AE707" s="1" t="n"/>
      <c r="AF707" s="1" t="n"/>
      <c r="AG707" s="1" t="n"/>
      <c r="AH707" s="44">
        <f>Z707*0.05</f>
        <v/>
      </c>
      <c r="AI707" s="44">
        <f>AH707</f>
        <v/>
      </c>
      <c r="AJ707" s="1" t="n"/>
      <c r="AK707" s="1" t="n"/>
      <c r="AL707" s="1" t="n"/>
      <c r="AM707" s="1" t="n"/>
      <c r="AN707" s="1" t="n"/>
      <c r="AO707" s="21">
        <f>(M707-Y707)/M707</f>
        <v/>
      </c>
      <c r="AP707" s="21">
        <f>AA707/Y707</f>
        <v/>
      </c>
    </row>
    <row r="708">
      <c r="A708" s="1" t="n"/>
      <c r="B708" s="15" t="inlineStr">
        <is>
          <t>7-GZ20076050</t>
        </is>
      </c>
      <c r="C708" s="15" t="inlineStr">
        <is>
          <t>2020-07-03 10:52:18</t>
        </is>
      </c>
      <c r="D708" s="16">
        <f>LEFT(B708,9)</f>
        <v/>
      </c>
      <c r="E708" s="1" t="inlineStr">
        <is>
          <t>jack</t>
        </is>
      </c>
      <c r="F708" s="1" t="n"/>
      <c r="G708" s="1" t="n"/>
      <c r="H708" s="1" t="n"/>
      <c r="I708" s="1" t="n"/>
      <c r="J708" s="1" t="n"/>
      <c r="K708" s="1" t="n"/>
      <c r="L708" s="1" t="n"/>
      <c r="M708" s="17" t="n">
        <v>48</v>
      </c>
      <c r="N708" s="1" t="n"/>
      <c r="O708" s="1" t="n"/>
      <c r="P708" s="1" t="n"/>
      <c r="Q708" s="1" t="n"/>
      <c r="R708" s="17" t="n">
        <v>31.1</v>
      </c>
      <c r="S708" s="44">
        <f>M708*0.01095</f>
        <v/>
      </c>
      <c r="T708" s="44">
        <f>M708*0.02348</f>
        <v/>
      </c>
      <c r="U708" s="44" t="n"/>
      <c r="V708" s="44">
        <f>U708-T708</f>
        <v/>
      </c>
      <c r="W708" s="1" t="n"/>
      <c r="X708" s="44">
        <f>M708*0.043</f>
        <v/>
      </c>
      <c r="Y708" s="44">
        <f>R708+S708+T708+W708+X708+AG708+AC708+AD708</f>
        <v/>
      </c>
      <c r="Z708" s="44">
        <f>M708-Y708</f>
        <v/>
      </c>
      <c r="AA708" s="44">
        <f>Z708*0.7</f>
        <v/>
      </c>
      <c r="AB708" s="1" t="n"/>
      <c r="AC708" s="44">
        <f>M708*0.005</f>
        <v/>
      </c>
      <c r="AD708" s="44">
        <f>AC708</f>
        <v/>
      </c>
      <c r="AE708" s="1" t="n"/>
      <c r="AF708" s="1" t="n"/>
      <c r="AG708" s="1" t="n"/>
      <c r="AH708" s="44">
        <f>Z708*0.15</f>
        <v/>
      </c>
      <c r="AI708" s="44">
        <f>Z708*0.15</f>
        <v/>
      </c>
      <c r="AJ708" s="1" t="n"/>
      <c r="AK708" s="1" t="n"/>
      <c r="AL708" s="1" t="n"/>
      <c r="AM708" s="1" t="n"/>
      <c r="AN708" s="1" t="n"/>
      <c r="AO708" s="21">
        <f>(M708-Y708)/M708</f>
        <v/>
      </c>
      <c r="AP708" s="21">
        <f>AA708/Y708</f>
        <v/>
      </c>
    </row>
    <row r="709">
      <c r="A709" s="1" t="n"/>
      <c r="B709" s="15" t="inlineStr">
        <is>
          <t>7-GZ20076049</t>
        </is>
      </c>
      <c r="C709" s="15" t="inlineStr">
        <is>
          <t>2020-07-03 10:52:47</t>
        </is>
      </c>
      <c r="D709" s="16">
        <f>LEFT(B709,9)</f>
        <v/>
      </c>
      <c r="E709" s="1" t="inlineStr">
        <is>
          <t>jack</t>
        </is>
      </c>
      <c r="F709" s="1" t="n"/>
      <c r="G709" s="1" t="n"/>
      <c r="H709" s="1" t="n"/>
      <c r="I709" s="1" t="n"/>
      <c r="J709" s="1" t="n"/>
      <c r="K709" s="1" t="n"/>
      <c r="L709" s="1" t="n"/>
      <c r="M709" s="17" t="n">
        <v>16</v>
      </c>
      <c r="N709" s="1" t="n"/>
      <c r="O709" s="1" t="n"/>
      <c r="P709" s="1" t="n"/>
      <c r="Q709" s="1" t="n"/>
      <c r="R709" s="17" t="n">
        <v>9.550000000000001</v>
      </c>
      <c r="S709" s="44">
        <f>M709*0.01095</f>
        <v/>
      </c>
      <c r="T709" s="44">
        <f>M709*0.02348</f>
        <v/>
      </c>
      <c r="U709" s="44" t="n"/>
      <c r="V709" s="44">
        <f>U709-T709</f>
        <v/>
      </c>
      <c r="W709" s="1" t="n"/>
      <c r="X709" s="44">
        <f>M709*0.043</f>
        <v/>
      </c>
      <c r="Y709" s="44">
        <f>R709+S709+T709+W709+X709+AG709+AC709+AD709</f>
        <v/>
      </c>
      <c r="Z709" s="44">
        <f>M709-Y709</f>
        <v/>
      </c>
      <c r="AA709" s="44">
        <f>Z709*0.7</f>
        <v/>
      </c>
      <c r="AB709" s="1" t="n"/>
      <c r="AC709" s="44">
        <f>M709*0.005</f>
        <v/>
      </c>
      <c r="AD709" s="44">
        <f>AC709</f>
        <v/>
      </c>
      <c r="AE709" s="1" t="n"/>
      <c r="AF709" s="1" t="n"/>
      <c r="AG709" s="1" t="n"/>
      <c r="AH709" s="44">
        <f>Z709*0.15</f>
        <v/>
      </c>
      <c r="AI709" s="44">
        <f>Z709*0.15</f>
        <v/>
      </c>
      <c r="AJ709" s="1" t="n"/>
      <c r="AK709" s="1" t="n"/>
      <c r="AL709" s="1" t="n"/>
      <c r="AM709" s="1" t="n"/>
      <c r="AN709" s="1" t="n"/>
      <c r="AO709" s="21">
        <f>(M709-Y709)/M709</f>
        <v/>
      </c>
      <c r="AP709" s="21">
        <f>AA709/Y709</f>
        <v/>
      </c>
    </row>
    <row r="710">
      <c r="A710" s="1" t="n"/>
      <c r="B710" s="15" t="inlineStr">
        <is>
          <t>7-GZ20151005</t>
        </is>
      </c>
      <c r="C710" s="15" t="inlineStr">
        <is>
          <t>2020-07-03 10:51:23</t>
        </is>
      </c>
      <c r="D710" s="16">
        <f>LEFT(B710,9)</f>
        <v/>
      </c>
      <c r="E710" s="1" t="inlineStr">
        <is>
          <t>jack</t>
        </is>
      </c>
      <c r="F710" s="1" t="n"/>
      <c r="G710" s="1" t="n"/>
      <c r="H710" s="1" t="n"/>
      <c r="I710" s="1" t="n"/>
      <c r="J710" s="1" t="n"/>
      <c r="K710" s="1" t="n"/>
      <c r="L710" s="1" t="n"/>
      <c r="M710" s="17" t="n">
        <v>112.2</v>
      </c>
      <c r="N710" s="1" t="n"/>
      <c r="O710" s="1" t="n"/>
      <c r="P710" s="1" t="n"/>
      <c r="Q710" s="1" t="n"/>
      <c r="R710" s="17" t="n">
        <v>64.14</v>
      </c>
      <c r="S710" s="44">
        <f>M710*0.01095</f>
        <v/>
      </c>
      <c r="T710" s="44">
        <f>M710*0.02348</f>
        <v/>
      </c>
      <c r="U710" s="44" t="n"/>
      <c r="V710" s="44">
        <f>U710-T710</f>
        <v/>
      </c>
      <c r="W710" s="1" t="n"/>
      <c r="X710" s="44">
        <f>M710*0.043</f>
        <v/>
      </c>
      <c r="Y710" s="44">
        <f>R710+S710+T710+W710+X710+AG710+AC710+AD710</f>
        <v/>
      </c>
      <c r="Z710" s="44">
        <f>M710-Y710</f>
        <v/>
      </c>
      <c r="AA710" s="44">
        <f>Z710*0.7</f>
        <v/>
      </c>
      <c r="AB710" s="1" t="n"/>
      <c r="AC710" s="44">
        <f>M710*0.005</f>
        <v/>
      </c>
      <c r="AD710" s="44">
        <f>AC710</f>
        <v/>
      </c>
      <c r="AE710" s="1" t="n"/>
      <c r="AF710" s="1" t="n"/>
      <c r="AG710" s="1" t="n"/>
      <c r="AH710" s="44">
        <f>Z710*0.15</f>
        <v/>
      </c>
      <c r="AI710" s="44">
        <f>Z710*0.15</f>
        <v/>
      </c>
      <c r="AJ710" s="1" t="n"/>
      <c r="AK710" s="1" t="n"/>
      <c r="AL710" s="1" t="n"/>
      <c r="AM710" s="1" t="n"/>
      <c r="AN710" s="1" t="n"/>
      <c r="AO710" s="21">
        <f>(M710-Y710)/M710</f>
        <v/>
      </c>
      <c r="AP710" s="21">
        <f>AA710/Y710</f>
        <v/>
      </c>
    </row>
    <row r="711">
      <c r="A711" s="1" t="n"/>
      <c r="B711" s="15" t="inlineStr">
        <is>
          <t>7-GZ20008039</t>
        </is>
      </c>
      <c r="C711" s="15" t="inlineStr">
        <is>
          <t>2020-07-08 12:54:52</t>
        </is>
      </c>
      <c r="D711" s="16">
        <f>LEFT(B711,9)</f>
        <v/>
      </c>
      <c r="E711" s="1" t="inlineStr">
        <is>
          <t>jack</t>
        </is>
      </c>
      <c r="F711" s="1" t="n"/>
      <c r="G711" s="1" t="n"/>
      <c r="H711" s="1" t="n"/>
      <c r="I711" s="1" t="n"/>
      <c r="J711" s="1" t="n"/>
      <c r="K711" s="1" t="n"/>
      <c r="L711" s="1" t="n"/>
      <c r="M711" s="17" t="n">
        <v>880</v>
      </c>
      <c r="N711" s="1" t="n"/>
      <c r="O711" s="1" t="n"/>
      <c r="P711" s="1" t="n"/>
      <c r="Q711" s="1" t="n"/>
      <c r="R711" s="17" t="n">
        <v>556.1</v>
      </c>
      <c r="S711" s="44">
        <f>M711*0.01095</f>
        <v/>
      </c>
      <c r="T711" s="44">
        <f>M711*0.02348</f>
        <v/>
      </c>
      <c r="U711" s="44" t="n"/>
      <c r="V711" s="44">
        <f>U711-T711</f>
        <v/>
      </c>
      <c r="W711" s="1" t="n"/>
      <c r="X711" s="44">
        <f>M711*0.043</f>
        <v/>
      </c>
      <c r="Y711" s="44">
        <f>R711+S711+T711+W711+X711+AG711+AC711+AD711</f>
        <v/>
      </c>
      <c r="Z711" s="44">
        <f>M711-Y711</f>
        <v/>
      </c>
      <c r="AA711" s="44">
        <f>Z711*0.7</f>
        <v/>
      </c>
      <c r="AB711" s="1" t="n"/>
      <c r="AC711" s="44">
        <f>M711*0.005</f>
        <v/>
      </c>
      <c r="AD711" s="44">
        <f>AC711</f>
        <v/>
      </c>
      <c r="AE711" s="1" t="n"/>
      <c r="AF711" s="1" t="n"/>
      <c r="AG711" s="1" t="n"/>
      <c r="AH711" s="44">
        <f>Z711*0.15</f>
        <v/>
      </c>
      <c r="AI711" s="44">
        <f>Z711*0.15</f>
        <v/>
      </c>
      <c r="AJ711" s="1" t="n"/>
      <c r="AK711" s="1" t="n"/>
      <c r="AL711" s="1" t="n"/>
      <c r="AM711" s="1" t="n"/>
      <c r="AN711" s="1" t="n"/>
      <c r="AO711" s="21">
        <f>(M711-Y711)/M711</f>
        <v/>
      </c>
      <c r="AP711" s="21">
        <f>AA711/Y711</f>
        <v/>
      </c>
    </row>
    <row r="712">
      <c r="A712" s="1" t="n"/>
      <c r="B712" s="15" t="inlineStr">
        <is>
          <t>7-GZ20008038</t>
        </is>
      </c>
      <c r="C712" s="15" t="inlineStr">
        <is>
          <t>2020-07-07 10:53:25</t>
        </is>
      </c>
      <c r="D712" s="16">
        <f>LEFT(B712,9)</f>
        <v/>
      </c>
      <c r="E712" s="1" t="inlineStr">
        <is>
          <t>jack</t>
        </is>
      </c>
      <c r="F712" s="1" t="n"/>
      <c r="G712" s="1" t="n"/>
      <c r="H712" s="1" t="n"/>
      <c r="I712" s="1" t="n"/>
      <c r="J712" s="1" t="n"/>
      <c r="K712" s="1" t="n"/>
      <c r="L712" s="1" t="n"/>
      <c r="M712" s="17" t="n">
        <v>1384.4</v>
      </c>
      <c r="N712" s="1" t="n"/>
      <c r="O712" s="1" t="n"/>
      <c r="P712" s="1" t="n"/>
      <c r="Q712" s="1" t="n"/>
      <c r="R712" s="26" t="n">
        <v>854.8</v>
      </c>
      <c r="S712" s="44">
        <f>M712*0.01095</f>
        <v/>
      </c>
      <c r="T712" s="44">
        <f>M712*0.02348</f>
        <v/>
      </c>
      <c r="U712" s="44" t="n"/>
      <c r="V712" s="44">
        <f>U712-T712</f>
        <v/>
      </c>
      <c r="W712" s="1" t="n"/>
      <c r="X712" s="44">
        <f>M712*0.043</f>
        <v/>
      </c>
      <c r="Y712" s="44">
        <f>R712+S712+T712+W712+X712+AG712+AC712+AD712</f>
        <v/>
      </c>
      <c r="Z712" s="44">
        <f>M712-Y712</f>
        <v/>
      </c>
      <c r="AA712" s="44">
        <f>Z712*0.7</f>
        <v/>
      </c>
      <c r="AB712" s="1" t="n"/>
      <c r="AC712" s="44">
        <f>M712*0.005</f>
        <v/>
      </c>
      <c r="AD712" s="44">
        <f>AC712</f>
        <v/>
      </c>
      <c r="AE712" s="1" t="n"/>
      <c r="AF712" s="1" t="n"/>
      <c r="AG712" s="1" t="n"/>
      <c r="AH712" s="44">
        <f>Z712*0.15</f>
        <v/>
      </c>
      <c r="AI712" s="44">
        <f>Z712*0.15</f>
        <v/>
      </c>
      <c r="AJ712" s="1" t="n"/>
      <c r="AK712" s="1" t="n"/>
      <c r="AL712" s="1" t="n"/>
      <c r="AM712" s="1" t="n"/>
      <c r="AN712" s="1" t="n"/>
      <c r="AO712" s="21">
        <f>(M712-Y712)/M712</f>
        <v/>
      </c>
      <c r="AP712" s="21">
        <f>AA712/Y712</f>
        <v/>
      </c>
    </row>
    <row r="713">
      <c r="A713" s="1" t="n"/>
      <c r="B713" s="15" t="inlineStr">
        <is>
          <t>7-AL20065003</t>
        </is>
      </c>
      <c r="C713" s="15" t="inlineStr">
        <is>
          <t>2020-07-03 10:50:49</t>
        </is>
      </c>
      <c r="D713" s="16">
        <f>LEFT(B713,9)</f>
        <v/>
      </c>
      <c r="E713" s="1" t="inlineStr">
        <is>
          <t>jack</t>
        </is>
      </c>
      <c r="F713" s="1" t="n"/>
      <c r="G713" s="1" t="n"/>
      <c r="H713" s="1" t="n"/>
      <c r="I713" s="1" t="n"/>
      <c r="J713" s="1" t="n"/>
      <c r="K713" s="1" t="n"/>
      <c r="L713" s="1" t="n"/>
      <c r="M713" s="17" t="n">
        <v>43.8</v>
      </c>
      <c r="N713" s="1" t="n"/>
      <c r="O713" s="1" t="n"/>
      <c r="P713" s="1" t="n"/>
      <c r="Q713" s="1" t="n"/>
      <c r="R713" s="17" t="n">
        <v>12.17</v>
      </c>
      <c r="S713" s="44">
        <f>M713*0.01095</f>
        <v/>
      </c>
      <c r="T713" s="44">
        <f>M713*0.02348</f>
        <v/>
      </c>
      <c r="U713" s="44" t="n"/>
      <c r="V713" s="44">
        <f>U713-T713</f>
        <v/>
      </c>
      <c r="W713" s="1" t="n"/>
      <c r="X713" s="44">
        <f>M713*0.043</f>
        <v/>
      </c>
      <c r="Y713" s="44">
        <f>R713+S713+T713+W713+X713+AG713+AC713+AD713</f>
        <v/>
      </c>
      <c r="Z713" s="44">
        <f>M713-Y713</f>
        <v/>
      </c>
      <c r="AA713" s="1" t="n">
        <v>0</v>
      </c>
      <c r="AB713" s="44">
        <f>Z713*0.9</f>
        <v/>
      </c>
      <c r="AC713" s="44">
        <f>M713*0.005</f>
        <v/>
      </c>
      <c r="AD713" s="44">
        <f>AC713</f>
        <v/>
      </c>
      <c r="AE713" s="1" t="n"/>
      <c r="AF713" s="1" t="n"/>
      <c r="AG713" s="1" t="n"/>
      <c r="AH713" s="44">
        <f>Z713*0.05</f>
        <v/>
      </c>
      <c r="AI713" s="44">
        <f>AH713</f>
        <v/>
      </c>
      <c r="AJ713" s="1" t="n"/>
      <c r="AK713" s="1" t="n"/>
      <c r="AL713" s="1" t="n"/>
      <c r="AM713" s="1" t="n"/>
      <c r="AN713" s="1" t="n"/>
      <c r="AO713" s="21">
        <f>(M713-Y713)/M713</f>
        <v/>
      </c>
      <c r="AP713" s="21">
        <f>AA713/Y713</f>
        <v/>
      </c>
    </row>
    <row r="714">
      <c r="A714" s="1" t="n"/>
      <c r="B714" s="15" t="inlineStr">
        <is>
          <t>7-GZ20229003</t>
        </is>
      </c>
      <c r="C714" s="15" t="inlineStr">
        <is>
          <t>2020-07-03 10:51:20</t>
        </is>
      </c>
      <c r="D714" s="16">
        <f>LEFT(B714,9)</f>
        <v/>
      </c>
      <c r="E714" s="1" t="inlineStr">
        <is>
          <t>jack</t>
        </is>
      </c>
      <c r="F714" s="1" t="n"/>
      <c r="G714" s="1" t="n"/>
      <c r="H714" s="1" t="n"/>
      <c r="I714" s="1" t="n"/>
      <c r="J714" s="1" t="n"/>
      <c r="K714" s="1" t="n"/>
      <c r="L714" s="1" t="n"/>
      <c r="M714" s="17" t="n">
        <v>30.4</v>
      </c>
      <c r="N714" s="1" t="n"/>
      <c r="O714" s="1" t="n"/>
      <c r="P714" s="1" t="n"/>
      <c r="Q714" s="1" t="n"/>
      <c r="R714" s="17" t="n">
        <v>17</v>
      </c>
      <c r="S714" s="44">
        <f>M714*0.01095</f>
        <v/>
      </c>
      <c r="T714" s="44">
        <f>M714*0.02348</f>
        <v/>
      </c>
      <c r="U714" s="44" t="n"/>
      <c r="V714" s="44">
        <f>U714-T714</f>
        <v/>
      </c>
      <c r="W714" s="1" t="n"/>
      <c r="X714" s="44">
        <f>M714*0.043</f>
        <v/>
      </c>
      <c r="Y714" s="44">
        <f>R714+S714+T714+W714+X714+AG714+AC714+AD714</f>
        <v/>
      </c>
      <c r="Z714" s="44">
        <f>M714-Y714</f>
        <v/>
      </c>
      <c r="AA714" s="44">
        <f>Z714*0.7</f>
        <v/>
      </c>
      <c r="AB714" s="1" t="n"/>
      <c r="AC714" s="44">
        <f>M714*0.005</f>
        <v/>
      </c>
      <c r="AD714" s="44">
        <f>AC714</f>
        <v/>
      </c>
      <c r="AE714" s="1" t="n"/>
      <c r="AF714" s="1" t="n"/>
      <c r="AG714" s="1" t="n"/>
      <c r="AH714" s="44">
        <f>Z714*0.15</f>
        <v/>
      </c>
      <c r="AI714" s="44">
        <f>Z714*0.15</f>
        <v/>
      </c>
      <c r="AJ714" s="1" t="n"/>
      <c r="AK714" s="1" t="n"/>
      <c r="AL714" s="1" t="n"/>
      <c r="AM714" s="1" t="n"/>
      <c r="AN714" s="1" t="n"/>
      <c r="AO714" s="21">
        <f>(M714-Y714)/M714</f>
        <v/>
      </c>
      <c r="AP714" s="21">
        <f>AA714/Y714</f>
        <v/>
      </c>
    </row>
    <row r="715">
      <c r="A715" s="1" t="n"/>
      <c r="B715" s="15" t="inlineStr">
        <is>
          <t>7-MA20140008</t>
        </is>
      </c>
      <c r="C715" s="15" t="inlineStr">
        <is>
          <t>2020-07-07 15:38:11</t>
        </is>
      </c>
      <c r="D715" s="16">
        <f>LEFT(B715,9)</f>
        <v/>
      </c>
      <c r="E715" s="1" t="inlineStr">
        <is>
          <t>jack</t>
        </is>
      </c>
      <c r="F715" s="1" t="n"/>
      <c r="G715" s="1" t="n"/>
      <c r="H715" s="1" t="n"/>
      <c r="I715" s="1" t="n"/>
      <c r="J715" s="1" t="n"/>
      <c r="K715" s="1" t="n"/>
      <c r="L715" s="1" t="n"/>
      <c r="M715" s="17" t="n">
        <v>901</v>
      </c>
      <c r="N715" s="1" t="n"/>
      <c r="O715" s="1" t="n"/>
      <c r="P715" s="1" t="n"/>
      <c r="Q715" s="1" t="n"/>
      <c r="R715" s="17" t="n">
        <v>647.78</v>
      </c>
      <c r="S715" s="44">
        <f>M715*0.01095</f>
        <v/>
      </c>
      <c r="T715" s="44">
        <f>M715*0.02348</f>
        <v/>
      </c>
      <c r="U715" s="44" t="n"/>
      <c r="V715" s="44">
        <f>U715-T715</f>
        <v/>
      </c>
      <c r="W715" s="1" t="n"/>
      <c r="X715" s="44">
        <f>M715*0.043</f>
        <v/>
      </c>
      <c r="Y715" s="44">
        <f>R715+S715+T715+W715+X715+AG715+AC715+AD715</f>
        <v/>
      </c>
      <c r="Z715" s="44">
        <f>M715-Y715</f>
        <v/>
      </c>
      <c r="AA715" s="44">
        <f>Z715*0.7</f>
        <v/>
      </c>
      <c r="AB715" s="1" t="n"/>
      <c r="AC715" s="44">
        <f>M715*0.005</f>
        <v/>
      </c>
      <c r="AD715" s="44">
        <f>AC715</f>
        <v/>
      </c>
      <c r="AE715" s="1" t="n"/>
      <c r="AF715" s="1" t="n"/>
      <c r="AG715" s="1" t="n"/>
      <c r="AH715" s="44">
        <f>Z715*0.15</f>
        <v/>
      </c>
      <c r="AI715" s="44">
        <f>Z715*0.15</f>
        <v/>
      </c>
      <c r="AJ715" s="1" t="n"/>
      <c r="AK715" s="1" t="n"/>
      <c r="AL715" s="1" t="n"/>
      <c r="AM715" s="1" t="n"/>
      <c r="AN715" s="1" t="n"/>
      <c r="AO715" s="21">
        <f>(M715-Y715)/M715</f>
        <v/>
      </c>
      <c r="AP715" s="21">
        <f>AA715/Y715</f>
        <v/>
      </c>
    </row>
    <row r="716">
      <c r="A716" s="1" t="n"/>
      <c r="B716" s="15" t="inlineStr">
        <is>
          <t>7-MA20244001</t>
        </is>
      </c>
      <c r="C716" s="15" t="inlineStr">
        <is>
          <t>2020-07-03 10:50:49</t>
        </is>
      </c>
      <c r="D716" s="16">
        <f>LEFT(B716,9)</f>
        <v/>
      </c>
      <c r="E716" s="1" t="inlineStr">
        <is>
          <t>jack</t>
        </is>
      </c>
      <c r="F716" s="1" t="n"/>
      <c r="G716" s="1" t="n"/>
      <c r="H716" s="1" t="n"/>
      <c r="I716" s="1" t="n"/>
      <c r="J716" s="1" t="n"/>
      <c r="K716" s="1" t="n"/>
      <c r="L716" s="1" t="n"/>
      <c r="M716" s="17" t="n">
        <v>228</v>
      </c>
      <c r="N716" s="1" t="n"/>
      <c r="O716" s="1" t="n"/>
      <c r="P716" s="1" t="n"/>
      <c r="Q716" s="1" t="n"/>
      <c r="R716" s="17" t="n">
        <v>149.58</v>
      </c>
      <c r="S716" s="44">
        <f>M716*0.01095</f>
        <v/>
      </c>
      <c r="T716" s="44">
        <f>M716*0.02348</f>
        <v/>
      </c>
      <c r="U716" s="44" t="n"/>
      <c r="V716" s="44">
        <f>U716-T716</f>
        <v/>
      </c>
      <c r="W716" s="1" t="n"/>
      <c r="X716" s="44">
        <f>M716*0.043</f>
        <v/>
      </c>
      <c r="Y716" s="44">
        <f>R716+S716+T716+W716+X716+AG716+AC716+AD716</f>
        <v/>
      </c>
      <c r="Z716" s="44">
        <f>M716-Y716</f>
        <v/>
      </c>
      <c r="AA716" s="44">
        <f>Z716*0.7</f>
        <v/>
      </c>
      <c r="AB716" s="1" t="n"/>
      <c r="AC716" s="44">
        <f>M716*0.005</f>
        <v/>
      </c>
      <c r="AD716" s="44">
        <f>AC716</f>
        <v/>
      </c>
      <c r="AE716" s="1" t="n"/>
      <c r="AF716" s="1" t="n"/>
      <c r="AG716" s="1" t="n"/>
      <c r="AH716" s="44">
        <f>Z716*0.15</f>
        <v/>
      </c>
      <c r="AI716" s="44">
        <f>Z716*0.15</f>
        <v/>
      </c>
      <c r="AJ716" s="1" t="n"/>
      <c r="AK716" s="1" t="n"/>
      <c r="AL716" s="1" t="n"/>
      <c r="AM716" s="1" t="n"/>
      <c r="AN716" s="1" t="n"/>
      <c r="AO716" s="21">
        <f>(M716-Y716)/M716</f>
        <v/>
      </c>
      <c r="AP716" s="21">
        <f>AA716/Y716</f>
        <v/>
      </c>
    </row>
    <row r="717">
      <c r="A717" s="1" t="n"/>
      <c r="B717" s="15" t="inlineStr">
        <is>
          <t>7-GZ20241001</t>
        </is>
      </c>
      <c r="C717" s="15" t="inlineStr">
        <is>
          <t>2020-07-06 14:28:13</t>
        </is>
      </c>
      <c r="D717" s="16">
        <f>LEFT(B717,9)</f>
        <v/>
      </c>
      <c r="E717" s="1" t="inlineStr">
        <is>
          <t>jack</t>
        </is>
      </c>
      <c r="F717" s="1" t="n"/>
      <c r="G717" s="1" t="n"/>
      <c r="H717" s="1" t="n"/>
      <c r="I717" s="1" t="n"/>
      <c r="J717" s="1" t="n"/>
      <c r="K717" s="1" t="n"/>
      <c r="L717" s="1" t="n"/>
      <c r="M717" s="17" t="n">
        <v>116</v>
      </c>
      <c r="N717" s="1" t="n"/>
      <c r="O717" s="1" t="n"/>
      <c r="P717" s="1" t="n"/>
      <c r="Q717" s="1" t="n"/>
      <c r="R717" s="17" t="n">
        <v>71.11</v>
      </c>
      <c r="S717" s="44">
        <f>M717*0.01095</f>
        <v/>
      </c>
      <c r="T717" s="44">
        <f>M717*0.02348</f>
        <v/>
      </c>
      <c r="U717" s="44" t="n"/>
      <c r="V717" s="44">
        <f>U717-T717</f>
        <v/>
      </c>
      <c r="W717" s="1" t="n"/>
      <c r="X717" s="44">
        <f>M717*0.043</f>
        <v/>
      </c>
      <c r="Y717" s="44">
        <f>R717+S717+T717+W717+X717+AG717+AC717+AD717</f>
        <v/>
      </c>
      <c r="Z717" s="44">
        <f>M717-Y717</f>
        <v/>
      </c>
      <c r="AA717" s="44">
        <f>Z717*0.7</f>
        <v/>
      </c>
      <c r="AB717" s="1" t="n"/>
      <c r="AC717" s="44">
        <f>M717*0.005</f>
        <v/>
      </c>
      <c r="AD717" s="44">
        <f>AC717</f>
        <v/>
      </c>
      <c r="AE717" s="1" t="n"/>
      <c r="AF717" s="1" t="n"/>
      <c r="AG717" s="1" t="n"/>
      <c r="AH717" s="44">
        <f>Z717*0.15</f>
        <v/>
      </c>
      <c r="AI717" s="44">
        <f>Z717*0.15</f>
        <v/>
      </c>
      <c r="AJ717" s="1" t="n"/>
      <c r="AK717" s="1" t="n"/>
      <c r="AL717" s="1" t="n"/>
      <c r="AM717" s="1" t="n"/>
      <c r="AN717" s="1" t="n"/>
      <c r="AO717" s="21">
        <f>(M717-Y717)/M717</f>
        <v/>
      </c>
      <c r="AP717" s="21">
        <f>AA717/Y717</f>
        <v/>
      </c>
    </row>
    <row r="718">
      <c r="A718" s="1" t="n"/>
      <c r="B718" s="15" t="inlineStr">
        <is>
          <t>7-GZ19031042</t>
        </is>
      </c>
      <c r="C718" s="15" t="inlineStr">
        <is>
          <t>2020-07-03 10:51:20</t>
        </is>
      </c>
      <c r="D718" s="16">
        <f>LEFT(B718,9)</f>
        <v/>
      </c>
      <c r="E718" s="1" t="inlineStr">
        <is>
          <t>jack</t>
        </is>
      </c>
      <c r="F718" s="1" t="n"/>
      <c r="G718" s="1" t="n"/>
      <c r="H718" s="1" t="n"/>
      <c r="I718" s="1" t="n"/>
      <c r="J718" s="1" t="n"/>
      <c r="K718" s="1" t="n"/>
      <c r="L718" s="1" t="n"/>
      <c r="M718" s="17" t="n">
        <v>92.52</v>
      </c>
      <c r="N718" s="1" t="n"/>
      <c r="O718" s="1" t="n"/>
      <c r="P718" s="1" t="n"/>
      <c r="Q718" s="1" t="n"/>
      <c r="R718" s="17" t="n">
        <v>57.06</v>
      </c>
      <c r="S718" s="44">
        <f>M718*0.01095</f>
        <v/>
      </c>
      <c r="T718" s="44">
        <f>M718*0.02348</f>
        <v/>
      </c>
      <c r="U718" s="44" t="n"/>
      <c r="V718" s="44">
        <f>U718-T718</f>
        <v/>
      </c>
      <c r="W718" s="1" t="n"/>
      <c r="X718" s="44">
        <f>M718*0.043</f>
        <v/>
      </c>
      <c r="Y718" s="44">
        <f>R718+S718+T718+W718+X718+AG718+AC718+AD718</f>
        <v/>
      </c>
      <c r="Z718" s="44">
        <f>M718-Y718</f>
        <v/>
      </c>
      <c r="AA718" s="44">
        <f>Z718*0.7</f>
        <v/>
      </c>
      <c r="AB718" s="1" t="n"/>
      <c r="AC718" s="44">
        <f>M718*0.005</f>
        <v/>
      </c>
      <c r="AD718" s="44">
        <f>AC718</f>
        <v/>
      </c>
      <c r="AE718" s="1" t="n"/>
      <c r="AF718" s="1" t="n"/>
      <c r="AG718" s="1" t="n"/>
      <c r="AH718" s="44">
        <f>Z718*0.15</f>
        <v/>
      </c>
      <c r="AI718" s="44">
        <f>Z718*0.15</f>
        <v/>
      </c>
      <c r="AJ718" s="1" t="n"/>
      <c r="AK718" s="1" t="n"/>
      <c r="AL718" s="1" t="n"/>
      <c r="AM718" s="1" t="n"/>
      <c r="AN718" s="1" t="n"/>
      <c r="AO718" s="21">
        <f>(M718-Y718)/M718</f>
        <v/>
      </c>
      <c r="AP718" s="21">
        <f>AA718/Y718</f>
        <v/>
      </c>
    </row>
    <row r="719">
      <c r="A719" s="1" t="n"/>
      <c r="B719" s="15" t="inlineStr">
        <is>
          <t>7-GZ20223002</t>
        </is>
      </c>
      <c r="C719" s="15" t="inlineStr">
        <is>
          <t>2020-07-06 14:27:30</t>
        </is>
      </c>
      <c r="D719" s="16">
        <f>LEFT(B719,9)</f>
        <v/>
      </c>
      <c r="E719" s="1" t="inlineStr">
        <is>
          <t>jack</t>
        </is>
      </c>
      <c r="F719" s="1" t="n"/>
      <c r="G719" s="1" t="n"/>
      <c r="H719" s="1" t="n"/>
      <c r="I719" s="1" t="n"/>
      <c r="J719" s="1" t="n"/>
      <c r="K719" s="1" t="n"/>
      <c r="L719" s="1" t="n"/>
      <c r="M719" s="17" t="n">
        <v>32.82</v>
      </c>
      <c r="N719" s="1" t="n"/>
      <c r="O719" s="1" t="n"/>
      <c r="P719" s="1" t="n"/>
      <c r="Q719" s="1" t="n"/>
      <c r="R719" s="17" t="n">
        <v>15.05</v>
      </c>
      <c r="S719" s="44">
        <f>M719*0.01095</f>
        <v/>
      </c>
      <c r="T719" s="44">
        <f>M719*0.02348</f>
        <v/>
      </c>
      <c r="U719" s="44" t="n"/>
      <c r="V719" s="44">
        <f>U719-T719</f>
        <v/>
      </c>
      <c r="W719" s="1" t="n"/>
      <c r="X719" s="44">
        <f>M719*0.043</f>
        <v/>
      </c>
      <c r="Y719" s="44">
        <f>R719+S719+T719+W719+X719+AG719+AC719+AD719</f>
        <v/>
      </c>
      <c r="Z719" s="44">
        <f>M719-Y719</f>
        <v/>
      </c>
      <c r="AA719" s="44">
        <f>Z719*0.7</f>
        <v/>
      </c>
      <c r="AB719" s="1" t="n"/>
      <c r="AC719" s="44">
        <f>M719*0.005</f>
        <v/>
      </c>
      <c r="AD719" s="44">
        <f>AC719</f>
        <v/>
      </c>
      <c r="AE719" s="1" t="n"/>
      <c r="AF719" s="1" t="n"/>
      <c r="AG719" s="1" t="n"/>
      <c r="AH719" s="44">
        <f>Z719*0.15</f>
        <v/>
      </c>
      <c r="AI719" s="44">
        <f>Z719*0.15</f>
        <v/>
      </c>
      <c r="AJ719" s="1" t="n"/>
      <c r="AK719" s="1" t="n"/>
      <c r="AL719" s="1" t="n"/>
      <c r="AM719" s="1" t="n"/>
      <c r="AN719" s="1" t="n"/>
      <c r="AO719" s="21">
        <f>(M719-Y719)/M719</f>
        <v/>
      </c>
      <c r="AP719" s="21">
        <f>AA719/Y719</f>
        <v/>
      </c>
    </row>
    <row r="720">
      <c r="A720" s="1" t="n"/>
      <c r="B720" s="15" t="inlineStr">
        <is>
          <t>7-GZ20076048</t>
        </is>
      </c>
      <c r="C720" s="15" t="inlineStr">
        <is>
          <t>2020-07-06 14:27:31</t>
        </is>
      </c>
      <c r="D720" s="16">
        <f>LEFT(B720,9)</f>
        <v/>
      </c>
      <c r="E720" s="1" t="inlineStr">
        <is>
          <t>jack</t>
        </is>
      </c>
      <c r="F720" s="1" t="n"/>
      <c r="G720" s="1" t="n"/>
      <c r="H720" s="1" t="n"/>
      <c r="I720" s="1" t="n"/>
      <c r="J720" s="1" t="n"/>
      <c r="K720" s="1" t="n"/>
      <c r="L720" s="1" t="n"/>
      <c r="M720" s="17" t="n">
        <v>111.6</v>
      </c>
      <c r="N720" s="1" t="n"/>
      <c r="O720" s="1" t="n"/>
      <c r="P720" s="1" t="n"/>
      <c r="Q720" s="1" t="n"/>
      <c r="R720" s="17" t="n">
        <v>81.47</v>
      </c>
      <c r="S720" s="44">
        <f>M720*0.01095</f>
        <v/>
      </c>
      <c r="T720" s="44">
        <f>M720*0.02348</f>
        <v/>
      </c>
      <c r="U720" s="44" t="n"/>
      <c r="V720" s="44">
        <f>U720-T720</f>
        <v/>
      </c>
      <c r="W720" s="1" t="n"/>
      <c r="X720" s="44">
        <f>M720*0.043</f>
        <v/>
      </c>
      <c r="Y720" s="44">
        <f>R720+S720+T720+W720+X720+AG720+AC720+AD720</f>
        <v/>
      </c>
      <c r="Z720" s="44">
        <f>M720-Y720</f>
        <v/>
      </c>
      <c r="AA720" s="44">
        <f>Z720*0.7</f>
        <v/>
      </c>
      <c r="AB720" s="1" t="n"/>
      <c r="AC720" s="44">
        <f>M720*0.005</f>
        <v/>
      </c>
      <c r="AD720" s="44">
        <f>AC720</f>
        <v/>
      </c>
      <c r="AE720" s="1" t="n"/>
      <c r="AF720" s="1" t="n"/>
      <c r="AG720" s="1" t="n"/>
      <c r="AH720" s="44">
        <f>Z720*0.15</f>
        <v/>
      </c>
      <c r="AI720" s="44">
        <f>Z720*0.15</f>
        <v/>
      </c>
      <c r="AJ720" s="1" t="n"/>
      <c r="AK720" s="1" t="n"/>
      <c r="AL720" s="1" t="n"/>
      <c r="AM720" s="1" t="n"/>
      <c r="AN720" s="1" t="n"/>
      <c r="AO720" s="21">
        <f>(M720-Y720)/M720</f>
        <v/>
      </c>
      <c r="AP720" s="21">
        <f>AA720/Y720</f>
        <v/>
      </c>
    </row>
    <row r="721">
      <c r="A721" s="1" t="n"/>
      <c r="B721" s="15" t="inlineStr">
        <is>
          <t>7-GZ20240001</t>
        </is>
      </c>
      <c r="C721" s="15" t="inlineStr">
        <is>
          <t>2020-07-06 10:25:31</t>
        </is>
      </c>
      <c r="D721" s="16">
        <f>LEFT(B721,9)</f>
        <v/>
      </c>
      <c r="E721" s="1" t="inlineStr">
        <is>
          <t>jack</t>
        </is>
      </c>
      <c r="F721" s="1" t="n"/>
      <c r="G721" s="1" t="n"/>
      <c r="H721" s="1" t="n"/>
      <c r="I721" s="1" t="n"/>
      <c r="J721" s="1" t="n"/>
      <c r="K721" s="1" t="n"/>
      <c r="L721" s="1" t="n"/>
      <c r="M721" s="17" t="n">
        <v>226</v>
      </c>
      <c r="N721" s="1" t="n"/>
      <c r="O721" s="1" t="n"/>
      <c r="P721" s="1" t="n"/>
      <c r="Q721" s="1" t="n"/>
      <c r="R721" s="17" t="n">
        <v>142.68</v>
      </c>
      <c r="S721" s="44">
        <f>M721*0.01095</f>
        <v/>
      </c>
      <c r="T721" s="44">
        <f>M721*0.02348</f>
        <v/>
      </c>
      <c r="U721" s="44" t="n"/>
      <c r="V721" s="44">
        <f>U721-T721</f>
        <v/>
      </c>
      <c r="W721" s="1" t="n"/>
      <c r="X721" s="44">
        <f>M721*0.043</f>
        <v/>
      </c>
      <c r="Y721" s="44">
        <f>R721+S721+T721+W721+X721+AG721+AC721+AD721</f>
        <v/>
      </c>
      <c r="Z721" s="44">
        <f>M721-Y721</f>
        <v/>
      </c>
      <c r="AA721" s="44">
        <f>Z721*0.7</f>
        <v/>
      </c>
      <c r="AB721" s="1" t="n"/>
      <c r="AC721" s="44">
        <f>M721*0.005</f>
        <v/>
      </c>
      <c r="AD721" s="44">
        <f>AC721</f>
        <v/>
      </c>
      <c r="AE721" s="1" t="n"/>
      <c r="AF721" s="1" t="n"/>
      <c r="AG721" s="1" t="n"/>
      <c r="AH721" s="44">
        <f>Z721*0.15</f>
        <v/>
      </c>
      <c r="AI721" s="44">
        <f>Z721*0.15</f>
        <v/>
      </c>
      <c r="AJ721" s="1" t="n"/>
      <c r="AK721" s="1" t="n"/>
      <c r="AL721" s="1" t="n"/>
      <c r="AM721" s="1" t="n"/>
      <c r="AN721" s="1" t="n"/>
      <c r="AO721" s="21">
        <f>(M721-Y721)/M721</f>
        <v/>
      </c>
      <c r="AP721" s="21">
        <f>AA721/Y721</f>
        <v/>
      </c>
    </row>
    <row r="722">
      <c r="A722" s="1" t="n"/>
      <c r="B722" s="15" t="inlineStr">
        <is>
          <t>7-GZ20239001</t>
        </is>
      </c>
      <c r="C722" s="15" t="inlineStr">
        <is>
          <t>2020-07-03 10:51:19</t>
        </is>
      </c>
      <c r="D722" s="16">
        <f>LEFT(B722,9)</f>
        <v/>
      </c>
      <c r="E722" s="1" t="inlineStr">
        <is>
          <t>jack</t>
        </is>
      </c>
      <c r="F722" s="1" t="n"/>
      <c r="G722" s="1" t="n"/>
      <c r="H722" s="1" t="n"/>
      <c r="I722" s="1" t="n"/>
      <c r="J722" s="1" t="n"/>
      <c r="K722" s="1" t="n"/>
      <c r="L722" s="1" t="n"/>
      <c r="M722" s="17" t="n">
        <v>57.64</v>
      </c>
      <c r="N722" s="1" t="n"/>
      <c r="O722" s="1" t="n"/>
      <c r="P722" s="1" t="n"/>
      <c r="Q722" s="1" t="n"/>
      <c r="R722" s="17" t="n">
        <v>31.44</v>
      </c>
      <c r="S722" s="44">
        <f>M722*0.01095</f>
        <v/>
      </c>
      <c r="T722" s="44">
        <f>M722*0.02348</f>
        <v/>
      </c>
      <c r="U722" s="44" t="n"/>
      <c r="V722" s="44">
        <f>U722-T722</f>
        <v/>
      </c>
      <c r="W722" s="1" t="n"/>
      <c r="X722" s="44">
        <f>M722*0.043</f>
        <v/>
      </c>
      <c r="Y722" s="44">
        <f>R722+S722+T722+W722+X722+AG722+AC722+AD722</f>
        <v/>
      </c>
      <c r="Z722" s="44">
        <f>M722-Y722</f>
        <v/>
      </c>
      <c r="AA722" s="44">
        <f>Z722*0.7</f>
        <v/>
      </c>
      <c r="AB722" s="1" t="n"/>
      <c r="AC722" s="44">
        <f>M722*0.005</f>
        <v/>
      </c>
      <c r="AD722" s="44">
        <f>AC722</f>
        <v/>
      </c>
      <c r="AE722" s="1" t="n"/>
      <c r="AF722" s="1" t="n"/>
      <c r="AG722" s="1" t="n"/>
      <c r="AH722" s="44">
        <f>Z722*0.15</f>
        <v/>
      </c>
      <c r="AI722" s="44">
        <f>Z722*0.15</f>
        <v/>
      </c>
      <c r="AJ722" s="1" t="n"/>
      <c r="AK722" s="1" t="n"/>
      <c r="AL722" s="1" t="n"/>
      <c r="AM722" s="1" t="n"/>
      <c r="AN722" s="1" t="n"/>
      <c r="AO722" s="21">
        <f>(M722-Y722)/M722</f>
        <v/>
      </c>
      <c r="AP722" s="21">
        <f>AA722/Y722</f>
        <v/>
      </c>
    </row>
    <row r="723">
      <c r="A723" s="1" t="n"/>
      <c r="B723" s="15" t="inlineStr">
        <is>
          <t>7-AL20084001</t>
        </is>
      </c>
      <c r="C723" s="15" t="inlineStr">
        <is>
          <t>2020-07-03 09:39:53</t>
        </is>
      </c>
      <c r="D723" s="16">
        <f>LEFT(B723,9)</f>
        <v/>
      </c>
      <c r="E723" s="1" t="inlineStr">
        <is>
          <t>jack</t>
        </is>
      </c>
      <c r="F723" s="1" t="n"/>
      <c r="G723" s="1" t="n"/>
      <c r="H723" s="1" t="n"/>
      <c r="I723" s="1" t="n"/>
      <c r="J723" s="1" t="n"/>
      <c r="K723" s="1" t="n"/>
      <c r="L723" s="1" t="n"/>
      <c r="M723" s="17" t="n">
        <v>347</v>
      </c>
      <c r="N723" s="1" t="n"/>
      <c r="O723" s="1" t="n"/>
      <c r="P723" s="1" t="n"/>
      <c r="Q723" s="1" t="n"/>
      <c r="R723" s="17" t="n">
        <v>219.84</v>
      </c>
      <c r="S723" s="44">
        <f>M723*0.01095</f>
        <v/>
      </c>
      <c r="T723" s="44">
        <f>M723*0.02348</f>
        <v/>
      </c>
      <c r="U723" s="44" t="n"/>
      <c r="V723" s="44">
        <f>U723-T723</f>
        <v/>
      </c>
      <c r="W723" s="1" t="n"/>
      <c r="X723" s="44">
        <f>M723*0.043</f>
        <v/>
      </c>
      <c r="Y723" s="44">
        <f>R723+S723+T723+W723+X723+AG723+AC723+AD723</f>
        <v/>
      </c>
      <c r="Z723" s="44">
        <f>M723-Y723</f>
        <v/>
      </c>
      <c r="AA723" s="1" t="n">
        <v>0</v>
      </c>
      <c r="AB723" s="44">
        <f>Z723*0.9</f>
        <v/>
      </c>
      <c r="AC723" s="44">
        <f>M723*0.005</f>
        <v/>
      </c>
      <c r="AD723" s="44">
        <f>AC723</f>
        <v/>
      </c>
      <c r="AE723" s="1" t="n"/>
      <c r="AF723" s="1" t="n"/>
      <c r="AG723" s="1" t="n"/>
      <c r="AH723" s="44">
        <f>Z723*0.05</f>
        <v/>
      </c>
      <c r="AI723" s="44">
        <f>AH723</f>
        <v/>
      </c>
      <c r="AJ723" s="1" t="n"/>
      <c r="AK723" s="1" t="n"/>
      <c r="AL723" s="1" t="n"/>
      <c r="AM723" s="1" t="n"/>
      <c r="AN723" s="1" t="n"/>
      <c r="AO723" s="21">
        <f>(M723-Y723)/M723</f>
        <v/>
      </c>
      <c r="AP723" s="21">
        <f>AA723/Y723</f>
        <v/>
      </c>
    </row>
    <row r="724">
      <c r="A724" s="1" t="n"/>
      <c r="B724" s="15" t="inlineStr">
        <is>
          <t>7-MA20051012</t>
        </is>
      </c>
      <c r="C724" s="15" t="inlineStr">
        <is>
          <t>2020-07-06 10:08:54</t>
        </is>
      </c>
      <c r="D724" s="16">
        <f>LEFT(B724,9)</f>
        <v/>
      </c>
      <c r="E724" s="1" t="inlineStr">
        <is>
          <t>jack</t>
        </is>
      </c>
      <c r="F724" s="1" t="n"/>
      <c r="G724" s="1" t="n"/>
      <c r="H724" s="1" t="n"/>
      <c r="I724" s="1" t="n"/>
      <c r="J724" s="1" t="n"/>
      <c r="K724" s="1" t="n"/>
      <c r="L724" s="1" t="n"/>
      <c r="M724" s="17" t="n">
        <v>1322</v>
      </c>
      <c r="N724" s="1" t="n"/>
      <c r="O724" s="1" t="n"/>
      <c r="P724" s="1" t="n"/>
      <c r="Q724" s="1" t="n"/>
      <c r="R724" s="17" t="n">
        <v>928.66</v>
      </c>
      <c r="S724" s="44">
        <f>M724*0.01095</f>
        <v/>
      </c>
      <c r="T724" s="44">
        <f>M724*0.02348</f>
        <v/>
      </c>
      <c r="U724" s="44" t="n"/>
      <c r="V724" s="44">
        <f>U724-T724</f>
        <v/>
      </c>
      <c r="W724" s="1" t="n"/>
      <c r="X724" s="44">
        <f>M724*0.043</f>
        <v/>
      </c>
      <c r="Y724" s="44">
        <f>R724+S724+T724+W724+X724+AG724+AC724+AD724</f>
        <v/>
      </c>
      <c r="Z724" s="44">
        <f>M724-Y724</f>
        <v/>
      </c>
      <c r="AA724" s="44">
        <f>Z724*0.7</f>
        <v/>
      </c>
      <c r="AB724" s="1" t="n"/>
      <c r="AC724" s="44">
        <f>M724*0.005</f>
        <v/>
      </c>
      <c r="AD724" s="44">
        <f>AC724</f>
        <v/>
      </c>
      <c r="AE724" s="1" t="n"/>
      <c r="AF724" s="1" t="n"/>
      <c r="AG724" s="1" t="n"/>
      <c r="AH724" s="44">
        <f>Z724*0.15</f>
        <v/>
      </c>
      <c r="AI724" s="44">
        <f>Z724*0.15</f>
        <v/>
      </c>
      <c r="AJ724" s="1" t="n"/>
      <c r="AK724" s="1" t="n"/>
      <c r="AL724" s="1" t="n"/>
      <c r="AM724" s="1" t="n"/>
      <c r="AN724" s="1" t="n"/>
      <c r="AO724" s="21">
        <f>(M724-Y724)/M724</f>
        <v/>
      </c>
      <c r="AP724" s="21">
        <f>AA724/Y724</f>
        <v/>
      </c>
    </row>
    <row r="725">
      <c r="A725" s="1" t="n"/>
      <c r="B725" s="15" t="inlineStr">
        <is>
          <t>7-MA20243001</t>
        </is>
      </c>
      <c r="C725" s="15" t="inlineStr">
        <is>
          <t>2020-07-02 15:13:00</t>
        </is>
      </c>
      <c r="D725" s="16">
        <f>LEFT(B725,9)</f>
        <v/>
      </c>
      <c r="E725" s="1" t="inlineStr">
        <is>
          <t>jack</t>
        </is>
      </c>
      <c r="F725" s="1" t="n"/>
      <c r="G725" s="1" t="n"/>
      <c r="H725" s="1" t="n"/>
      <c r="I725" s="1" t="n"/>
      <c r="J725" s="1" t="n"/>
      <c r="K725" s="1" t="n"/>
      <c r="L725" s="1" t="n"/>
      <c r="M725" s="17" t="n">
        <v>67.5</v>
      </c>
      <c r="N725" s="1" t="n"/>
      <c r="O725" s="1" t="n"/>
      <c r="P725" s="1" t="n"/>
      <c r="Q725" s="1" t="n"/>
      <c r="R725" s="17" t="n">
        <v>38.29</v>
      </c>
      <c r="S725" s="44">
        <f>M725*0.01095</f>
        <v/>
      </c>
      <c r="T725" s="44">
        <f>M725*0.02348</f>
        <v/>
      </c>
      <c r="U725" s="44" t="n"/>
      <c r="V725" s="44">
        <f>U725-T725</f>
        <v/>
      </c>
      <c r="W725" s="1" t="n"/>
      <c r="X725" s="44">
        <f>M725*0.043</f>
        <v/>
      </c>
      <c r="Y725" s="44">
        <f>R725+S725+T725+W725+X725+AG725+AC725+AD725</f>
        <v/>
      </c>
      <c r="Z725" s="44">
        <f>M725-Y725</f>
        <v/>
      </c>
      <c r="AA725" s="44">
        <f>Z725*0.7</f>
        <v/>
      </c>
      <c r="AB725" s="1" t="n"/>
      <c r="AC725" s="44">
        <f>M725*0.005</f>
        <v/>
      </c>
      <c r="AD725" s="44">
        <f>AC725</f>
        <v/>
      </c>
      <c r="AE725" s="1" t="n"/>
      <c r="AF725" s="1" t="n"/>
      <c r="AG725" s="1" t="n"/>
      <c r="AH725" s="44">
        <f>Z725*0.15</f>
        <v/>
      </c>
      <c r="AI725" s="44">
        <f>Z725*0.15</f>
        <v/>
      </c>
      <c r="AJ725" s="1" t="n"/>
      <c r="AK725" s="1" t="n"/>
      <c r="AL725" s="1" t="n"/>
      <c r="AM725" s="1" t="n"/>
      <c r="AN725" s="1" t="n"/>
      <c r="AO725" s="21">
        <f>(M725-Y725)/M725</f>
        <v/>
      </c>
      <c r="AP725" s="21">
        <f>AA725/Y725</f>
        <v/>
      </c>
    </row>
    <row r="726">
      <c r="A726" s="1" t="n"/>
      <c r="B726" s="15" t="inlineStr">
        <is>
          <t>7-AL19169208</t>
        </is>
      </c>
      <c r="C726" s="15" t="inlineStr">
        <is>
          <t>2020-07-02 14:04:18</t>
        </is>
      </c>
      <c r="D726" s="16">
        <f>LEFT(B726,9)</f>
        <v/>
      </c>
      <c r="E726" s="1" t="inlineStr">
        <is>
          <t>jack</t>
        </is>
      </c>
      <c r="F726" s="1" t="n"/>
      <c r="G726" s="1" t="n"/>
      <c r="H726" s="1" t="n"/>
      <c r="I726" s="1" t="n"/>
      <c r="J726" s="1" t="n"/>
      <c r="K726" s="1" t="n"/>
      <c r="L726" s="1" t="n"/>
      <c r="M726" s="17" t="n">
        <v>618</v>
      </c>
      <c r="N726" s="1" t="n"/>
      <c r="O726" s="1" t="n"/>
      <c r="P726" s="1" t="n"/>
      <c r="Q726" s="1" t="n"/>
      <c r="R726" s="17" t="n">
        <v>455</v>
      </c>
      <c r="S726" s="44">
        <f>M726*0.01095</f>
        <v/>
      </c>
      <c r="T726" s="44">
        <f>M726*0.02348</f>
        <v/>
      </c>
      <c r="U726" s="44" t="n"/>
      <c r="V726" s="44">
        <f>U726-T726</f>
        <v/>
      </c>
      <c r="W726" s="1" t="n"/>
      <c r="X726" s="44">
        <f>M726*0.043</f>
        <v/>
      </c>
      <c r="Y726" s="44">
        <f>R726+S726+T726+W726+X726+AG726+AC726+AD726</f>
        <v/>
      </c>
      <c r="Z726" s="44">
        <f>M726-Y726</f>
        <v/>
      </c>
      <c r="AA726" s="1" t="n">
        <v>0</v>
      </c>
      <c r="AB726" s="44">
        <f>Z726*0.9</f>
        <v/>
      </c>
      <c r="AC726" s="44">
        <f>M726*0.005</f>
        <v/>
      </c>
      <c r="AD726" s="44">
        <f>AC726</f>
        <v/>
      </c>
      <c r="AE726" s="1" t="n"/>
      <c r="AF726" s="1" t="n"/>
      <c r="AG726" s="1" t="n"/>
      <c r="AH726" s="44">
        <f>Z726*0.05</f>
        <v/>
      </c>
      <c r="AI726" s="44">
        <f>AH726</f>
        <v/>
      </c>
      <c r="AJ726" s="1" t="n"/>
      <c r="AK726" s="1" t="n"/>
      <c r="AL726" s="1" t="n"/>
      <c r="AM726" s="1" t="n"/>
      <c r="AN726" s="1" t="n"/>
      <c r="AO726" s="21">
        <f>(M726-Y726)/M726</f>
        <v/>
      </c>
      <c r="AP726" s="21">
        <f>AA726/Y726</f>
        <v/>
      </c>
    </row>
    <row r="727">
      <c r="A727" s="1" t="n"/>
      <c r="B727" s="15" t="inlineStr">
        <is>
          <t>7-AL19161042</t>
        </is>
      </c>
      <c r="C727" s="15" t="inlineStr">
        <is>
          <t>2020-07-06 17:27:25</t>
        </is>
      </c>
      <c r="D727" s="16">
        <f>LEFT(B727,9)</f>
        <v/>
      </c>
      <c r="E727" s="1" t="inlineStr">
        <is>
          <t>jack</t>
        </is>
      </c>
      <c r="F727" s="1" t="n"/>
      <c r="G727" s="1" t="n"/>
      <c r="H727" s="1" t="n"/>
      <c r="I727" s="1" t="n"/>
      <c r="J727" s="1" t="n"/>
      <c r="K727" s="1" t="n"/>
      <c r="L727" s="1" t="n"/>
      <c r="M727" s="17" t="n">
        <v>285</v>
      </c>
      <c r="N727" s="1" t="n"/>
      <c r="O727" s="1" t="n"/>
      <c r="P727" s="1" t="n"/>
      <c r="Q727" s="1" t="n"/>
      <c r="R727" s="17" t="n">
        <v>194.13</v>
      </c>
      <c r="S727" s="44">
        <f>M727*0.01095</f>
        <v/>
      </c>
      <c r="T727" s="44">
        <f>M727*0.02348</f>
        <v/>
      </c>
      <c r="U727" s="44" t="n"/>
      <c r="V727" s="44">
        <f>U727-T727</f>
        <v/>
      </c>
      <c r="W727" s="1" t="n"/>
      <c r="X727" s="44">
        <f>M727*0.043</f>
        <v/>
      </c>
      <c r="Y727" s="44">
        <f>R727+S727+T727+W727+X727+AG727+AC727+AD727</f>
        <v/>
      </c>
      <c r="Z727" s="44">
        <f>M727-Y727</f>
        <v/>
      </c>
      <c r="AA727" s="1" t="n">
        <v>0</v>
      </c>
      <c r="AB727" s="44">
        <f>Z727*0.9</f>
        <v/>
      </c>
      <c r="AC727" s="44">
        <f>M727*0.005</f>
        <v/>
      </c>
      <c r="AD727" s="44">
        <f>AC727</f>
        <v/>
      </c>
      <c r="AE727" s="1" t="n"/>
      <c r="AF727" s="1" t="n"/>
      <c r="AG727" s="1" t="n"/>
      <c r="AH727" s="44">
        <f>Z727*0.05</f>
        <v/>
      </c>
      <c r="AI727" s="44">
        <f>AH727</f>
        <v/>
      </c>
      <c r="AJ727" s="1" t="n"/>
      <c r="AK727" s="1" t="n"/>
      <c r="AL727" s="1" t="n"/>
      <c r="AM727" s="1" t="n"/>
      <c r="AN727" s="1" t="n"/>
      <c r="AO727" s="21">
        <f>(M727-Y727)/M727</f>
        <v/>
      </c>
      <c r="AP727" s="21">
        <f>AA727/Y727</f>
        <v/>
      </c>
    </row>
    <row r="728">
      <c r="A728" s="1" t="n"/>
      <c r="B728" s="15" t="inlineStr">
        <is>
          <t>7-MA20065021</t>
        </is>
      </c>
      <c r="C728" s="15" t="inlineStr">
        <is>
          <t>2020-07-02 13:26:45</t>
        </is>
      </c>
      <c r="D728" s="16">
        <f>LEFT(B728,9)</f>
        <v/>
      </c>
      <c r="E728" s="1" t="inlineStr">
        <is>
          <t>jack</t>
        </is>
      </c>
      <c r="F728" s="1" t="n"/>
      <c r="G728" s="1" t="n"/>
      <c r="H728" s="1" t="n"/>
      <c r="I728" s="1" t="n"/>
      <c r="J728" s="1" t="n"/>
      <c r="K728" s="1" t="n"/>
      <c r="L728" s="1" t="n"/>
      <c r="M728" s="17" t="n">
        <v>73.40000000000001</v>
      </c>
      <c r="N728" s="1" t="n"/>
      <c r="O728" s="1" t="n"/>
      <c r="P728" s="1" t="n"/>
      <c r="Q728" s="1" t="n"/>
      <c r="R728" s="17" t="n">
        <v>42.21</v>
      </c>
      <c r="S728" s="44">
        <f>M728*0.01095</f>
        <v/>
      </c>
      <c r="T728" s="44">
        <f>M728*0.02348</f>
        <v/>
      </c>
      <c r="U728" s="44" t="n"/>
      <c r="V728" s="44">
        <f>U728-T728</f>
        <v/>
      </c>
      <c r="W728" s="1" t="n"/>
      <c r="X728" s="44">
        <f>M728*0.043</f>
        <v/>
      </c>
      <c r="Y728" s="44">
        <f>R728+S728+T728+W728+X728+AG728+AC728+AD728</f>
        <v/>
      </c>
      <c r="Z728" s="44">
        <f>M728-Y728</f>
        <v/>
      </c>
      <c r="AA728" s="44">
        <f>Z728*0.7</f>
        <v/>
      </c>
      <c r="AB728" s="1" t="n"/>
      <c r="AC728" s="44">
        <f>M728*0.005</f>
        <v/>
      </c>
      <c r="AD728" s="44">
        <f>AC728</f>
        <v/>
      </c>
      <c r="AE728" s="1" t="n"/>
      <c r="AF728" s="1" t="n"/>
      <c r="AG728" s="1" t="n"/>
      <c r="AH728" s="44">
        <f>Z728*0.15</f>
        <v/>
      </c>
      <c r="AI728" s="44">
        <f>Z728*0.15</f>
        <v/>
      </c>
      <c r="AJ728" s="1" t="n"/>
      <c r="AK728" s="1" t="n"/>
      <c r="AL728" s="1" t="n"/>
      <c r="AM728" s="1" t="n"/>
      <c r="AN728" s="1" t="n"/>
      <c r="AO728" s="21">
        <f>(M728-Y728)/M728</f>
        <v/>
      </c>
      <c r="AP728" s="21">
        <f>AA728/Y728</f>
        <v/>
      </c>
    </row>
    <row r="729">
      <c r="A729" s="1" t="n"/>
      <c r="B729" s="15" t="inlineStr">
        <is>
          <t>7-MA20242001</t>
        </is>
      </c>
      <c r="C729" s="15" t="inlineStr">
        <is>
          <t>2020-07-02 15:13:00</t>
        </is>
      </c>
      <c r="D729" s="16">
        <f>LEFT(B729,9)</f>
        <v/>
      </c>
      <c r="E729" s="1" t="inlineStr">
        <is>
          <t>jack</t>
        </is>
      </c>
      <c r="F729" s="1" t="n"/>
      <c r="G729" s="1" t="n"/>
      <c r="H729" s="1" t="n"/>
      <c r="I729" s="1" t="n"/>
      <c r="J729" s="1" t="n"/>
      <c r="K729" s="1" t="n"/>
      <c r="L729" s="1" t="n"/>
      <c r="M729" s="17" t="n">
        <v>14.1</v>
      </c>
      <c r="N729" s="1" t="n"/>
      <c r="O729" s="1" t="n"/>
      <c r="P729" s="1" t="n"/>
      <c r="Q729" s="1" t="n"/>
      <c r="R729" s="17" t="n">
        <v>4.4</v>
      </c>
      <c r="S729" s="44">
        <f>M729*0.01095</f>
        <v/>
      </c>
      <c r="T729" s="44">
        <f>M729*0.02348</f>
        <v/>
      </c>
      <c r="U729" s="44" t="n"/>
      <c r="V729" s="44">
        <f>U729-T729</f>
        <v/>
      </c>
      <c r="W729" s="1" t="n"/>
      <c r="X729" s="44">
        <f>M729*0.043</f>
        <v/>
      </c>
      <c r="Y729" s="44">
        <f>R729+S729+T729+W729+X729+AG729+AC729+AD729</f>
        <v/>
      </c>
      <c r="Z729" s="44">
        <f>M729-Y729</f>
        <v/>
      </c>
      <c r="AA729" s="44">
        <f>Z729*0.7</f>
        <v/>
      </c>
      <c r="AB729" s="1" t="n"/>
      <c r="AC729" s="44">
        <f>M729*0.005</f>
        <v/>
      </c>
      <c r="AD729" s="44">
        <f>AC729</f>
        <v/>
      </c>
      <c r="AE729" s="1" t="n"/>
      <c r="AF729" s="1" t="n"/>
      <c r="AG729" s="1" t="n"/>
      <c r="AH729" s="44">
        <f>Z729*0.15</f>
        <v/>
      </c>
      <c r="AI729" s="44">
        <f>Z729*0.15</f>
        <v/>
      </c>
      <c r="AJ729" s="1" t="n"/>
      <c r="AK729" s="1" t="n"/>
      <c r="AL729" s="1" t="n"/>
      <c r="AM729" s="1" t="n"/>
      <c r="AN729" s="1" t="n"/>
      <c r="AO729" s="21">
        <f>(M729-Y729)/M729</f>
        <v/>
      </c>
      <c r="AP729" s="21">
        <f>AA729/Y729</f>
        <v/>
      </c>
    </row>
    <row r="730">
      <c r="A730" s="1" t="n"/>
      <c r="B730" s="15" t="inlineStr">
        <is>
          <t>7-GZ20076047</t>
        </is>
      </c>
      <c r="C730" s="15" t="inlineStr">
        <is>
          <t>2020-07-02 13:15:19</t>
        </is>
      </c>
      <c r="D730" s="16">
        <f>LEFT(B730,9)</f>
        <v/>
      </c>
      <c r="E730" s="1" t="inlineStr">
        <is>
          <t>jack</t>
        </is>
      </c>
      <c r="F730" s="1" t="n"/>
      <c r="G730" s="1" t="n"/>
      <c r="H730" s="1" t="n"/>
      <c r="I730" s="1" t="n"/>
      <c r="J730" s="1" t="n"/>
      <c r="K730" s="1" t="n"/>
      <c r="L730" s="1" t="n"/>
      <c r="M730" s="17" t="n">
        <v>68</v>
      </c>
      <c r="N730" s="1" t="n"/>
      <c r="O730" s="1" t="n"/>
      <c r="P730" s="1" t="n"/>
      <c r="Q730" s="1" t="n"/>
      <c r="R730" s="17" t="n">
        <v>46.22</v>
      </c>
      <c r="S730" s="44">
        <f>M730*0.01095</f>
        <v/>
      </c>
      <c r="T730" s="44">
        <f>M730*0.02348</f>
        <v/>
      </c>
      <c r="U730" s="44" t="n"/>
      <c r="V730" s="44">
        <f>U730-T730</f>
        <v/>
      </c>
      <c r="W730" s="1" t="n"/>
      <c r="X730" s="44">
        <f>M730*0.043</f>
        <v/>
      </c>
      <c r="Y730" s="44">
        <f>R730+S730+T730+W730+X730+AG730+AC730+AD730</f>
        <v/>
      </c>
      <c r="Z730" s="44">
        <f>M730-Y730</f>
        <v/>
      </c>
      <c r="AA730" s="44">
        <f>Z730*0.7</f>
        <v/>
      </c>
      <c r="AB730" s="1" t="n"/>
      <c r="AC730" s="44">
        <f>M730*0.005</f>
        <v/>
      </c>
      <c r="AD730" s="44">
        <f>AC730</f>
        <v/>
      </c>
      <c r="AE730" s="1" t="n"/>
      <c r="AF730" s="1" t="n"/>
      <c r="AG730" s="1" t="n"/>
      <c r="AH730" s="44">
        <f>Z730*0.15</f>
        <v/>
      </c>
      <c r="AI730" s="44">
        <f>Z730*0.15</f>
        <v/>
      </c>
      <c r="AJ730" s="1" t="n"/>
      <c r="AK730" s="1" t="n"/>
      <c r="AL730" s="1" t="n"/>
      <c r="AM730" s="1" t="n"/>
      <c r="AN730" s="1" t="n"/>
      <c r="AO730" s="21">
        <f>(M730-Y730)/M730</f>
        <v/>
      </c>
      <c r="AP730" s="21">
        <f>AA730/Y730</f>
        <v/>
      </c>
    </row>
    <row r="731">
      <c r="A731" s="1" t="n"/>
      <c r="B731" s="15" t="inlineStr">
        <is>
          <t>7-GZ20238007</t>
        </is>
      </c>
      <c r="C731" s="15" t="inlineStr">
        <is>
          <t>2020-07-11 15:38:31</t>
        </is>
      </c>
      <c r="D731" s="16">
        <f>LEFT(B731,9)</f>
        <v/>
      </c>
      <c r="E731" s="1" t="inlineStr">
        <is>
          <t>jack</t>
        </is>
      </c>
      <c r="F731" s="1" t="n"/>
      <c r="G731" s="1" t="n"/>
      <c r="H731" s="1" t="n"/>
      <c r="I731" s="1" t="n"/>
      <c r="J731" s="1" t="n"/>
      <c r="K731" s="1" t="n"/>
      <c r="L731" s="1" t="n"/>
      <c r="M731" s="17" t="n">
        <v>1006.56</v>
      </c>
      <c r="N731" s="1" t="n"/>
      <c r="O731" s="1" t="n"/>
      <c r="P731" s="1" t="n"/>
      <c r="Q731" s="1" t="n"/>
      <c r="R731" s="17" t="n">
        <v>417.72</v>
      </c>
      <c r="S731" s="44">
        <f>M731*0.01095</f>
        <v/>
      </c>
      <c r="T731" s="44">
        <f>M731*0.02348</f>
        <v/>
      </c>
      <c r="U731" s="44" t="n"/>
      <c r="V731" s="44">
        <f>U731-T731</f>
        <v/>
      </c>
      <c r="W731" s="1" t="n"/>
      <c r="X731" s="44">
        <f>M731*0.043</f>
        <v/>
      </c>
      <c r="Y731" s="44">
        <f>R731+S731+T731+W731+X731+AG731+AC731+AD731</f>
        <v/>
      </c>
      <c r="Z731" s="44">
        <f>M731-Y731</f>
        <v/>
      </c>
      <c r="AA731" s="44">
        <f>Z731*0.7</f>
        <v/>
      </c>
      <c r="AB731" s="1" t="n"/>
      <c r="AC731" s="44">
        <f>M731*0.005</f>
        <v/>
      </c>
      <c r="AD731" s="44">
        <f>AC731</f>
        <v/>
      </c>
      <c r="AE731" s="1" t="n"/>
      <c r="AF731" s="1" t="n"/>
      <c r="AG731" s="1" t="n"/>
      <c r="AH731" s="44">
        <f>Z731*0.15</f>
        <v/>
      </c>
      <c r="AI731" s="44">
        <f>Z731*0.15</f>
        <v/>
      </c>
      <c r="AJ731" s="1" t="n"/>
      <c r="AK731" s="1" t="n"/>
      <c r="AL731" s="1" t="n"/>
      <c r="AM731" s="1" t="n"/>
      <c r="AN731" s="1" t="n"/>
      <c r="AO731" s="21">
        <f>(M731-Y731)/M731</f>
        <v/>
      </c>
      <c r="AP731" s="21">
        <f>AA731/Y731</f>
        <v/>
      </c>
    </row>
    <row r="732">
      <c r="A732" s="1" t="n"/>
      <c r="B732" s="15" t="inlineStr">
        <is>
          <t>7-GZ20238006</t>
        </is>
      </c>
      <c r="C732" s="15" t="inlineStr">
        <is>
          <t>2020-07-02 13:15:19</t>
        </is>
      </c>
      <c r="D732" s="16">
        <f>LEFT(B732,9)</f>
        <v/>
      </c>
      <c r="E732" s="1" t="inlineStr">
        <is>
          <t>jack</t>
        </is>
      </c>
      <c r="F732" s="1" t="n"/>
      <c r="G732" s="1" t="n"/>
      <c r="H732" s="1" t="n"/>
      <c r="I732" s="1" t="n"/>
      <c r="J732" s="1" t="n"/>
      <c r="K732" s="1" t="n"/>
      <c r="L732" s="1" t="n"/>
      <c r="M732" s="17" t="n">
        <v>1032</v>
      </c>
      <c r="N732" s="1" t="n"/>
      <c r="O732" s="1" t="n"/>
      <c r="P732" s="1" t="n"/>
      <c r="Q732" s="1" t="n"/>
      <c r="R732" s="17" t="n">
        <v>718.5599999999999</v>
      </c>
      <c r="S732" s="44">
        <f>M732*0.01095</f>
        <v/>
      </c>
      <c r="T732" s="44">
        <f>M732*0.02348</f>
        <v/>
      </c>
      <c r="U732" s="44" t="n"/>
      <c r="V732" s="44">
        <f>U732-T732</f>
        <v/>
      </c>
      <c r="W732" s="1" t="n"/>
      <c r="X732" s="44">
        <f>M732*0.043</f>
        <v/>
      </c>
      <c r="Y732" s="44">
        <f>R732+S732+T732+W732+X732+AG732+AC732+AD732</f>
        <v/>
      </c>
      <c r="Z732" s="44">
        <f>M732-Y732</f>
        <v/>
      </c>
      <c r="AA732" s="44">
        <f>Z732*0.7</f>
        <v/>
      </c>
      <c r="AB732" s="1" t="n"/>
      <c r="AC732" s="44">
        <f>M732*0.005</f>
        <v/>
      </c>
      <c r="AD732" s="44">
        <f>AC732</f>
        <v/>
      </c>
      <c r="AE732" s="1" t="n"/>
      <c r="AF732" s="1" t="n"/>
      <c r="AG732" s="1" t="n"/>
      <c r="AH732" s="44">
        <f>Z732*0.15</f>
        <v/>
      </c>
      <c r="AI732" s="44">
        <f>Z732*0.15</f>
        <v/>
      </c>
      <c r="AJ732" s="1" t="n"/>
      <c r="AK732" s="1" t="n"/>
      <c r="AL732" s="1" t="n"/>
      <c r="AM732" s="1" t="n"/>
      <c r="AN732" s="1" t="n"/>
      <c r="AO732" s="21">
        <f>(M732-Y732)/M732</f>
        <v/>
      </c>
      <c r="AP732" s="21">
        <f>AA732/Y732</f>
        <v/>
      </c>
    </row>
    <row r="733">
      <c r="A733" s="1" t="n"/>
      <c r="B733" s="15" t="inlineStr">
        <is>
          <t>7-GZ20238005</t>
        </is>
      </c>
      <c r="C733" s="15" t="inlineStr">
        <is>
          <t>2020-07-06 14:31:31</t>
        </is>
      </c>
      <c r="D733" s="16">
        <f>LEFT(B733,9)</f>
        <v/>
      </c>
      <c r="E733" s="1" t="inlineStr">
        <is>
          <t>jack</t>
        </is>
      </c>
      <c r="F733" s="1" t="n"/>
      <c r="G733" s="1" t="n"/>
      <c r="H733" s="1" t="n"/>
      <c r="I733" s="1" t="n"/>
      <c r="J733" s="1" t="n"/>
      <c r="K733" s="1" t="n"/>
      <c r="L733" s="1" t="n"/>
      <c r="M733" s="17" t="n">
        <v>210</v>
      </c>
      <c r="N733" s="1" t="n"/>
      <c r="O733" s="1" t="n"/>
      <c r="P733" s="1" t="n"/>
      <c r="Q733" s="1" t="n"/>
      <c r="R733" s="17" t="n">
        <v>140.4</v>
      </c>
      <c r="S733" s="44">
        <f>M733*0.01095</f>
        <v/>
      </c>
      <c r="T733" s="44">
        <f>M733*0.02348</f>
        <v/>
      </c>
      <c r="U733" s="44" t="n"/>
      <c r="V733" s="44">
        <f>U733-T733</f>
        <v/>
      </c>
      <c r="W733" s="1" t="n"/>
      <c r="X733" s="44">
        <f>M733*0.043</f>
        <v/>
      </c>
      <c r="Y733" s="44">
        <f>R733+S733+T733+W733+X733+AG733+AC733+AD733</f>
        <v/>
      </c>
      <c r="Z733" s="44">
        <f>M733-Y733</f>
        <v/>
      </c>
      <c r="AA733" s="44">
        <f>Z733*0.7</f>
        <v/>
      </c>
      <c r="AB733" s="1" t="n"/>
      <c r="AC733" s="44">
        <f>M733*0.005</f>
        <v/>
      </c>
      <c r="AD733" s="44">
        <f>AC733</f>
        <v/>
      </c>
      <c r="AE733" s="1" t="n"/>
      <c r="AF733" s="1" t="n"/>
      <c r="AG733" s="1" t="n"/>
      <c r="AH733" s="44">
        <f>Z733*0.15</f>
        <v/>
      </c>
      <c r="AI733" s="44">
        <f>Z733*0.15</f>
        <v/>
      </c>
      <c r="AJ733" s="1" t="n"/>
      <c r="AK733" s="1" t="n"/>
      <c r="AL733" s="1" t="n"/>
      <c r="AM733" s="1" t="n"/>
      <c r="AN733" s="1" t="n"/>
      <c r="AO733" s="21">
        <f>(M733-Y733)/M733</f>
        <v/>
      </c>
      <c r="AP733" s="21">
        <f>AA733/Y733</f>
        <v/>
      </c>
    </row>
    <row r="734">
      <c r="A734" s="1" t="n"/>
      <c r="B734" s="15" t="inlineStr">
        <is>
          <t>7-GZ20238004</t>
        </is>
      </c>
      <c r="C734" s="15" t="inlineStr">
        <is>
          <t>2020-07-02 13:15:18</t>
        </is>
      </c>
      <c r="D734" s="16">
        <f>LEFT(B734,9)</f>
        <v/>
      </c>
      <c r="E734" s="1" t="inlineStr">
        <is>
          <t>jack</t>
        </is>
      </c>
      <c r="F734" s="1" t="n"/>
      <c r="G734" s="1" t="n"/>
      <c r="H734" s="1" t="n"/>
      <c r="I734" s="1" t="n"/>
      <c r="J734" s="1" t="n"/>
      <c r="K734" s="1" t="n"/>
      <c r="L734" s="1" t="n"/>
      <c r="M734" s="17" t="n">
        <v>186</v>
      </c>
      <c r="N734" s="1" t="n"/>
      <c r="O734" s="1" t="n"/>
      <c r="P734" s="1" t="n"/>
      <c r="Q734" s="1" t="n"/>
      <c r="R734" s="17" t="n">
        <v>118.8</v>
      </c>
      <c r="S734" s="44">
        <f>M734*0.01095</f>
        <v/>
      </c>
      <c r="T734" s="44">
        <f>M734*0.02348</f>
        <v/>
      </c>
      <c r="U734" s="44" t="n"/>
      <c r="V734" s="44">
        <f>U734-T734</f>
        <v/>
      </c>
      <c r="W734" s="1" t="n"/>
      <c r="X734" s="44">
        <f>M734*0.043</f>
        <v/>
      </c>
      <c r="Y734" s="44">
        <f>R734+S734+T734+W734+X734+AG734+AC734+AD734</f>
        <v/>
      </c>
      <c r="Z734" s="44">
        <f>M734-Y734</f>
        <v/>
      </c>
      <c r="AA734" s="44">
        <f>Z734*0.7</f>
        <v/>
      </c>
      <c r="AB734" s="1" t="n"/>
      <c r="AC734" s="44">
        <f>M734*0.005</f>
        <v/>
      </c>
      <c r="AD734" s="44">
        <f>AC734</f>
        <v/>
      </c>
      <c r="AE734" s="1" t="n"/>
      <c r="AF734" s="1" t="n"/>
      <c r="AG734" s="1" t="n"/>
      <c r="AH734" s="44">
        <f>Z734*0.15</f>
        <v/>
      </c>
      <c r="AI734" s="44">
        <f>Z734*0.15</f>
        <v/>
      </c>
      <c r="AJ734" s="1" t="n"/>
      <c r="AK734" s="1" t="n"/>
      <c r="AL734" s="1" t="n"/>
      <c r="AM734" s="1" t="n"/>
      <c r="AN734" s="1" t="n"/>
      <c r="AO734" s="21">
        <f>(M734-Y734)/M734</f>
        <v/>
      </c>
      <c r="AP734" s="21">
        <f>AA734/Y734</f>
        <v/>
      </c>
    </row>
    <row r="735">
      <c r="A735" s="1" t="n"/>
      <c r="B735" s="15" t="inlineStr">
        <is>
          <t>7-GZ20238003</t>
        </is>
      </c>
      <c r="C735" s="15" t="inlineStr">
        <is>
          <t>2020-07-06 14:31:31</t>
        </is>
      </c>
      <c r="D735" s="16">
        <f>LEFT(B735,9)</f>
        <v/>
      </c>
      <c r="E735" s="1" t="inlineStr">
        <is>
          <t>jack</t>
        </is>
      </c>
      <c r="F735" s="1" t="n"/>
      <c r="G735" s="1" t="n"/>
      <c r="H735" s="1" t="n"/>
      <c r="I735" s="1" t="n"/>
      <c r="J735" s="1" t="n"/>
      <c r="K735" s="1" t="n"/>
      <c r="L735" s="1" t="n"/>
      <c r="M735" s="17" t="n">
        <v>168</v>
      </c>
      <c r="N735" s="1" t="n"/>
      <c r="O735" s="1" t="n"/>
      <c r="P735" s="1" t="n"/>
      <c r="Q735" s="1" t="n"/>
      <c r="R735" s="17" t="n">
        <v>82</v>
      </c>
      <c r="S735" s="44">
        <f>M735*0.01095</f>
        <v/>
      </c>
      <c r="T735" s="44">
        <f>M735*0.02348</f>
        <v/>
      </c>
      <c r="U735" s="44" t="n"/>
      <c r="V735" s="44">
        <f>U735-T735</f>
        <v/>
      </c>
      <c r="W735" s="1" t="n"/>
      <c r="X735" s="44">
        <f>M735*0.043</f>
        <v/>
      </c>
      <c r="Y735" s="44">
        <f>R735+S735+T735+W735+X735+AG735+AC735+AD735</f>
        <v/>
      </c>
      <c r="Z735" s="44">
        <f>M735-Y735</f>
        <v/>
      </c>
      <c r="AA735" s="44">
        <f>Z735*0.7</f>
        <v/>
      </c>
      <c r="AB735" s="1" t="n"/>
      <c r="AC735" s="44">
        <f>M735*0.005</f>
        <v/>
      </c>
      <c r="AD735" s="44">
        <f>AC735</f>
        <v/>
      </c>
      <c r="AE735" s="1" t="n"/>
      <c r="AF735" s="1" t="n"/>
      <c r="AG735" s="1" t="n"/>
      <c r="AH735" s="44">
        <f>Z735*0.15</f>
        <v/>
      </c>
      <c r="AI735" s="44">
        <f>Z735*0.15</f>
        <v/>
      </c>
      <c r="AJ735" s="1" t="n"/>
      <c r="AK735" s="1" t="n"/>
      <c r="AL735" s="1" t="n"/>
      <c r="AM735" s="1" t="n"/>
      <c r="AN735" s="1" t="n"/>
      <c r="AO735" s="21">
        <f>(M735-Y735)/M735</f>
        <v/>
      </c>
      <c r="AP735" s="21">
        <f>AA735/Y735</f>
        <v/>
      </c>
    </row>
    <row r="736">
      <c r="A736" s="1" t="n"/>
      <c r="B736" s="15" t="inlineStr">
        <is>
          <t>7-GZ20238002</t>
        </is>
      </c>
      <c r="C736" s="15" t="inlineStr">
        <is>
          <t>2020-07-06 14:21:31</t>
        </is>
      </c>
      <c r="D736" s="16">
        <f>LEFT(B736,9)</f>
        <v/>
      </c>
      <c r="E736" s="1" t="inlineStr">
        <is>
          <t>jack</t>
        </is>
      </c>
      <c r="F736" s="1" t="n"/>
      <c r="G736" s="1" t="n"/>
      <c r="H736" s="1" t="n"/>
      <c r="I736" s="1" t="n"/>
      <c r="J736" s="1" t="n"/>
      <c r="K736" s="1" t="n"/>
      <c r="L736" s="1" t="n"/>
      <c r="M736" s="17" t="n">
        <v>601.6</v>
      </c>
      <c r="N736" s="1" t="n"/>
      <c r="O736" s="1" t="n"/>
      <c r="P736" s="1" t="n"/>
      <c r="Q736" s="1" t="n"/>
      <c r="R736" s="17" t="n">
        <v>271.76</v>
      </c>
      <c r="S736" s="44">
        <f>M736*0.01095</f>
        <v/>
      </c>
      <c r="T736" s="44">
        <f>M736*0.02348</f>
        <v/>
      </c>
      <c r="U736" s="44" t="n"/>
      <c r="V736" s="44">
        <f>U736-T736</f>
        <v/>
      </c>
      <c r="W736" s="1" t="n"/>
      <c r="X736" s="44">
        <f>M736*0.043</f>
        <v/>
      </c>
      <c r="Y736" s="44">
        <f>R736+S736+T736+W736+X736+AG736+AC736+AD736</f>
        <v/>
      </c>
      <c r="Z736" s="44">
        <f>M736-Y736</f>
        <v/>
      </c>
      <c r="AA736" s="44">
        <f>Z736*0.7</f>
        <v/>
      </c>
      <c r="AB736" s="1" t="n"/>
      <c r="AC736" s="44">
        <f>M736*0.005</f>
        <v/>
      </c>
      <c r="AD736" s="44">
        <f>AC736</f>
        <v/>
      </c>
      <c r="AE736" s="1" t="n"/>
      <c r="AF736" s="1" t="n"/>
      <c r="AG736" s="1" t="n"/>
      <c r="AH736" s="44">
        <f>Z736*0.15</f>
        <v/>
      </c>
      <c r="AI736" s="44">
        <f>Z736*0.15</f>
        <v/>
      </c>
      <c r="AJ736" s="1" t="n"/>
      <c r="AK736" s="1" t="n"/>
      <c r="AL736" s="1" t="n"/>
      <c r="AM736" s="1" t="n"/>
      <c r="AN736" s="1" t="n"/>
      <c r="AO736" s="21">
        <f>(M736-Y736)/M736</f>
        <v/>
      </c>
      <c r="AP736" s="21">
        <f>AA736/Y736</f>
        <v/>
      </c>
    </row>
    <row r="737">
      <c r="A737" s="1" t="n"/>
      <c r="B737" s="15" t="inlineStr">
        <is>
          <t>7-GZ20238001</t>
        </is>
      </c>
      <c r="C737" s="15" t="inlineStr">
        <is>
          <t>2020-07-06 14:20:20</t>
        </is>
      </c>
      <c r="D737" s="16">
        <f>LEFT(B737,9)</f>
        <v/>
      </c>
      <c r="E737" s="1" t="inlineStr">
        <is>
          <t>jack</t>
        </is>
      </c>
      <c r="F737" s="1" t="n"/>
      <c r="G737" s="1" t="n"/>
      <c r="H737" s="1" t="n"/>
      <c r="I737" s="1" t="n"/>
      <c r="J737" s="1" t="n"/>
      <c r="K737" s="1" t="n"/>
      <c r="L737" s="1" t="n"/>
      <c r="M737" s="17" t="n">
        <v>400</v>
      </c>
      <c r="N737" s="1" t="n"/>
      <c r="O737" s="1" t="n"/>
      <c r="P737" s="1" t="n"/>
      <c r="Q737" s="1" t="n"/>
      <c r="R737" s="26" t="n">
        <v>140.1</v>
      </c>
      <c r="S737" s="44">
        <f>M737*0.01095</f>
        <v/>
      </c>
      <c r="T737" s="44">
        <f>M737*0.02348</f>
        <v/>
      </c>
      <c r="U737" s="44" t="n"/>
      <c r="V737" s="44">
        <f>U737-T737</f>
        <v/>
      </c>
      <c r="W737" s="1" t="n"/>
      <c r="X737" s="44">
        <f>M737*0.043</f>
        <v/>
      </c>
      <c r="Y737" s="44">
        <f>R737+S737+T737+W737+X737+AG737+AC737+AD737</f>
        <v/>
      </c>
      <c r="Z737" s="44">
        <f>M737-Y737</f>
        <v/>
      </c>
      <c r="AA737" s="44">
        <f>Z737*0.7</f>
        <v/>
      </c>
      <c r="AB737" s="1" t="n"/>
      <c r="AC737" s="44">
        <f>M737*0.005</f>
        <v/>
      </c>
      <c r="AD737" s="44">
        <f>AC737</f>
        <v/>
      </c>
      <c r="AE737" s="1" t="n"/>
      <c r="AF737" s="1" t="n"/>
      <c r="AG737" s="1" t="n"/>
      <c r="AH737" s="44">
        <f>Z737*0.15</f>
        <v/>
      </c>
      <c r="AI737" s="44">
        <f>Z737*0.15</f>
        <v/>
      </c>
      <c r="AJ737" s="1" t="n"/>
      <c r="AK737" s="1" t="n"/>
      <c r="AL737" s="1" t="n"/>
      <c r="AM737" s="1" t="n"/>
      <c r="AN737" s="1" t="n"/>
      <c r="AO737" s="21">
        <f>(M737-Y737)/M737</f>
        <v/>
      </c>
      <c r="AP737" s="21">
        <f>AA737/Y737</f>
        <v/>
      </c>
    </row>
    <row r="738">
      <c r="A738" s="1" t="n"/>
      <c r="B738" s="15" t="inlineStr">
        <is>
          <t>7-GZ20237001</t>
        </is>
      </c>
      <c r="C738" s="15" t="inlineStr">
        <is>
          <t>2020-07-02 13:15:41</t>
        </is>
      </c>
      <c r="D738" s="16">
        <f>LEFT(B738,9)</f>
        <v/>
      </c>
      <c r="E738" s="1" t="inlineStr">
        <is>
          <t>jack</t>
        </is>
      </c>
      <c r="F738" s="1" t="n"/>
      <c r="G738" s="1" t="n"/>
      <c r="H738" s="1" t="n"/>
      <c r="I738" s="1" t="n"/>
      <c r="J738" s="1" t="n"/>
      <c r="K738" s="1" t="n"/>
      <c r="L738" s="1" t="n"/>
      <c r="M738" s="17" t="n">
        <v>266.8</v>
      </c>
      <c r="N738" s="1" t="n"/>
      <c r="O738" s="1" t="n"/>
      <c r="P738" s="1" t="n"/>
      <c r="Q738" s="1" t="n"/>
      <c r="R738" s="17" t="n">
        <v>150.5</v>
      </c>
      <c r="S738" s="44">
        <f>M738*0.01095</f>
        <v/>
      </c>
      <c r="T738" s="44">
        <f>M738*0.02348</f>
        <v/>
      </c>
      <c r="U738" s="44" t="n"/>
      <c r="V738" s="44">
        <f>U738-T738</f>
        <v/>
      </c>
      <c r="W738" s="1" t="n"/>
      <c r="X738" s="44">
        <f>M738*0.043</f>
        <v/>
      </c>
      <c r="Y738" s="44">
        <f>R738+S738+T738+W738+X738+AG738+AC738+AD738</f>
        <v/>
      </c>
      <c r="Z738" s="44">
        <f>M738-Y738</f>
        <v/>
      </c>
      <c r="AA738" s="44">
        <f>Z738*0.7</f>
        <v/>
      </c>
      <c r="AB738" s="1" t="n"/>
      <c r="AC738" s="44">
        <f>M738*0.005</f>
        <v/>
      </c>
      <c r="AD738" s="44">
        <f>AC738</f>
        <v/>
      </c>
      <c r="AE738" s="1" t="n"/>
      <c r="AF738" s="1" t="n"/>
      <c r="AG738" s="1" t="n"/>
      <c r="AH738" s="44">
        <f>Z738*0.15</f>
        <v/>
      </c>
      <c r="AI738" s="44">
        <f>Z738*0.15</f>
        <v/>
      </c>
      <c r="AJ738" s="1" t="n"/>
      <c r="AK738" s="1" t="n"/>
      <c r="AL738" s="1" t="n"/>
      <c r="AM738" s="1" t="n"/>
      <c r="AN738" s="1" t="n"/>
      <c r="AO738" s="21">
        <f>(M738-Y738)/M738</f>
        <v/>
      </c>
      <c r="AP738" s="21">
        <f>AA738/Y738</f>
        <v/>
      </c>
    </row>
    <row r="739">
      <c r="A739" s="1" t="n"/>
      <c r="B739" s="15" t="inlineStr">
        <is>
          <t>7-MA20241001</t>
        </is>
      </c>
      <c r="C739" s="15" t="inlineStr">
        <is>
          <t>2020-07-06 10:53:46</t>
        </is>
      </c>
      <c r="D739" s="16">
        <f>LEFT(B739,9)</f>
        <v/>
      </c>
      <c r="E739" s="1" t="inlineStr">
        <is>
          <t>jack</t>
        </is>
      </c>
      <c r="F739" s="1" t="n"/>
      <c r="G739" s="1" t="n"/>
      <c r="H739" s="1" t="n"/>
      <c r="I739" s="1" t="n"/>
      <c r="J739" s="1" t="n"/>
      <c r="K739" s="1" t="n"/>
      <c r="L739" s="1" t="n"/>
      <c r="M739" s="17" t="n">
        <v>144</v>
      </c>
      <c r="N739" s="1" t="n"/>
      <c r="O739" s="1" t="n"/>
      <c r="P739" s="1" t="n"/>
      <c r="Q739" s="1" t="n"/>
      <c r="R739" s="17" t="n">
        <v>100.04</v>
      </c>
      <c r="S739" s="44">
        <f>M739*0.01095</f>
        <v/>
      </c>
      <c r="T739" s="44">
        <f>M739*0.02348</f>
        <v/>
      </c>
      <c r="U739" s="44" t="n"/>
      <c r="V739" s="44">
        <f>U739-T739</f>
        <v/>
      </c>
      <c r="W739" s="1" t="n"/>
      <c r="X739" s="44">
        <f>M739*0.043</f>
        <v/>
      </c>
      <c r="Y739" s="44">
        <f>R739+S739+T739+W739+X739+AG739+AC739+AD739</f>
        <v/>
      </c>
      <c r="Z739" s="44">
        <f>M739-Y739</f>
        <v/>
      </c>
      <c r="AA739" s="44">
        <f>Z739*0.7</f>
        <v/>
      </c>
      <c r="AB739" s="1" t="n"/>
      <c r="AC739" s="44">
        <f>M739*0.005</f>
        <v/>
      </c>
      <c r="AD739" s="44">
        <f>AC739</f>
        <v/>
      </c>
      <c r="AE739" s="1" t="n"/>
      <c r="AF739" s="1" t="n"/>
      <c r="AG739" s="1" t="n"/>
      <c r="AH739" s="44">
        <f>Z739*0.15</f>
        <v/>
      </c>
      <c r="AI739" s="44">
        <f>Z739*0.15</f>
        <v/>
      </c>
      <c r="AJ739" s="1" t="n"/>
      <c r="AK739" s="1" t="n"/>
      <c r="AL739" s="1" t="n"/>
      <c r="AM739" s="1" t="n"/>
      <c r="AN739" s="1" t="n"/>
      <c r="AO739" s="21">
        <f>(M739-Y739)/M739</f>
        <v/>
      </c>
      <c r="AP739" s="21">
        <f>AA739/Y739</f>
        <v/>
      </c>
    </row>
    <row r="740">
      <c r="A740" s="1" t="n"/>
      <c r="B740" s="15" t="inlineStr">
        <is>
          <t>7-GZ20236001</t>
        </is>
      </c>
      <c r="C740" s="15" t="inlineStr">
        <is>
          <t>2020-07-02 13:16:09</t>
        </is>
      </c>
      <c r="D740" s="16">
        <f>LEFT(B740,9)</f>
        <v/>
      </c>
      <c r="E740" s="1" t="inlineStr">
        <is>
          <t>jack</t>
        </is>
      </c>
      <c r="F740" s="1" t="n"/>
      <c r="G740" s="1" t="n"/>
      <c r="H740" s="1" t="n"/>
      <c r="I740" s="1" t="n"/>
      <c r="J740" s="1" t="n"/>
      <c r="K740" s="1" t="n"/>
      <c r="L740" s="1" t="n"/>
      <c r="M740" s="17" t="n">
        <v>84</v>
      </c>
      <c r="N740" s="1" t="n"/>
      <c r="O740" s="1" t="n"/>
      <c r="P740" s="1" t="n"/>
      <c r="Q740" s="1" t="n"/>
      <c r="R740" s="17" t="n">
        <v>49.86</v>
      </c>
      <c r="S740" s="44">
        <f>M740*0.01095</f>
        <v/>
      </c>
      <c r="T740" s="44">
        <f>M740*0.02348</f>
        <v/>
      </c>
      <c r="U740" s="44" t="n"/>
      <c r="V740" s="44">
        <f>U740-T740</f>
        <v/>
      </c>
      <c r="W740" s="1" t="n"/>
      <c r="X740" s="44">
        <f>M740*0.043</f>
        <v/>
      </c>
      <c r="Y740" s="44">
        <f>R740+S740+T740+W740+X740+AG740+AC740+AD740</f>
        <v/>
      </c>
      <c r="Z740" s="44">
        <f>M740-Y740</f>
        <v/>
      </c>
      <c r="AA740" s="44">
        <f>Z740*0.7</f>
        <v/>
      </c>
      <c r="AB740" s="1" t="n"/>
      <c r="AC740" s="44">
        <f>M740*0.005</f>
        <v/>
      </c>
      <c r="AD740" s="44">
        <f>AC740</f>
        <v/>
      </c>
      <c r="AE740" s="1" t="n"/>
      <c r="AF740" s="1" t="n"/>
      <c r="AG740" s="1" t="n"/>
      <c r="AH740" s="44">
        <f>Z740*0.15</f>
        <v/>
      </c>
      <c r="AI740" s="44">
        <f>Z740*0.15</f>
        <v/>
      </c>
      <c r="AJ740" s="1" t="n"/>
      <c r="AK740" s="1" t="n"/>
      <c r="AL740" s="1" t="n"/>
      <c r="AM740" s="1" t="n"/>
      <c r="AN740" s="1" t="n"/>
      <c r="AO740" s="21">
        <f>(M740-Y740)/M740</f>
        <v/>
      </c>
      <c r="AP740" s="21">
        <f>AA740/Y740</f>
        <v/>
      </c>
    </row>
    <row r="741">
      <c r="A741" s="1" t="n"/>
      <c r="B741" s="15" t="inlineStr">
        <is>
          <t>7-GZ20189005</t>
        </is>
      </c>
      <c r="C741" s="15" t="inlineStr">
        <is>
          <t>2020-07-02 13:15:18</t>
        </is>
      </c>
      <c r="D741" s="16">
        <f>LEFT(B741,9)</f>
        <v/>
      </c>
      <c r="E741" s="1" t="inlineStr">
        <is>
          <t>jack</t>
        </is>
      </c>
      <c r="F741" s="1" t="n"/>
      <c r="G741" s="1" t="n"/>
      <c r="H741" s="1" t="n"/>
      <c r="I741" s="1" t="n"/>
      <c r="J741" s="1" t="n"/>
      <c r="K741" s="1" t="n"/>
      <c r="L741" s="1" t="n"/>
      <c r="M741" s="17" t="n">
        <v>44</v>
      </c>
      <c r="N741" s="1" t="n"/>
      <c r="O741" s="1" t="n"/>
      <c r="P741" s="1" t="n"/>
      <c r="Q741" s="1" t="n"/>
      <c r="R741" s="17" t="n">
        <v>27.68</v>
      </c>
      <c r="S741" s="44">
        <f>M741*0.01095</f>
        <v/>
      </c>
      <c r="T741" s="44">
        <f>M741*0.02348</f>
        <v/>
      </c>
      <c r="U741" s="44" t="n"/>
      <c r="V741" s="44">
        <f>U741-T741</f>
        <v/>
      </c>
      <c r="W741" s="1" t="n"/>
      <c r="X741" s="44">
        <f>M741*0.043</f>
        <v/>
      </c>
      <c r="Y741" s="44">
        <f>R741+S741+T741+W741+X741+AG741+AC741+AD741</f>
        <v/>
      </c>
      <c r="Z741" s="44">
        <f>M741-Y741</f>
        <v/>
      </c>
      <c r="AA741" s="44">
        <f>Z741*0.7</f>
        <v/>
      </c>
      <c r="AB741" s="1" t="n"/>
      <c r="AC741" s="44">
        <f>M741*0.005</f>
        <v/>
      </c>
      <c r="AD741" s="44">
        <f>AC741</f>
        <v/>
      </c>
      <c r="AE741" s="1" t="n"/>
      <c r="AF741" s="1" t="n"/>
      <c r="AG741" s="1" t="n"/>
      <c r="AH741" s="44">
        <f>Z741*0.15</f>
        <v/>
      </c>
      <c r="AI741" s="44">
        <f>Z741*0.15</f>
        <v/>
      </c>
      <c r="AJ741" s="1" t="n"/>
      <c r="AK741" s="1" t="n"/>
      <c r="AL741" s="1" t="n"/>
      <c r="AM741" s="1" t="n"/>
      <c r="AN741" s="1" t="n"/>
      <c r="AO741" s="21">
        <f>(M741-Y741)/M741</f>
        <v/>
      </c>
      <c r="AP741" s="21">
        <f>AA741/Y741</f>
        <v/>
      </c>
    </row>
    <row r="742">
      <c r="A742" s="1" t="n"/>
      <c r="B742" s="15" t="inlineStr">
        <is>
          <t>7-GZ20184002</t>
        </is>
      </c>
      <c r="C742" s="15" t="inlineStr">
        <is>
          <t>2020-07-06 14:20:02</t>
        </is>
      </c>
      <c r="D742" s="16">
        <f>LEFT(B742,9)</f>
        <v/>
      </c>
      <c r="E742" s="1" t="inlineStr">
        <is>
          <t>jack</t>
        </is>
      </c>
      <c r="F742" s="1" t="n"/>
      <c r="G742" s="1" t="n"/>
      <c r="H742" s="1" t="n"/>
      <c r="I742" s="1" t="n"/>
      <c r="J742" s="1" t="n"/>
      <c r="K742" s="1" t="n"/>
      <c r="L742" s="1" t="n"/>
      <c r="M742" s="17" t="n">
        <v>110.6</v>
      </c>
      <c r="N742" s="1" t="n"/>
      <c r="O742" s="1" t="n"/>
      <c r="P742" s="1" t="n"/>
      <c r="Q742" s="1" t="n"/>
      <c r="R742" s="17" t="n">
        <v>68.16</v>
      </c>
      <c r="S742" s="44">
        <f>M742*0.01095</f>
        <v/>
      </c>
      <c r="T742" s="44">
        <f>M742*0.02348</f>
        <v/>
      </c>
      <c r="U742" s="44" t="n"/>
      <c r="V742" s="44">
        <f>U742-T742</f>
        <v/>
      </c>
      <c r="W742" s="1" t="n"/>
      <c r="X742" s="44">
        <f>M742*0.043</f>
        <v/>
      </c>
      <c r="Y742" s="44">
        <f>R742+S742+T742+W742+X742+AG742+AC742+AD742</f>
        <v/>
      </c>
      <c r="Z742" s="44">
        <f>M742-Y742</f>
        <v/>
      </c>
      <c r="AA742" s="44">
        <f>Z742*0.7</f>
        <v/>
      </c>
      <c r="AB742" s="1" t="n"/>
      <c r="AC742" s="44">
        <f>M742*0.005</f>
        <v/>
      </c>
      <c r="AD742" s="44">
        <f>AC742</f>
        <v/>
      </c>
      <c r="AE742" s="1" t="n"/>
      <c r="AF742" s="1" t="n"/>
      <c r="AG742" s="1" t="n"/>
      <c r="AH742" s="44">
        <f>Z742*0.15</f>
        <v/>
      </c>
      <c r="AI742" s="44">
        <f>Z742*0.15</f>
        <v/>
      </c>
      <c r="AJ742" s="1" t="n"/>
      <c r="AK742" s="1" t="n"/>
      <c r="AL742" s="1" t="n"/>
      <c r="AM742" s="1" t="n"/>
      <c r="AN742" s="1" t="n"/>
      <c r="AO742" s="21">
        <f>(M742-Y742)/M742</f>
        <v/>
      </c>
      <c r="AP742" s="21">
        <f>AA742/Y742</f>
        <v/>
      </c>
    </row>
    <row r="743">
      <c r="A743" s="1" t="n"/>
      <c r="B743" s="15" t="inlineStr">
        <is>
          <t>7-AL194060</t>
        </is>
      </c>
      <c r="C743" s="15" t="inlineStr">
        <is>
          <t>2020-07-02 11:54:24</t>
        </is>
      </c>
      <c r="D743" s="16">
        <f>LEFT(B743,9)</f>
        <v/>
      </c>
      <c r="E743" s="1" t="inlineStr">
        <is>
          <t>jack</t>
        </is>
      </c>
      <c r="F743" s="1" t="n"/>
      <c r="G743" s="1" t="n"/>
      <c r="H743" s="1" t="n"/>
      <c r="I743" s="1" t="n"/>
      <c r="J743" s="1" t="n"/>
      <c r="K743" s="1" t="n"/>
      <c r="L743" s="1" t="n"/>
      <c r="M743" s="17" t="n">
        <v>160</v>
      </c>
      <c r="N743" s="1" t="n"/>
      <c r="O743" s="1" t="n"/>
      <c r="P743" s="1" t="n"/>
      <c r="Q743" s="1" t="n"/>
      <c r="R743" s="17" t="n">
        <v>101.37</v>
      </c>
      <c r="S743" s="44">
        <f>M743*0.01095</f>
        <v/>
      </c>
      <c r="T743" s="44">
        <f>M743*0.02348</f>
        <v/>
      </c>
      <c r="U743" s="44" t="n"/>
      <c r="V743" s="44">
        <f>U743-T743</f>
        <v/>
      </c>
      <c r="W743" s="1" t="n"/>
      <c r="X743" s="44">
        <f>M743*0.043</f>
        <v/>
      </c>
      <c r="Y743" s="44">
        <f>R743+S743+T743+W743+X743+AG743+AC743+AD743</f>
        <v/>
      </c>
      <c r="Z743" s="44">
        <f>M743-Y743</f>
        <v/>
      </c>
      <c r="AA743" s="1" t="n">
        <v>0</v>
      </c>
      <c r="AB743" s="44">
        <f>Z743*0.9</f>
        <v/>
      </c>
      <c r="AC743" s="44">
        <f>M743*0.005</f>
        <v/>
      </c>
      <c r="AD743" s="44">
        <f>AC743</f>
        <v/>
      </c>
      <c r="AE743" s="1" t="n"/>
      <c r="AF743" s="1" t="n"/>
      <c r="AG743" s="1" t="n"/>
      <c r="AH743" s="44">
        <f>Z743*0.05</f>
        <v/>
      </c>
      <c r="AI743" s="44">
        <f>AH743</f>
        <v/>
      </c>
      <c r="AJ743" s="1" t="n"/>
      <c r="AK743" s="1" t="n"/>
      <c r="AL743" s="1" t="n"/>
      <c r="AM743" s="1" t="n"/>
      <c r="AN743" s="1" t="n"/>
      <c r="AO743" s="21">
        <f>(M743-Y743)/M743</f>
        <v/>
      </c>
      <c r="AP743" s="21">
        <f>AA743/Y743</f>
        <v/>
      </c>
    </row>
    <row r="744">
      <c r="A744" s="1" t="n"/>
      <c r="B744" s="15" t="inlineStr">
        <is>
          <t>7-GZ20235001</t>
        </is>
      </c>
      <c r="C744" s="15" t="inlineStr">
        <is>
          <t>2020-07-02 11:54:28</t>
        </is>
      </c>
      <c r="D744" s="16">
        <f>LEFT(B744,9)</f>
        <v/>
      </c>
      <c r="E744" s="1" t="inlineStr">
        <is>
          <t>jack</t>
        </is>
      </c>
      <c r="F744" s="1" t="n"/>
      <c r="G744" s="1" t="n"/>
      <c r="H744" s="1" t="n"/>
      <c r="I744" s="1" t="n"/>
      <c r="J744" s="1" t="n"/>
      <c r="K744" s="1" t="n"/>
      <c r="L744" s="1" t="n"/>
      <c r="M744" s="17" t="n">
        <v>303</v>
      </c>
      <c r="N744" s="1" t="n"/>
      <c r="O744" s="1" t="n"/>
      <c r="P744" s="1" t="n"/>
      <c r="Q744" s="1" t="n"/>
      <c r="R744" s="17" t="n">
        <v>220</v>
      </c>
      <c r="S744" s="44">
        <f>M744*0.01095</f>
        <v/>
      </c>
      <c r="T744" s="44">
        <f>M744*0.02348</f>
        <v/>
      </c>
      <c r="U744" s="44" t="n"/>
      <c r="V744" s="44">
        <f>U744-T744</f>
        <v/>
      </c>
      <c r="W744" s="1" t="n"/>
      <c r="X744" s="44">
        <f>M744*0.043</f>
        <v/>
      </c>
      <c r="Y744" s="44">
        <f>R744+S744+T744+W744+X744+AG744+AC744+AD744</f>
        <v/>
      </c>
      <c r="Z744" s="44">
        <f>M744-Y744</f>
        <v/>
      </c>
      <c r="AA744" s="44">
        <f>Z744*0.7</f>
        <v/>
      </c>
      <c r="AB744" s="1" t="n"/>
      <c r="AC744" s="44">
        <f>M744*0.005</f>
        <v/>
      </c>
      <c r="AD744" s="44">
        <f>AC744</f>
        <v/>
      </c>
      <c r="AE744" s="1" t="n"/>
      <c r="AF744" s="1" t="n"/>
      <c r="AG744" s="1" t="n"/>
      <c r="AH744" s="44">
        <f>Z744*0.15</f>
        <v/>
      </c>
      <c r="AI744" s="44">
        <f>Z744*0.15</f>
        <v/>
      </c>
      <c r="AJ744" s="1" t="n"/>
      <c r="AK744" s="1" t="n"/>
      <c r="AL744" s="1" t="n"/>
      <c r="AM744" s="1" t="n"/>
      <c r="AN744" s="1" t="n"/>
      <c r="AO744" s="21">
        <f>(M744-Y744)/M744</f>
        <v/>
      </c>
      <c r="AP744" s="21">
        <f>AA744/Y744</f>
        <v/>
      </c>
    </row>
    <row r="745">
      <c r="A745" s="1" t="n"/>
      <c r="B745" s="15" t="inlineStr">
        <is>
          <t>7-GZ19036009</t>
        </is>
      </c>
      <c r="C745" s="15" t="inlineStr">
        <is>
          <t>2020-07-02 11:54:28</t>
        </is>
      </c>
      <c r="D745" s="16">
        <f>LEFT(B745,9)</f>
        <v/>
      </c>
      <c r="E745" s="1" t="inlineStr">
        <is>
          <t>jack</t>
        </is>
      </c>
      <c r="F745" s="1" t="n"/>
      <c r="G745" s="1" t="n"/>
      <c r="H745" s="1" t="n"/>
      <c r="I745" s="1" t="n"/>
      <c r="J745" s="1" t="n"/>
      <c r="K745" s="1" t="n"/>
      <c r="L745" s="1" t="n"/>
      <c r="M745" s="17" t="n">
        <v>1266.8</v>
      </c>
      <c r="N745" s="1" t="n"/>
      <c r="O745" s="1" t="n"/>
      <c r="P745" s="1" t="n"/>
      <c r="Q745" s="1" t="n"/>
      <c r="R745" s="17" t="n">
        <v>844.24</v>
      </c>
      <c r="S745" s="44">
        <f>M745*0.01095</f>
        <v/>
      </c>
      <c r="T745" s="44">
        <f>M745*0.02348</f>
        <v/>
      </c>
      <c r="U745" s="44" t="n"/>
      <c r="V745" s="44">
        <f>U745-T745</f>
        <v/>
      </c>
      <c r="W745" s="1" t="n"/>
      <c r="X745" s="44">
        <f>M745*0.043</f>
        <v/>
      </c>
      <c r="Y745" s="44">
        <f>R745+S745+T745+W745+X745+AG745+AC745+AD745</f>
        <v/>
      </c>
      <c r="Z745" s="44">
        <f>M745-Y745</f>
        <v/>
      </c>
      <c r="AA745" s="44">
        <f>Z745*0.7</f>
        <v/>
      </c>
      <c r="AB745" s="1" t="n"/>
      <c r="AC745" s="44">
        <f>M745*0.005</f>
        <v/>
      </c>
      <c r="AD745" s="44">
        <f>AC745</f>
        <v/>
      </c>
      <c r="AE745" s="1" t="n"/>
      <c r="AF745" s="1" t="n"/>
      <c r="AG745" s="1" t="n"/>
      <c r="AH745" s="44">
        <f>Z745*0.15</f>
        <v/>
      </c>
      <c r="AI745" s="44">
        <f>Z745*0.15</f>
        <v/>
      </c>
      <c r="AJ745" s="1" t="n"/>
      <c r="AK745" s="1" t="n"/>
      <c r="AL745" s="1" t="n"/>
      <c r="AM745" s="1" t="n"/>
      <c r="AN745" s="1" t="n"/>
      <c r="AO745" s="21">
        <f>(M745-Y745)/M745</f>
        <v/>
      </c>
      <c r="AP745" s="21">
        <f>AA745/Y745</f>
        <v/>
      </c>
    </row>
    <row r="746">
      <c r="A746" s="1" t="n"/>
      <c r="B746" s="15" t="inlineStr">
        <is>
          <t>7-GZ20234001</t>
        </is>
      </c>
      <c r="C746" s="15" t="inlineStr">
        <is>
          <t>2020-07-02 11:54:28</t>
        </is>
      </c>
      <c r="D746" s="16">
        <f>LEFT(B746,9)</f>
        <v/>
      </c>
      <c r="E746" s="1" t="inlineStr">
        <is>
          <t>jack</t>
        </is>
      </c>
      <c r="F746" s="1" t="n"/>
      <c r="G746" s="1" t="n"/>
      <c r="H746" s="1" t="n"/>
      <c r="I746" s="1" t="n"/>
      <c r="J746" s="1" t="n"/>
      <c r="K746" s="1" t="n"/>
      <c r="L746" s="1" t="n"/>
      <c r="M746" s="17" t="n">
        <v>37</v>
      </c>
      <c r="N746" s="1" t="n"/>
      <c r="O746" s="1" t="n"/>
      <c r="P746" s="1" t="n"/>
      <c r="Q746" s="1" t="n"/>
      <c r="R746" s="17" t="n">
        <v>16</v>
      </c>
      <c r="S746" s="44">
        <f>M746*0.01095</f>
        <v/>
      </c>
      <c r="T746" s="44">
        <f>M746*0.02348</f>
        <v/>
      </c>
      <c r="U746" s="44" t="n"/>
      <c r="V746" s="44">
        <f>U746-T746</f>
        <v/>
      </c>
      <c r="W746" s="1" t="n"/>
      <c r="X746" s="44">
        <f>M746*0.043</f>
        <v/>
      </c>
      <c r="Y746" s="44">
        <f>R746+S746+T746+W746+X746+AG746+AC746+AD746</f>
        <v/>
      </c>
      <c r="Z746" s="44">
        <f>M746-Y746</f>
        <v/>
      </c>
      <c r="AA746" s="44">
        <f>Z746*0.7</f>
        <v/>
      </c>
      <c r="AB746" s="1" t="n"/>
      <c r="AC746" s="44">
        <f>M746*0.005</f>
        <v/>
      </c>
      <c r="AD746" s="44">
        <f>AC746</f>
        <v/>
      </c>
      <c r="AE746" s="1" t="n"/>
      <c r="AF746" s="1" t="n"/>
      <c r="AG746" s="1" t="n"/>
      <c r="AH746" s="44">
        <f>Z746*0.15</f>
        <v/>
      </c>
      <c r="AI746" s="44">
        <f>Z746*0.15</f>
        <v/>
      </c>
      <c r="AJ746" s="1" t="n"/>
      <c r="AK746" s="1" t="n"/>
      <c r="AL746" s="1" t="n"/>
      <c r="AM746" s="1" t="n"/>
      <c r="AN746" s="1" t="n"/>
      <c r="AO746" s="21">
        <f>(M746-Y746)/M746</f>
        <v/>
      </c>
      <c r="AP746" s="21">
        <f>AA746/Y746</f>
        <v/>
      </c>
    </row>
    <row r="747">
      <c r="A747" s="1" t="n"/>
      <c r="B747" s="15" t="inlineStr">
        <is>
          <t>7-GZ20167005</t>
        </is>
      </c>
      <c r="C747" s="15" t="inlineStr">
        <is>
          <t>2020-07-03 11:32:57</t>
        </is>
      </c>
      <c r="D747" s="16">
        <f>LEFT(B747,9)</f>
        <v/>
      </c>
      <c r="E747" s="1" t="inlineStr">
        <is>
          <t>jack</t>
        </is>
      </c>
      <c r="F747" s="1" t="n"/>
      <c r="G747" s="1" t="n"/>
      <c r="H747" s="1" t="n"/>
      <c r="I747" s="1" t="n"/>
      <c r="J747" s="1" t="n"/>
      <c r="K747" s="1" t="n"/>
      <c r="L747" s="1" t="n"/>
      <c r="M747" s="17" t="n">
        <v>87</v>
      </c>
      <c r="N747" s="1" t="n"/>
      <c r="O747" s="1" t="n"/>
      <c r="P747" s="1" t="n"/>
      <c r="Q747" s="1" t="n"/>
      <c r="R747" s="17" t="n">
        <v>49.81</v>
      </c>
      <c r="S747" s="44">
        <f>M747*0.01095</f>
        <v/>
      </c>
      <c r="T747" s="44">
        <f>M747*0.02348</f>
        <v/>
      </c>
      <c r="U747" s="44" t="n"/>
      <c r="V747" s="44">
        <f>U747-T747</f>
        <v/>
      </c>
      <c r="W747" s="1" t="n"/>
      <c r="X747" s="44">
        <f>M747*0.043</f>
        <v/>
      </c>
      <c r="Y747" s="44">
        <f>R747+S747+T747+W747+X747+AG747+AC747+AD747</f>
        <v/>
      </c>
      <c r="Z747" s="44">
        <f>M747-Y747</f>
        <v/>
      </c>
      <c r="AA747" s="44">
        <f>Z747*0.7</f>
        <v/>
      </c>
      <c r="AB747" s="1" t="n"/>
      <c r="AC747" s="44">
        <f>M747*0.005</f>
        <v/>
      </c>
      <c r="AD747" s="44">
        <f>AC747</f>
        <v/>
      </c>
      <c r="AE747" s="1" t="n"/>
      <c r="AF747" s="1" t="n"/>
      <c r="AG747" s="1" t="n"/>
      <c r="AH747" s="44">
        <f>Z747*0.15</f>
        <v/>
      </c>
      <c r="AI747" s="44">
        <f>Z747*0.15</f>
        <v/>
      </c>
      <c r="AJ747" s="1" t="n"/>
      <c r="AK747" s="1" t="n"/>
      <c r="AL747" s="1" t="n"/>
      <c r="AM747" s="1" t="n"/>
      <c r="AN747" s="1" t="n"/>
      <c r="AO747" s="21">
        <f>(M747-Y747)/M747</f>
        <v/>
      </c>
      <c r="AP747" s="21">
        <f>AA747/Y747</f>
        <v/>
      </c>
    </row>
    <row r="748">
      <c r="A748" s="1" t="n"/>
      <c r="B748" s="15" t="inlineStr">
        <is>
          <t>7-AL19104101</t>
        </is>
      </c>
      <c r="C748" s="15" t="inlineStr">
        <is>
          <t>2020-07-06 14:19:47</t>
        </is>
      </c>
      <c r="D748" s="16">
        <f>LEFT(B748,9)</f>
        <v/>
      </c>
      <c r="E748" s="1" t="inlineStr">
        <is>
          <t>jack</t>
        </is>
      </c>
      <c r="F748" s="1" t="n"/>
      <c r="G748" s="1" t="n"/>
      <c r="H748" s="1" t="n"/>
      <c r="I748" s="1" t="n"/>
      <c r="J748" s="1" t="n"/>
      <c r="K748" s="1" t="n"/>
      <c r="L748" s="1" t="n"/>
      <c r="M748" s="17" t="n">
        <v>2289</v>
      </c>
      <c r="N748" s="1" t="n"/>
      <c r="O748" s="1" t="n"/>
      <c r="P748" s="1" t="n"/>
      <c r="Q748" s="1" t="n"/>
      <c r="R748" s="17" t="n">
        <v>1528.48</v>
      </c>
      <c r="S748" s="44">
        <f>M748*0.01095</f>
        <v/>
      </c>
      <c r="T748" s="44">
        <f>M748*0.02348</f>
        <v/>
      </c>
      <c r="U748" s="44" t="n"/>
      <c r="V748" s="44">
        <f>U748-T748</f>
        <v/>
      </c>
      <c r="W748" s="1" t="n"/>
      <c r="X748" s="44">
        <f>M748*0.043</f>
        <v/>
      </c>
      <c r="Y748" s="44">
        <f>R748+S748+T748+W748+X748+AG748+AC748+AD748</f>
        <v/>
      </c>
      <c r="Z748" s="44">
        <f>M748-Y748</f>
        <v/>
      </c>
      <c r="AA748" s="1" t="n">
        <v>0</v>
      </c>
      <c r="AB748" s="44">
        <f>Z748*0.9</f>
        <v/>
      </c>
      <c r="AC748" s="44">
        <f>M748*0.005</f>
        <v/>
      </c>
      <c r="AD748" s="44">
        <f>AC748</f>
        <v/>
      </c>
      <c r="AE748" s="1" t="n"/>
      <c r="AF748" s="1" t="n"/>
      <c r="AG748" s="1" t="n"/>
      <c r="AH748" s="44">
        <f>Z748*0.05</f>
        <v/>
      </c>
      <c r="AI748" s="44">
        <f>AH748</f>
        <v/>
      </c>
      <c r="AJ748" s="1" t="n"/>
      <c r="AK748" s="1" t="n"/>
      <c r="AL748" s="1" t="n"/>
      <c r="AM748" s="1" t="n"/>
      <c r="AN748" s="1" t="n"/>
      <c r="AO748" s="21">
        <f>(M748-Y748)/M748</f>
        <v/>
      </c>
      <c r="AP748" s="21">
        <f>AA748/Y748</f>
        <v/>
      </c>
    </row>
    <row r="749">
      <c r="A749" s="1" t="n"/>
      <c r="B749" s="15" t="inlineStr">
        <is>
          <t>7-GZ20233001</t>
        </is>
      </c>
      <c r="C749" s="15" t="inlineStr">
        <is>
          <t>2020-07-02 13:16:58</t>
        </is>
      </c>
      <c r="D749" s="16">
        <f>LEFT(B749,9)</f>
        <v/>
      </c>
      <c r="E749" s="1" t="inlineStr">
        <is>
          <t>jack</t>
        </is>
      </c>
      <c r="F749" s="1" t="n"/>
      <c r="G749" s="1" t="n"/>
      <c r="H749" s="1" t="n"/>
      <c r="I749" s="1" t="n"/>
      <c r="J749" s="1" t="n"/>
      <c r="K749" s="1" t="n"/>
      <c r="L749" s="1" t="n"/>
      <c r="M749" s="17" t="n">
        <v>54.2</v>
      </c>
      <c r="N749" s="1" t="n"/>
      <c r="O749" s="1" t="n"/>
      <c r="P749" s="1" t="n"/>
      <c r="Q749" s="1" t="n"/>
      <c r="R749" s="17" t="n">
        <v>32.39</v>
      </c>
      <c r="S749" s="44">
        <f>M749*0.01095</f>
        <v/>
      </c>
      <c r="T749" s="44">
        <f>M749*0.02348</f>
        <v/>
      </c>
      <c r="U749" s="44" t="n"/>
      <c r="V749" s="44">
        <f>U749-T749</f>
        <v/>
      </c>
      <c r="W749" s="1" t="n"/>
      <c r="X749" s="44">
        <f>M749*0.043</f>
        <v/>
      </c>
      <c r="Y749" s="44">
        <f>R749+S749+T749+W749+X749+AG749+AC749+AD749</f>
        <v/>
      </c>
      <c r="Z749" s="44">
        <f>M749-Y749</f>
        <v/>
      </c>
      <c r="AA749" s="44">
        <f>Z749*0.7</f>
        <v/>
      </c>
      <c r="AB749" s="1" t="n"/>
      <c r="AC749" s="44">
        <f>M749*0.005</f>
        <v/>
      </c>
      <c r="AD749" s="44">
        <f>AC749</f>
        <v/>
      </c>
      <c r="AE749" s="1" t="n"/>
      <c r="AF749" s="1" t="n"/>
      <c r="AG749" s="1" t="n"/>
      <c r="AH749" s="44">
        <f>Z749*0.15</f>
        <v/>
      </c>
      <c r="AI749" s="44">
        <f>Z749*0.15</f>
        <v/>
      </c>
      <c r="AJ749" s="1" t="n"/>
      <c r="AK749" s="1" t="n"/>
      <c r="AL749" s="1" t="n"/>
      <c r="AM749" s="1" t="n"/>
      <c r="AN749" s="1" t="n"/>
      <c r="AO749" s="21">
        <f>(M749-Y749)/M749</f>
        <v/>
      </c>
      <c r="AP749" s="21">
        <f>AA749/Y749</f>
        <v/>
      </c>
    </row>
    <row r="750">
      <c r="A750" s="1" t="n"/>
      <c r="B750" s="15" t="inlineStr">
        <is>
          <t>7-GZ20232002</t>
        </is>
      </c>
      <c r="C750" s="15" t="inlineStr">
        <is>
          <t>2020-07-02 11:54:32</t>
        </is>
      </c>
      <c r="D750" s="16">
        <f>LEFT(B750,9)</f>
        <v/>
      </c>
      <c r="E750" s="1" t="inlineStr">
        <is>
          <t>jack</t>
        </is>
      </c>
      <c r="F750" s="1" t="n"/>
      <c r="G750" s="1" t="n"/>
      <c r="H750" s="1" t="n"/>
      <c r="I750" s="1" t="n"/>
      <c r="J750" s="1" t="n"/>
      <c r="K750" s="1" t="n"/>
      <c r="L750" s="1" t="n"/>
      <c r="M750" s="17" t="n">
        <v>183.6</v>
      </c>
      <c r="N750" s="1" t="n"/>
      <c r="O750" s="1" t="n"/>
      <c r="P750" s="1" t="n"/>
      <c r="Q750" s="1" t="n"/>
      <c r="R750" s="17" t="n">
        <v>123.28</v>
      </c>
      <c r="S750" s="44">
        <f>M750*0.01095</f>
        <v/>
      </c>
      <c r="T750" s="44">
        <f>M750*0.02348</f>
        <v/>
      </c>
      <c r="U750" s="44" t="n"/>
      <c r="V750" s="44">
        <f>U750-T750</f>
        <v/>
      </c>
      <c r="W750" s="1" t="n"/>
      <c r="X750" s="44">
        <f>M750*0.043</f>
        <v/>
      </c>
      <c r="Y750" s="44">
        <f>R750+S750+T750+W750+X750+AG750+AC750+AD750</f>
        <v/>
      </c>
      <c r="Z750" s="44">
        <f>M750-Y750</f>
        <v/>
      </c>
      <c r="AA750" s="44">
        <f>Z750*0.7</f>
        <v/>
      </c>
      <c r="AB750" s="1" t="n"/>
      <c r="AC750" s="44">
        <f>M750*0.005</f>
        <v/>
      </c>
      <c r="AD750" s="44">
        <f>AC750</f>
        <v/>
      </c>
      <c r="AE750" s="1" t="n"/>
      <c r="AF750" s="1" t="n"/>
      <c r="AG750" s="1" t="n"/>
      <c r="AH750" s="44">
        <f>Z750*0.15</f>
        <v/>
      </c>
      <c r="AI750" s="44">
        <f>Z750*0.15</f>
        <v/>
      </c>
      <c r="AJ750" s="1" t="n"/>
      <c r="AK750" s="1" t="n"/>
      <c r="AL750" s="1" t="n"/>
      <c r="AM750" s="1" t="n"/>
      <c r="AN750" s="1" t="n"/>
      <c r="AO750" s="21">
        <f>(M750-Y750)/M750</f>
        <v/>
      </c>
      <c r="AP750" s="21">
        <f>AA750/Y750</f>
        <v/>
      </c>
    </row>
    <row r="751">
      <c r="A751" s="1" t="n"/>
      <c r="B751" s="15" t="inlineStr">
        <is>
          <t>7-GZ20039022</t>
        </is>
      </c>
      <c r="C751" s="15" t="inlineStr">
        <is>
          <t>2020-07-06 14:20:02</t>
        </is>
      </c>
      <c r="D751" s="16">
        <f>LEFT(B751,9)</f>
        <v/>
      </c>
      <c r="E751" s="1" t="inlineStr">
        <is>
          <t>jack</t>
        </is>
      </c>
      <c r="F751" s="1" t="n"/>
      <c r="G751" s="1" t="n"/>
      <c r="H751" s="1" t="n"/>
      <c r="I751" s="1" t="n"/>
      <c r="J751" s="1" t="n"/>
      <c r="K751" s="1" t="n"/>
      <c r="L751" s="1" t="n"/>
      <c r="M751" s="17" t="n">
        <v>216.86</v>
      </c>
      <c r="N751" s="1" t="n"/>
      <c r="O751" s="1" t="n"/>
      <c r="P751" s="1" t="n"/>
      <c r="Q751" s="1" t="n"/>
      <c r="R751" s="17" t="n">
        <v>145.44</v>
      </c>
      <c r="S751" s="44">
        <f>M751*0.01095</f>
        <v/>
      </c>
      <c r="T751" s="44">
        <f>M751*0.02348</f>
        <v/>
      </c>
      <c r="U751" s="44" t="n"/>
      <c r="V751" s="44">
        <f>U751-T751</f>
        <v/>
      </c>
      <c r="W751" s="1" t="n"/>
      <c r="X751" s="44">
        <f>M751*0.043</f>
        <v/>
      </c>
      <c r="Y751" s="44">
        <f>R751+S751+T751+W751+X751+AG751+AC751+AD751</f>
        <v/>
      </c>
      <c r="Z751" s="44">
        <f>M751-Y751</f>
        <v/>
      </c>
      <c r="AA751" s="44">
        <f>Z751*0.7</f>
        <v/>
      </c>
      <c r="AB751" s="1" t="n"/>
      <c r="AC751" s="44">
        <f>M751*0.005</f>
        <v/>
      </c>
      <c r="AD751" s="44">
        <f>AC751</f>
        <v/>
      </c>
      <c r="AE751" s="1" t="n"/>
      <c r="AF751" s="1" t="n"/>
      <c r="AG751" s="1" t="n"/>
      <c r="AH751" s="44">
        <f>Z751*0.15</f>
        <v/>
      </c>
      <c r="AI751" s="44">
        <f>Z751*0.15</f>
        <v/>
      </c>
      <c r="AJ751" s="1" t="n"/>
      <c r="AK751" s="1" t="n"/>
      <c r="AL751" s="1" t="n"/>
      <c r="AM751" s="1" t="n"/>
      <c r="AN751" s="1" t="n"/>
      <c r="AO751" s="21">
        <f>(M751-Y751)/M751</f>
        <v/>
      </c>
      <c r="AP751" s="21">
        <f>AA751/Y751</f>
        <v/>
      </c>
    </row>
    <row r="752">
      <c r="A752" s="1" t="n"/>
      <c r="B752" s="15" t="inlineStr">
        <is>
          <t>7-GZ20083008</t>
        </is>
      </c>
      <c r="C752" s="15" t="inlineStr">
        <is>
          <t>2020-07-06 14:19:42</t>
        </is>
      </c>
      <c r="D752" s="16">
        <f>LEFT(B752,9)</f>
        <v/>
      </c>
      <c r="E752" s="1" t="inlineStr">
        <is>
          <t>jack</t>
        </is>
      </c>
      <c r="F752" s="1" t="n"/>
      <c r="G752" s="1" t="n"/>
      <c r="H752" s="1" t="n"/>
      <c r="I752" s="1" t="n"/>
      <c r="J752" s="1" t="n"/>
      <c r="K752" s="1" t="n"/>
      <c r="L752" s="1" t="n"/>
      <c r="M752" s="17" t="n">
        <v>245</v>
      </c>
      <c r="N752" s="1" t="n"/>
      <c r="O752" s="1" t="n"/>
      <c r="P752" s="1" t="n"/>
      <c r="Q752" s="1" t="n"/>
      <c r="R752" s="17" t="n">
        <v>163.52</v>
      </c>
      <c r="S752" s="44">
        <f>M752*0.01095</f>
        <v/>
      </c>
      <c r="T752" s="44">
        <f>M752*0.02348</f>
        <v/>
      </c>
      <c r="U752" s="44" t="n"/>
      <c r="V752" s="44">
        <f>U752-T752</f>
        <v/>
      </c>
      <c r="W752" s="1" t="n"/>
      <c r="X752" s="44">
        <f>M752*0.043</f>
        <v/>
      </c>
      <c r="Y752" s="44">
        <f>R752+S752+T752+W752+X752+AG752+AC752+AD752</f>
        <v/>
      </c>
      <c r="Z752" s="44">
        <f>M752-Y752</f>
        <v/>
      </c>
      <c r="AA752" s="44">
        <f>Z752*0.7</f>
        <v/>
      </c>
      <c r="AB752" s="1" t="n"/>
      <c r="AC752" s="44">
        <f>M752*0.005</f>
        <v/>
      </c>
      <c r="AD752" s="44">
        <f>AC752</f>
        <v/>
      </c>
      <c r="AE752" s="1" t="n"/>
      <c r="AF752" s="1" t="n"/>
      <c r="AG752" s="1" t="n"/>
      <c r="AH752" s="44">
        <f>Z752*0.15</f>
        <v/>
      </c>
      <c r="AI752" s="44">
        <f>Z752*0.15</f>
        <v/>
      </c>
      <c r="AJ752" s="1" t="n"/>
      <c r="AK752" s="1" t="n"/>
      <c r="AL752" s="1" t="n"/>
      <c r="AM752" s="1" t="n"/>
      <c r="AN752" s="1" t="n"/>
      <c r="AO752" s="21">
        <f>(M752-Y752)/M752</f>
        <v/>
      </c>
      <c r="AP752" s="21">
        <f>AA752/Y752</f>
        <v/>
      </c>
    </row>
    <row r="753">
      <c r="A753" s="1" t="n"/>
      <c r="B753" s="15" t="inlineStr">
        <is>
          <t>7-AL194059</t>
        </is>
      </c>
      <c r="C753" s="15" t="inlineStr">
        <is>
          <t>2020-07-02 11:28:00</t>
        </is>
      </c>
      <c r="D753" s="16">
        <f>LEFT(B753,9)</f>
        <v/>
      </c>
      <c r="E753" s="1" t="inlineStr">
        <is>
          <t>jack</t>
        </is>
      </c>
      <c r="F753" s="1" t="n"/>
      <c r="G753" s="1" t="n"/>
      <c r="H753" s="1" t="n"/>
      <c r="I753" s="1" t="n"/>
      <c r="J753" s="1" t="n"/>
      <c r="K753" s="1" t="n"/>
      <c r="L753" s="1" t="n"/>
      <c r="M753" s="17" t="n">
        <v>499</v>
      </c>
      <c r="N753" s="1" t="n"/>
      <c r="O753" s="1" t="n"/>
      <c r="P753" s="1" t="n"/>
      <c r="Q753" s="1" t="n"/>
      <c r="R753" s="17" t="n">
        <v>352.12</v>
      </c>
      <c r="S753" s="44">
        <f>M753*0.01095</f>
        <v/>
      </c>
      <c r="T753" s="44">
        <f>M753*0.02348</f>
        <v/>
      </c>
      <c r="U753" s="44" t="n"/>
      <c r="V753" s="44">
        <f>U753-T753</f>
        <v/>
      </c>
      <c r="W753" s="1" t="n"/>
      <c r="X753" s="44">
        <f>M753*0.043</f>
        <v/>
      </c>
      <c r="Y753" s="44">
        <f>R753+S753+T753+W753+X753+AG753+AC753+AD753</f>
        <v/>
      </c>
      <c r="Z753" s="44">
        <f>M753-Y753</f>
        <v/>
      </c>
      <c r="AA753" s="1" t="n">
        <v>0</v>
      </c>
      <c r="AB753" s="44">
        <f>Z753*0.9</f>
        <v/>
      </c>
      <c r="AC753" s="44">
        <f>M753*0.005</f>
        <v/>
      </c>
      <c r="AD753" s="44">
        <f>AC753</f>
        <v/>
      </c>
      <c r="AE753" s="1" t="n"/>
      <c r="AF753" s="1" t="n"/>
      <c r="AG753" s="1" t="n"/>
      <c r="AH753" s="44">
        <f>Z753*0.05</f>
        <v/>
      </c>
      <c r="AI753" s="44">
        <f>AH753</f>
        <v/>
      </c>
      <c r="AJ753" s="1" t="n"/>
      <c r="AK753" s="1" t="n"/>
      <c r="AL753" s="1" t="n"/>
      <c r="AM753" s="1" t="n"/>
      <c r="AN753" s="1" t="n"/>
      <c r="AO753" s="21">
        <f>(M753-Y753)/M753</f>
        <v/>
      </c>
      <c r="AP753" s="21">
        <f>AA753/Y753</f>
        <v/>
      </c>
    </row>
    <row r="754">
      <c r="A754" s="1" t="n"/>
      <c r="B754" s="15" t="inlineStr">
        <is>
          <t>7-GZ20083007</t>
        </is>
      </c>
      <c r="C754" s="15" t="inlineStr">
        <is>
          <t>2020-07-02 11:31:48</t>
        </is>
      </c>
      <c r="D754" s="16">
        <f>LEFT(B754,9)</f>
        <v/>
      </c>
      <c r="E754" s="1" t="inlineStr">
        <is>
          <t>jack</t>
        </is>
      </c>
      <c r="F754" s="1" t="n"/>
      <c r="G754" s="1" t="n"/>
      <c r="H754" s="1" t="n"/>
      <c r="I754" s="1" t="n"/>
      <c r="J754" s="1" t="n"/>
      <c r="K754" s="1" t="n"/>
      <c r="L754" s="1" t="n"/>
      <c r="M754" s="17" t="n">
        <v>388.4</v>
      </c>
      <c r="N754" s="1" t="n"/>
      <c r="O754" s="1" t="n"/>
      <c r="P754" s="1" t="n"/>
      <c r="Q754" s="1" t="n"/>
      <c r="R754" s="17" t="n">
        <v>252.69</v>
      </c>
      <c r="S754" s="44">
        <f>M754*0.01095</f>
        <v/>
      </c>
      <c r="T754" s="44">
        <f>M754*0.02348</f>
        <v/>
      </c>
      <c r="U754" s="44" t="n"/>
      <c r="V754" s="44">
        <f>U754-T754</f>
        <v/>
      </c>
      <c r="W754" s="1" t="n"/>
      <c r="X754" s="44">
        <f>M754*0.043</f>
        <v/>
      </c>
      <c r="Y754" s="44">
        <f>R754+S754+T754+W754+X754+AG754+AC754+AD754</f>
        <v/>
      </c>
      <c r="Z754" s="44">
        <f>M754-Y754</f>
        <v/>
      </c>
      <c r="AA754" s="44">
        <f>Z754*0.7</f>
        <v/>
      </c>
      <c r="AB754" s="1" t="n"/>
      <c r="AC754" s="44">
        <f>M754*0.005</f>
        <v/>
      </c>
      <c r="AD754" s="44">
        <f>AC754</f>
        <v/>
      </c>
      <c r="AE754" s="1" t="n"/>
      <c r="AF754" s="1" t="n"/>
      <c r="AG754" s="1" t="n"/>
      <c r="AH754" s="44">
        <f>Z754*0.15</f>
        <v/>
      </c>
      <c r="AI754" s="44">
        <f>Z754*0.15</f>
        <v/>
      </c>
      <c r="AJ754" s="1" t="n"/>
      <c r="AK754" s="1" t="n"/>
      <c r="AL754" s="1" t="n"/>
      <c r="AM754" s="1" t="n"/>
      <c r="AN754" s="1" t="n"/>
      <c r="AO754" s="21">
        <f>(M754-Y754)/M754</f>
        <v/>
      </c>
      <c r="AP754" s="21">
        <f>AA754/Y754</f>
        <v/>
      </c>
    </row>
    <row r="755">
      <c r="A755" s="1" t="n"/>
      <c r="B755" s="15" t="inlineStr">
        <is>
          <t>7-AL19235033</t>
        </is>
      </c>
      <c r="C755" s="15" t="inlineStr">
        <is>
          <t>2020-07-02 11:22:34</t>
        </is>
      </c>
      <c r="D755" s="16">
        <f>LEFT(B755,9)</f>
        <v/>
      </c>
      <c r="E755" s="1" t="inlineStr">
        <is>
          <t>jack</t>
        </is>
      </c>
      <c r="F755" s="1" t="n"/>
      <c r="G755" s="1" t="n"/>
      <c r="H755" s="1" t="n"/>
      <c r="I755" s="1" t="n"/>
      <c r="J755" s="1" t="n"/>
      <c r="K755" s="1" t="n"/>
      <c r="L755" s="1" t="n"/>
      <c r="M755" s="17" t="n">
        <v>831.6</v>
      </c>
      <c r="N755" s="1" t="n"/>
      <c r="O755" s="1" t="n"/>
      <c r="P755" s="1" t="n"/>
      <c r="Q755" s="1" t="n"/>
      <c r="R755" s="17" t="n">
        <v>552.5</v>
      </c>
      <c r="S755" s="44">
        <f>M755*0.01095</f>
        <v/>
      </c>
      <c r="T755" s="44">
        <f>M755*0.02348</f>
        <v/>
      </c>
      <c r="U755" s="44" t="n"/>
      <c r="V755" s="44">
        <f>U755-T755</f>
        <v/>
      </c>
      <c r="W755" s="1" t="n"/>
      <c r="X755" s="44">
        <f>M755*0.043</f>
        <v/>
      </c>
      <c r="Y755" s="44">
        <f>R755+S755+T755+W755+X755+AG755+AC755+AD755</f>
        <v/>
      </c>
      <c r="Z755" s="44">
        <f>M755-Y755</f>
        <v/>
      </c>
      <c r="AA755" s="1" t="n">
        <v>0</v>
      </c>
      <c r="AB755" s="44">
        <f>Z755*0.9</f>
        <v/>
      </c>
      <c r="AC755" s="44">
        <f>M755*0.005</f>
        <v/>
      </c>
      <c r="AD755" s="44">
        <f>AC755</f>
        <v/>
      </c>
      <c r="AE755" s="1" t="n"/>
      <c r="AF755" s="1" t="n"/>
      <c r="AG755" s="1" t="n"/>
      <c r="AH755" s="44">
        <f>Z755*0.05</f>
        <v/>
      </c>
      <c r="AI755" s="44">
        <f>AH755</f>
        <v/>
      </c>
      <c r="AJ755" s="1" t="n"/>
      <c r="AK755" s="1" t="n"/>
      <c r="AL755" s="1" t="n"/>
      <c r="AM755" s="1" t="n"/>
      <c r="AN755" s="1" t="n"/>
      <c r="AO755" s="21">
        <f>(M755-Y755)/M755</f>
        <v/>
      </c>
      <c r="AP755" s="21">
        <f>AA755/Y755</f>
        <v/>
      </c>
    </row>
    <row r="756">
      <c r="A756" s="1" t="n"/>
      <c r="B756" s="15" t="inlineStr">
        <is>
          <t>7-GZ20154002</t>
        </is>
      </c>
      <c r="C756" s="15" t="inlineStr">
        <is>
          <t>2020-07-02 17:16:28</t>
        </is>
      </c>
      <c r="D756" s="16">
        <f>LEFT(B756,9)</f>
        <v/>
      </c>
      <c r="E756" s="1" t="inlineStr">
        <is>
          <t>jack</t>
        </is>
      </c>
      <c r="F756" s="1" t="n"/>
      <c r="G756" s="1" t="n"/>
      <c r="H756" s="1" t="n"/>
      <c r="I756" s="1" t="n"/>
      <c r="J756" s="1" t="n"/>
      <c r="K756" s="1" t="n"/>
      <c r="L756" s="1" t="n"/>
      <c r="M756" s="17" t="n">
        <v>88</v>
      </c>
      <c r="N756" s="1" t="n"/>
      <c r="O756" s="1" t="n"/>
      <c r="P756" s="1" t="n"/>
      <c r="Q756" s="1" t="n"/>
      <c r="R756" s="17" t="n">
        <v>64.77</v>
      </c>
      <c r="S756" s="44">
        <f>M756*0.01095</f>
        <v/>
      </c>
      <c r="T756" s="44">
        <f>M756*0.02348</f>
        <v/>
      </c>
      <c r="U756" s="44" t="n"/>
      <c r="V756" s="44">
        <f>U756-T756</f>
        <v/>
      </c>
      <c r="W756" s="1" t="n"/>
      <c r="X756" s="44">
        <f>M756*0.043</f>
        <v/>
      </c>
      <c r="Y756" s="44">
        <f>R756+S756+T756+W756+X756+AG756+AC756+AD756</f>
        <v/>
      </c>
      <c r="Z756" s="44">
        <f>M756-Y756</f>
        <v/>
      </c>
      <c r="AA756" s="44">
        <f>Z756*0.7</f>
        <v/>
      </c>
      <c r="AB756" s="1" t="n"/>
      <c r="AC756" s="44">
        <f>M756*0.005</f>
        <v/>
      </c>
      <c r="AD756" s="44">
        <f>AC756</f>
        <v/>
      </c>
      <c r="AE756" s="1" t="n"/>
      <c r="AF756" s="1" t="n"/>
      <c r="AG756" s="1" t="n"/>
      <c r="AH756" s="44">
        <f>Z756*0.15</f>
        <v/>
      </c>
      <c r="AI756" s="44">
        <f>Z756*0.15</f>
        <v/>
      </c>
      <c r="AJ756" s="1" t="n"/>
      <c r="AK756" s="1" t="n"/>
      <c r="AL756" s="1" t="n"/>
      <c r="AM756" s="1" t="n"/>
      <c r="AN756" s="1" t="n"/>
      <c r="AO756" s="21">
        <f>(M756-Y756)/M756</f>
        <v/>
      </c>
      <c r="AP756" s="21">
        <f>AA756/Y756</f>
        <v/>
      </c>
    </row>
    <row r="757">
      <c r="A757" s="1" t="n"/>
      <c r="B757" s="15" t="inlineStr">
        <is>
          <t>7-AL19146091</t>
        </is>
      </c>
      <c r="C757" s="15" t="inlineStr">
        <is>
          <t>2020-07-02 11:08:48</t>
        </is>
      </c>
      <c r="D757" s="16">
        <f>LEFT(B757,9)</f>
        <v/>
      </c>
      <c r="E757" s="1" t="inlineStr">
        <is>
          <t>jack</t>
        </is>
      </c>
      <c r="F757" s="1" t="n"/>
      <c r="G757" s="1" t="n"/>
      <c r="H757" s="1" t="n"/>
      <c r="I757" s="1" t="n"/>
      <c r="J757" s="1" t="n"/>
      <c r="K757" s="1" t="n"/>
      <c r="L757" s="1" t="n"/>
      <c r="M757" s="17" t="n">
        <v>41</v>
      </c>
      <c r="N757" s="1" t="n"/>
      <c r="O757" s="1" t="n"/>
      <c r="P757" s="1" t="n"/>
      <c r="Q757" s="1" t="n"/>
      <c r="R757" s="17" t="n">
        <v>22.1</v>
      </c>
      <c r="S757" s="44">
        <f>M757*0.01095</f>
        <v/>
      </c>
      <c r="T757" s="44">
        <f>M757*0.02348</f>
        <v/>
      </c>
      <c r="U757" s="44" t="n"/>
      <c r="V757" s="44">
        <f>U757-T757</f>
        <v/>
      </c>
      <c r="W757" s="1" t="n"/>
      <c r="X757" s="44">
        <f>M757*0.043</f>
        <v/>
      </c>
      <c r="Y757" s="44">
        <f>R757+S757+T757+W757+X757+AG757+AC757+AD757</f>
        <v/>
      </c>
      <c r="Z757" s="44">
        <f>M757-Y757</f>
        <v/>
      </c>
      <c r="AA757" s="1" t="n">
        <v>0</v>
      </c>
      <c r="AB757" s="44">
        <f>Z757*0.9</f>
        <v/>
      </c>
      <c r="AC757" s="44">
        <f>M757*0.005</f>
        <v/>
      </c>
      <c r="AD757" s="44">
        <f>AC757</f>
        <v/>
      </c>
      <c r="AE757" s="1" t="n"/>
      <c r="AF757" s="1" t="n"/>
      <c r="AG757" s="1" t="n"/>
      <c r="AH757" s="44">
        <f>Z757*0.05</f>
        <v/>
      </c>
      <c r="AI757" s="44">
        <f>AH757</f>
        <v/>
      </c>
      <c r="AJ757" s="1" t="n"/>
      <c r="AK757" s="1" t="n"/>
      <c r="AL757" s="1" t="n"/>
      <c r="AM757" s="1" t="n"/>
      <c r="AN757" s="1" t="n"/>
      <c r="AO757" s="21">
        <f>(M757-Y757)/M757</f>
        <v/>
      </c>
      <c r="AP757" s="21">
        <f>AA757/Y757</f>
        <v/>
      </c>
    </row>
    <row r="758">
      <c r="A758" s="1" t="n"/>
      <c r="B758" s="15" t="inlineStr">
        <is>
          <t>7-MA20240001</t>
        </is>
      </c>
      <c r="C758" s="15" t="inlineStr">
        <is>
          <t>2020-07-06 15:04:57</t>
        </is>
      </c>
      <c r="D758" s="16">
        <f>LEFT(B758,9)</f>
        <v/>
      </c>
      <c r="E758" s="1" t="inlineStr">
        <is>
          <t>jack</t>
        </is>
      </c>
      <c r="F758" s="1" t="n"/>
      <c r="G758" s="1" t="n"/>
      <c r="H758" s="1" t="n"/>
      <c r="I758" s="1" t="n"/>
      <c r="J758" s="1" t="n"/>
      <c r="K758" s="1" t="n"/>
      <c r="L758" s="1" t="n"/>
      <c r="M758" s="17" t="n">
        <v>606</v>
      </c>
      <c r="N758" s="1" t="n"/>
      <c r="O758" s="1" t="n"/>
      <c r="P758" s="1" t="n"/>
      <c r="Q758" s="1" t="n"/>
      <c r="R758" s="17" t="n">
        <v>492.02</v>
      </c>
      <c r="S758" s="44">
        <f>M758*0.01095</f>
        <v/>
      </c>
      <c r="T758" s="44">
        <f>M758*0.02348</f>
        <v/>
      </c>
      <c r="U758" s="44" t="n"/>
      <c r="V758" s="44">
        <f>U758-T758</f>
        <v/>
      </c>
      <c r="W758" s="1" t="n"/>
      <c r="X758" s="44">
        <f>M758*0.043</f>
        <v/>
      </c>
      <c r="Y758" s="44">
        <f>R758+S758+T758+W758+X758+AG758+AC758+AD758</f>
        <v/>
      </c>
      <c r="Z758" s="44">
        <f>M758-Y758</f>
        <v/>
      </c>
      <c r="AA758" s="44">
        <f>Z758*0.7</f>
        <v/>
      </c>
      <c r="AB758" s="1" t="n"/>
      <c r="AC758" s="44">
        <f>M758*0.005</f>
        <v/>
      </c>
      <c r="AD758" s="44">
        <f>AC758</f>
        <v/>
      </c>
      <c r="AE758" s="1" t="n"/>
      <c r="AF758" s="1" t="n"/>
      <c r="AG758" s="1" t="n"/>
      <c r="AH758" s="44">
        <f>Z758*0.15</f>
        <v/>
      </c>
      <c r="AI758" s="44">
        <f>Z758*0.15</f>
        <v/>
      </c>
      <c r="AJ758" s="1" t="n"/>
      <c r="AK758" s="1" t="n"/>
      <c r="AL758" s="1" t="n"/>
      <c r="AM758" s="1" t="n"/>
      <c r="AN758" s="1" t="n"/>
      <c r="AO758" s="21">
        <f>(M758-Y758)/M758</f>
        <v/>
      </c>
      <c r="AP758" s="21">
        <f>AA758/Y758</f>
        <v/>
      </c>
    </row>
    <row r="759">
      <c r="A759" s="1" t="n"/>
      <c r="B759" s="15" t="inlineStr">
        <is>
          <t>7-MA20195008</t>
        </is>
      </c>
      <c r="C759" s="15" t="inlineStr">
        <is>
          <t>2020-07-13 13:27:55</t>
        </is>
      </c>
      <c r="D759" s="16">
        <f>LEFT(B759,9)</f>
        <v/>
      </c>
      <c r="E759" s="1" t="inlineStr">
        <is>
          <t>jack</t>
        </is>
      </c>
      <c r="F759" s="1" t="n"/>
      <c r="G759" s="1" t="n"/>
      <c r="H759" s="1" t="n"/>
      <c r="I759" s="1" t="n"/>
      <c r="J759" s="1" t="n"/>
      <c r="K759" s="1" t="n"/>
      <c r="L759" s="1" t="n"/>
      <c r="M759" s="17" t="n">
        <v>36.32</v>
      </c>
      <c r="N759" s="1" t="n"/>
      <c r="O759" s="1" t="n"/>
      <c r="P759" s="1" t="n"/>
      <c r="Q759" s="1" t="n"/>
      <c r="R759" s="17" t="n">
        <v>15.21</v>
      </c>
      <c r="S759" s="44">
        <f>M759*0.01095</f>
        <v/>
      </c>
      <c r="T759" s="44">
        <f>M759*0.02348</f>
        <v/>
      </c>
      <c r="U759" s="44" t="n"/>
      <c r="V759" s="44">
        <f>U759-T759</f>
        <v/>
      </c>
      <c r="W759" s="1" t="n"/>
      <c r="X759" s="44">
        <f>M759*0.043</f>
        <v/>
      </c>
      <c r="Y759" s="44">
        <f>R759+S759+T759+W759+X759+AG759+AC759+AD759</f>
        <v/>
      </c>
      <c r="Z759" s="44">
        <f>M759-Y759</f>
        <v/>
      </c>
      <c r="AA759" s="44">
        <f>Z759*0.7</f>
        <v/>
      </c>
      <c r="AB759" s="1" t="n"/>
      <c r="AC759" s="44">
        <f>M759*0.005</f>
        <v/>
      </c>
      <c r="AD759" s="44">
        <f>AC759</f>
        <v/>
      </c>
      <c r="AE759" s="1" t="n"/>
      <c r="AF759" s="1" t="n"/>
      <c r="AG759" s="1" t="n"/>
      <c r="AH759" s="44">
        <f>Z759*0.15</f>
        <v/>
      </c>
      <c r="AI759" s="44">
        <f>Z759*0.15</f>
        <v/>
      </c>
      <c r="AJ759" s="1" t="n"/>
      <c r="AK759" s="1" t="n"/>
      <c r="AL759" s="1" t="n"/>
      <c r="AM759" s="1" t="n"/>
      <c r="AN759" s="1" t="n"/>
      <c r="AO759" s="21">
        <f>(M759-Y759)/M759</f>
        <v/>
      </c>
      <c r="AP759" s="21">
        <f>AA759/Y759</f>
        <v/>
      </c>
    </row>
    <row r="760">
      <c r="A760" s="1" t="n"/>
      <c r="B760" s="15" t="inlineStr">
        <is>
          <t>7-AL20072013</t>
        </is>
      </c>
      <c r="C760" s="15" t="inlineStr">
        <is>
          <t>2020-07-02 09:55:21</t>
        </is>
      </c>
      <c r="D760" s="16">
        <f>LEFT(B760,9)</f>
        <v/>
      </c>
      <c r="E760" s="1" t="inlineStr">
        <is>
          <t>jack</t>
        </is>
      </c>
      <c r="F760" s="1" t="n"/>
      <c r="G760" s="1" t="n"/>
      <c r="H760" s="1" t="n"/>
      <c r="I760" s="1" t="n"/>
      <c r="J760" s="1" t="n"/>
      <c r="K760" s="1" t="n"/>
      <c r="L760" s="1" t="n"/>
      <c r="M760" s="17" t="n">
        <v>839.2</v>
      </c>
      <c r="N760" s="1" t="n"/>
      <c r="O760" s="1" t="n"/>
      <c r="P760" s="1" t="n"/>
      <c r="Q760" s="1" t="n"/>
      <c r="R760" s="17" t="n">
        <v>488.85</v>
      </c>
      <c r="S760" s="44">
        <f>M760*0.01095</f>
        <v/>
      </c>
      <c r="T760" s="44">
        <f>M760*0.02348</f>
        <v/>
      </c>
      <c r="U760" s="44" t="n"/>
      <c r="V760" s="44">
        <f>U760-T760</f>
        <v/>
      </c>
      <c r="W760" s="1" t="n"/>
      <c r="X760" s="44">
        <f>M760*0.043</f>
        <v/>
      </c>
      <c r="Y760" s="44">
        <f>R760+S760+T760+W760+X760+AG760+AC760+AD760</f>
        <v/>
      </c>
      <c r="Z760" s="44">
        <f>M760-Y760</f>
        <v/>
      </c>
      <c r="AA760" s="1" t="n">
        <v>0</v>
      </c>
      <c r="AB760" s="44">
        <f>Z760*0.9</f>
        <v/>
      </c>
      <c r="AC760" s="44">
        <f>M760*0.005</f>
        <v/>
      </c>
      <c r="AD760" s="44">
        <f>AC760</f>
        <v/>
      </c>
      <c r="AE760" s="1" t="n"/>
      <c r="AF760" s="1" t="n"/>
      <c r="AG760" s="1" t="n"/>
      <c r="AH760" s="44">
        <f>Z760*0.05</f>
        <v/>
      </c>
      <c r="AI760" s="44">
        <f>AH760</f>
        <v/>
      </c>
      <c r="AJ760" s="1" t="n"/>
      <c r="AK760" s="1" t="n"/>
      <c r="AL760" s="1" t="n"/>
      <c r="AM760" s="1" t="n"/>
      <c r="AN760" s="1" t="n"/>
      <c r="AO760" s="21">
        <f>(M760-Y760)/M760</f>
        <v/>
      </c>
      <c r="AP760" s="21">
        <f>AA760/Y760</f>
        <v/>
      </c>
    </row>
    <row r="761">
      <c r="A761" s="1" t="n"/>
      <c r="B761" s="15" t="inlineStr">
        <is>
          <t>7-MA20233002</t>
        </is>
      </c>
      <c r="C761" s="15" t="inlineStr">
        <is>
          <t>2020-07-02 10:06:16</t>
        </is>
      </c>
      <c r="D761" s="16">
        <f>LEFT(B761,9)</f>
        <v/>
      </c>
      <c r="E761" s="1" t="inlineStr">
        <is>
          <t>jack</t>
        </is>
      </c>
      <c r="F761" s="1" t="n"/>
      <c r="G761" s="1" t="n"/>
      <c r="H761" s="1" t="n"/>
      <c r="I761" s="1" t="n"/>
      <c r="J761" s="1" t="n"/>
      <c r="K761" s="1" t="n"/>
      <c r="L761" s="1" t="n"/>
      <c r="M761" s="17" t="n">
        <v>339</v>
      </c>
      <c r="N761" s="1" t="n"/>
      <c r="O761" s="1" t="n"/>
      <c r="P761" s="1" t="n"/>
      <c r="Q761" s="1" t="n"/>
      <c r="R761" s="17" t="n">
        <v>237.92</v>
      </c>
      <c r="S761" s="44">
        <f>M761*0.01095</f>
        <v/>
      </c>
      <c r="T761" s="44">
        <f>M761*0.02348</f>
        <v/>
      </c>
      <c r="U761" s="44" t="n"/>
      <c r="V761" s="44">
        <f>U761-T761</f>
        <v/>
      </c>
      <c r="W761" s="1" t="n"/>
      <c r="X761" s="44">
        <f>M761*0.043</f>
        <v/>
      </c>
      <c r="Y761" s="44">
        <f>R761+S761+T761+W761+X761+AG761+AC761+AD761</f>
        <v/>
      </c>
      <c r="Z761" s="44">
        <f>M761-Y761</f>
        <v/>
      </c>
      <c r="AA761" s="44">
        <f>Z761*0.7</f>
        <v/>
      </c>
      <c r="AB761" s="1" t="n"/>
      <c r="AC761" s="44">
        <f>M761*0.005</f>
        <v/>
      </c>
      <c r="AD761" s="44">
        <f>AC761</f>
        <v/>
      </c>
      <c r="AE761" s="1" t="n"/>
      <c r="AF761" s="1" t="n"/>
      <c r="AG761" s="1" t="n"/>
      <c r="AH761" s="44">
        <f>Z761*0.15</f>
        <v/>
      </c>
      <c r="AI761" s="44">
        <f>Z761*0.15</f>
        <v/>
      </c>
      <c r="AJ761" s="1" t="n"/>
      <c r="AK761" s="1" t="n"/>
      <c r="AL761" s="1" t="n"/>
      <c r="AM761" s="1" t="n"/>
      <c r="AN761" s="1" t="n"/>
      <c r="AO761" s="21">
        <f>(M761-Y761)/M761</f>
        <v/>
      </c>
      <c r="AP761" s="21">
        <f>AA761/Y761</f>
        <v/>
      </c>
    </row>
    <row r="762">
      <c r="A762" s="1" t="n"/>
      <c r="B762" s="15" t="inlineStr">
        <is>
          <t>7-AL195872</t>
        </is>
      </c>
      <c r="C762" s="15" t="inlineStr">
        <is>
          <t>2020-07-02 10:01:42</t>
        </is>
      </c>
      <c r="D762" s="16">
        <f>LEFT(B762,9)</f>
        <v/>
      </c>
      <c r="E762" s="1" t="inlineStr">
        <is>
          <t>jack</t>
        </is>
      </c>
      <c r="F762" s="1" t="n"/>
      <c r="G762" s="1" t="n"/>
      <c r="H762" s="1" t="n"/>
      <c r="I762" s="1" t="n"/>
      <c r="J762" s="1" t="n"/>
      <c r="K762" s="1" t="n"/>
      <c r="L762" s="1" t="n"/>
      <c r="M762" s="17" t="n">
        <v>559</v>
      </c>
      <c r="N762" s="1" t="n"/>
      <c r="O762" s="1" t="n"/>
      <c r="P762" s="1" t="n"/>
      <c r="Q762" s="1" t="n"/>
      <c r="R762" s="17" t="n">
        <v>352.65</v>
      </c>
      <c r="S762" s="44">
        <f>M762*0.01095</f>
        <v/>
      </c>
      <c r="T762" s="44">
        <f>M762*0.02348</f>
        <v/>
      </c>
      <c r="U762" s="44" t="n"/>
      <c r="V762" s="44">
        <f>U762-T762</f>
        <v/>
      </c>
      <c r="W762" s="1" t="n"/>
      <c r="X762" s="44">
        <f>M762*0.043</f>
        <v/>
      </c>
      <c r="Y762" s="44">
        <f>R762+S762+T762+W762+X762+AG762+AC762+AD762</f>
        <v/>
      </c>
      <c r="Z762" s="44">
        <f>M762-Y762</f>
        <v/>
      </c>
      <c r="AA762" s="1" t="n">
        <v>0</v>
      </c>
      <c r="AB762" s="44">
        <f>Z762*0.9</f>
        <v/>
      </c>
      <c r="AC762" s="44">
        <f>M762*0.005</f>
        <v/>
      </c>
      <c r="AD762" s="44">
        <f>AC762</f>
        <v/>
      </c>
      <c r="AE762" s="1" t="n"/>
      <c r="AF762" s="1" t="n"/>
      <c r="AG762" s="1" t="n"/>
      <c r="AH762" s="44">
        <f>Z762*0.05</f>
        <v/>
      </c>
      <c r="AI762" s="44">
        <f>AH762</f>
        <v/>
      </c>
      <c r="AJ762" s="1" t="n"/>
      <c r="AK762" s="1" t="n"/>
      <c r="AL762" s="1" t="n"/>
      <c r="AM762" s="1" t="n"/>
      <c r="AN762" s="1" t="n"/>
      <c r="AO762" s="21">
        <f>(M762-Y762)/M762</f>
        <v/>
      </c>
      <c r="AP762" s="21">
        <f>AA762/Y762</f>
        <v/>
      </c>
    </row>
    <row r="763">
      <c r="A763" s="1" t="n"/>
      <c r="B763" s="15" t="inlineStr">
        <is>
          <t>7-GZ20076046</t>
        </is>
      </c>
      <c r="C763" s="15" t="inlineStr">
        <is>
          <t>2020-07-01 15:25:33</t>
        </is>
      </c>
      <c r="D763" s="16">
        <f>LEFT(B763,9)</f>
        <v/>
      </c>
      <c r="E763" s="1" t="inlineStr">
        <is>
          <t>jack</t>
        </is>
      </c>
      <c r="F763" s="1" t="n"/>
      <c r="G763" s="1" t="n"/>
      <c r="H763" s="1" t="n"/>
      <c r="I763" s="1" t="n"/>
      <c r="J763" s="1" t="n"/>
      <c r="K763" s="1" t="n"/>
      <c r="L763" s="1" t="n"/>
      <c r="M763" s="17" t="n">
        <v>90</v>
      </c>
      <c r="N763" s="1" t="n"/>
      <c r="O763" s="1" t="n"/>
      <c r="P763" s="1" t="n"/>
      <c r="Q763" s="1" t="n"/>
      <c r="R763" s="17" t="n">
        <v>58.6</v>
      </c>
      <c r="S763" s="44">
        <f>M763*0.01095</f>
        <v/>
      </c>
      <c r="T763" s="44">
        <f>M763*0.02348</f>
        <v/>
      </c>
      <c r="U763" s="44" t="n"/>
      <c r="V763" s="44">
        <f>U763-T763</f>
        <v/>
      </c>
      <c r="W763" s="1" t="n"/>
      <c r="X763" s="44">
        <f>M763*0.043</f>
        <v/>
      </c>
      <c r="Y763" s="44">
        <f>R763+S763+T763+W763+X763+AG763+AC763+AD763</f>
        <v/>
      </c>
      <c r="Z763" s="44">
        <f>M763-Y763</f>
        <v/>
      </c>
      <c r="AA763" s="44">
        <f>Z763*0.7</f>
        <v/>
      </c>
      <c r="AB763" s="1" t="n"/>
      <c r="AC763" s="44">
        <f>M763*0.005</f>
        <v/>
      </c>
      <c r="AD763" s="44">
        <f>AC763</f>
        <v/>
      </c>
      <c r="AE763" s="1" t="n"/>
      <c r="AF763" s="1" t="n"/>
      <c r="AG763" s="1" t="n"/>
      <c r="AH763" s="44">
        <f>Z763*0.15</f>
        <v/>
      </c>
      <c r="AI763" s="44">
        <f>Z763*0.15</f>
        <v/>
      </c>
      <c r="AJ763" s="1" t="n"/>
      <c r="AK763" s="1" t="n"/>
      <c r="AL763" s="1" t="n"/>
      <c r="AM763" s="1" t="n"/>
      <c r="AN763" s="1" t="n"/>
      <c r="AO763" s="21">
        <f>(M763-Y763)/M763</f>
        <v/>
      </c>
      <c r="AP763" s="21">
        <f>AA763/Y763</f>
        <v/>
      </c>
    </row>
    <row r="764">
      <c r="A764" s="1" t="n"/>
      <c r="B764" s="15" t="inlineStr">
        <is>
          <t>7-GZ20229002</t>
        </is>
      </c>
      <c r="C764" s="15" t="inlineStr">
        <is>
          <t>2020-07-01 14:34:59</t>
        </is>
      </c>
      <c r="D764" s="16">
        <f>LEFT(B764,9)</f>
        <v/>
      </c>
      <c r="E764" s="1" t="inlineStr">
        <is>
          <t>jack</t>
        </is>
      </c>
      <c r="F764" s="1" t="n"/>
      <c r="G764" s="1" t="n"/>
      <c r="H764" s="1" t="n"/>
      <c r="I764" s="1" t="n"/>
      <c r="J764" s="1" t="n"/>
      <c r="K764" s="1" t="n"/>
      <c r="L764" s="1" t="n"/>
      <c r="M764" s="17" t="n">
        <v>14.2</v>
      </c>
      <c r="N764" s="1" t="n"/>
      <c r="O764" s="1" t="n"/>
      <c r="P764" s="1" t="n"/>
      <c r="Q764" s="1" t="n"/>
      <c r="R764" s="17" t="n">
        <v>8.5</v>
      </c>
      <c r="S764" s="44">
        <f>M764*0.01095</f>
        <v/>
      </c>
      <c r="T764" s="44">
        <f>M764*0.02348</f>
        <v/>
      </c>
      <c r="U764" s="44" t="n"/>
      <c r="V764" s="44">
        <f>U764-T764</f>
        <v/>
      </c>
      <c r="W764" s="1" t="n"/>
      <c r="X764" s="44">
        <f>M764*0.043</f>
        <v/>
      </c>
      <c r="Y764" s="44">
        <f>R764+S764+T764+W764+X764+AG764+AC764+AD764</f>
        <v/>
      </c>
      <c r="Z764" s="44">
        <f>M764-Y764</f>
        <v/>
      </c>
      <c r="AA764" s="44">
        <f>Z764*0.7</f>
        <v/>
      </c>
      <c r="AB764" s="1" t="n"/>
      <c r="AC764" s="44">
        <f>M764*0.005</f>
        <v/>
      </c>
      <c r="AD764" s="44">
        <f>AC764</f>
        <v/>
      </c>
      <c r="AE764" s="1" t="n"/>
      <c r="AF764" s="1" t="n"/>
      <c r="AG764" s="1" t="n"/>
      <c r="AH764" s="44">
        <f>Z764*0.15</f>
        <v/>
      </c>
      <c r="AI764" s="44">
        <f>Z764*0.15</f>
        <v/>
      </c>
      <c r="AJ764" s="1" t="n"/>
      <c r="AK764" s="1" t="n"/>
      <c r="AL764" s="1" t="n"/>
      <c r="AM764" s="1" t="n"/>
      <c r="AN764" s="1" t="n"/>
      <c r="AO764" s="21">
        <f>(M764-Y764)/M764</f>
        <v/>
      </c>
      <c r="AP764" s="21">
        <f>AA764/Y764</f>
        <v/>
      </c>
    </row>
    <row r="765">
      <c r="A765" s="1" t="n"/>
      <c r="B765" s="15" t="inlineStr">
        <is>
          <t>7-MA20239001</t>
        </is>
      </c>
      <c r="C765" s="15" t="inlineStr">
        <is>
          <t>2020-07-06 10:03:07</t>
        </is>
      </c>
      <c r="D765" s="16">
        <f>LEFT(B765,9)</f>
        <v/>
      </c>
      <c r="E765" s="1" t="inlineStr">
        <is>
          <t>jack</t>
        </is>
      </c>
      <c r="F765" s="1" t="n"/>
      <c r="G765" s="1" t="n"/>
      <c r="H765" s="1" t="n"/>
      <c r="I765" s="1" t="n"/>
      <c r="J765" s="1" t="n"/>
      <c r="K765" s="1" t="n"/>
      <c r="L765" s="1" t="n"/>
      <c r="M765" s="17" t="n">
        <v>178</v>
      </c>
      <c r="N765" s="1" t="n"/>
      <c r="O765" s="1" t="n"/>
      <c r="P765" s="1" t="n"/>
      <c r="Q765" s="1" t="n"/>
      <c r="R765" s="17" t="n">
        <v>111.62</v>
      </c>
      <c r="S765" s="44">
        <f>M765*0.01095</f>
        <v/>
      </c>
      <c r="T765" s="44">
        <f>M765*0.02348</f>
        <v/>
      </c>
      <c r="U765" s="44" t="n"/>
      <c r="V765" s="44">
        <f>U765-T765</f>
        <v/>
      </c>
      <c r="W765" s="1" t="n"/>
      <c r="X765" s="44">
        <f>M765*0.043</f>
        <v/>
      </c>
      <c r="Y765" s="44">
        <f>R765+S765+T765+W765+X765+AG765+AC765+AD765</f>
        <v/>
      </c>
      <c r="Z765" s="44">
        <f>M765-Y765</f>
        <v/>
      </c>
      <c r="AA765" s="44">
        <f>Z765*0.7</f>
        <v/>
      </c>
      <c r="AB765" s="1" t="n"/>
      <c r="AC765" s="44">
        <f>M765*0.005</f>
        <v/>
      </c>
      <c r="AD765" s="44">
        <f>AC765</f>
        <v/>
      </c>
      <c r="AE765" s="1" t="n"/>
      <c r="AF765" s="1" t="n"/>
      <c r="AG765" s="1" t="n"/>
      <c r="AH765" s="44">
        <f>Z765*0.15</f>
        <v/>
      </c>
      <c r="AI765" s="44">
        <f>Z765*0.15</f>
        <v/>
      </c>
      <c r="AJ765" s="1" t="n"/>
      <c r="AK765" s="1" t="n"/>
      <c r="AL765" s="1" t="n"/>
      <c r="AM765" s="1" t="n"/>
      <c r="AN765" s="1" t="n"/>
      <c r="AO765" s="21">
        <f>(M765-Y765)/M765</f>
        <v/>
      </c>
      <c r="AP765" s="21">
        <f>AA765/Y765</f>
        <v/>
      </c>
    </row>
    <row r="766">
      <c r="A766" s="1" t="n"/>
      <c r="B766" s="15" t="inlineStr">
        <is>
          <t>7-MA20110018</t>
        </is>
      </c>
      <c r="C766" s="15" t="inlineStr">
        <is>
          <t>2020-07-01 14:26:46</t>
        </is>
      </c>
      <c r="D766" s="16">
        <f>LEFT(B766,9)</f>
        <v/>
      </c>
      <c r="E766" s="1" t="inlineStr">
        <is>
          <t>jack</t>
        </is>
      </c>
      <c r="F766" s="1" t="n"/>
      <c r="G766" s="1" t="n"/>
      <c r="H766" s="1" t="n"/>
      <c r="I766" s="1" t="n"/>
      <c r="J766" s="1" t="n"/>
      <c r="K766" s="1" t="n"/>
      <c r="L766" s="1" t="n"/>
      <c r="M766" s="17" t="n">
        <v>83</v>
      </c>
      <c r="N766" s="1" t="n"/>
      <c r="O766" s="1" t="n"/>
      <c r="P766" s="1" t="n"/>
      <c r="Q766" s="1" t="n"/>
      <c r="R766" s="17" t="n">
        <v>51.04</v>
      </c>
      <c r="S766" s="44">
        <f>M766*0.01095</f>
        <v/>
      </c>
      <c r="T766" s="44">
        <f>M766*0.02348</f>
        <v/>
      </c>
      <c r="U766" s="44" t="n"/>
      <c r="V766" s="44">
        <f>U766-T766</f>
        <v/>
      </c>
      <c r="W766" s="1" t="n"/>
      <c r="X766" s="44">
        <f>M766*0.043</f>
        <v/>
      </c>
      <c r="Y766" s="44">
        <f>R766+S766+T766+W766+X766+AG766+AC766+AD766</f>
        <v/>
      </c>
      <c r="Z766" s="44">
        <f>M766-Y766</f>
        <v/>
      </c>
      <c r="AA766" s="44">
        <f>Z766*0.7</f>
        <v/>
      </c>
      <c r="AB766" s="1" t="n"/>
      <c r="AC766" s="44">
        <f>M766*0.005</f>
        <v/>
      </c>
      <c r="AD766" s="44">
        <f>AC766</f>
        <v/>
      </c>
      <c r="AE766" s="1" t="n"/>
      <c r="AF766" s="1" t="n"/>
      <c r="AG766" s="1" t="n"/>
      <c r="AH766" s="44">
        <f>Z766*0.15</f>
        <v/>
      </c>
      <c r="AI766" s="44">
        <f>Z766*0.15</f>
        <v/>
      </c>
      <c r="AJ766" s="1" t="n"/>
      <c r="AK766" s="1" t="n"/>
      <c r="AL766" s="1" t="n"/>
      <c r="AM766" s="1" t="n"/>
      <c r="AN766" s="1" t="n"/>
      <c r="AO766" s="21">
        <f>(M766-Y766)/M766</f>
        <v/>
      </c>
      <c r="AP766" s="21">
        <f>AA766/Y766</f>
        <v/>
      </c>
    </row>
    <row r="767">
      <c r="A767" s="1" t="n"/>
      <c r="B767" s="15" t="inlineStr">
        <is>
          <t>7-AL20072012</t>
        </is>
      </c>
      <c r="C767" s="15" t="inlineStr">
        <is>
          <t>2020-07-01 14:09:41</t>
        </is>
      </c>
      <c r="D767" s="16">
        <f>LEFT(B767,9)</f>
        <v/>
      </c>
      <c r="E767" s="1" t="inlineStr">
        <is>
          <t>jack</t>
        </is>
      </c>
      <c r="F767" s="1" t="n"/>
      <c r="G767" s="1" t="n"/>
      <c r="H767" s="1" t="n"/>
      <c r="I767" s="1" t="n"/>
      <c r="J767" s="1" t="n"/>
      <c r="K767" s="1" t="n"/>
      <c r="L767" s="1" t="n"/>
      <c r="M767" s="17" t="n">
        <v>14</v>
      </c>
      <c r="N767" s="1" t="n"/>
      <c r="O767" s="1" t="n"/>
      <c r="P767" s="1" t="n"/>
      <c r="Q767" s="1" t="n"/>
      <c r="R767" s="17" t="n">
        <v>2.8</v>
      </c>
      <c r="S767" s="44">
        <f>M767*0.01095</f>
        <v/>
      </c>
      <c r="T767" s="44">
        <f>M767*0.02348</f>
        <v/>
      </c>
      <c r="U767" s="44" t="n"/>
      <c r="V767" s="44">
        <f>U767-T767</f>
        <v/>
      </c>
      <c r="W767" s="1" t="n"/>
      <c r="X767" s="44">
        <f>M767*0.043</f>
        <v/>
      </c>
      <c r="Y767" s="44">
        <f>R767+S767+T767+W767+X767+AG767+AC767+AD767</f>
        <v/>
      </c>
      <c r="Z767" s="44">
        <f>M767-Y767</f>
        <v/>
      </c>
      <c r="AA767" s="1" t="n">
        <v>0</v>
      </c>
      <c r="AB767" s="44">
        <f>Z767*0.9</f>
        <v/>
      </c>
      <c r="AC767" s="44">
        <f>M767*0.005</f>
        <v/>
      </c>
      <c r="AD767" s="44">
        <f>AC767</f>
        <v/>
      </c>
      <c r="AE767" s="1" t="n"/>
      <c r="AF767" s="1" t="n"/>
      <c r="AG767" s="1" t="n"/>
      <c r="AH767" s="44">
        <f>Z767*0.05</f>
        <v/>
      </c>
      <c r="AI767" s="44">
        <f>AH767</f>
        <v/>
      </c>
      <c r="AJ767" s="1" t="n"/>
      <c r="AK767" s="1" t="n"/>
      <c r="AL767" s="1" t="n"/>
      <c r="AM767" s="1" t="n"/>
      <c r="AN767" s="1" t="n"/>
      <c r="AO767" s="21">
        <f>(M767-Y767)/M767</f>
        <v/>
      </c>
      <c r="AP767" s="21">
        <f>AA767/Y767</f>
        <v/>
      </c>
    </row>
    <row r="768">
      <c r="A768" s="1" t="n"/>
      <c r="B768" s="15" t="inlineStr">
        <is>
          <t>7-MA20135009</t>
        </is>
      </c>
      <c r="C768" s="15" t="inlineStr">
        <is>
          <t>2020-07-01 14:01:47</t>
        </is>
      </c>
      <c r="D768" s="16">
        <f>LEFT(B768,9)</f>
        <v/>
      </c>
      <c r="E768" s="1" t="inlineStr">
        <is>
          <t>jack</t>
        </is>
      </c>
      <c r="F768" s="1" t="n"/>
      <c r="G768" s="1" t="n"/>
      <c r="H768" s="1" t="n"/>
      <c r="I768" s="1" t="n"/>
      <c r="J768" s="1" t="n"/>
      <c r="K768" s="1" t="n"/>
      <c r="L768" s="1" t="n"/>
      <c r="M768" s="17" t="n">
        <v>303</v>
      </c>
      <c r="N768" s="1" t="n"/>
      <c r="O768" s="1" t="n"/>
      <c r="P768" s="1" t="n"/>
      <c r="Q768" s="1" t="n"/>
      <c r="R768" s="17" t="n">
        <v>194.46</v>
      </c>
      <c r="S768" s="44">
        <f>M768*0.01095</f>
        <v/>
      </c>
      <c r="T768" s="44">
        <f>M768*0.02348</f>
        <v/>
      </c>
      <c r="U768" s="44" t="n"/>
      <c r="V768" s="44">
        <f>U768-T768</f>
        <v/>
      </c>
      <c r="W768" s="1" t="n"/>
      <c r="X768" s="44">
        <f>M768*0.043</f>
        <v/>
      </c>
      <c r="Y768" s="44">
        <f>R768+S768+T768+W768+X768+AG768+AC768+AD768</f>
        <v/>
      </c>
      <c r="Z768" s="44">
        <f>M768-Y768</f>
        <v/>
      </c>
      <c r="AA768" s="44">
        <f>Z768*0.7</f>
        <v/>
      </c>
      <c r="AB768" s="1" t="n"/>
      <c r="AC768" s="44">
        <f>M768*0.005</f>
        <v/>
      </c>
      <c r="AD768" s="44">
        <f>AC768</f>
        <v/>
      </c>
      <c r="AE768" s="1" t="n"/>
      <c r="AF768" s="1" t="n"/>
      <c r="AG768" s="1" t="n"/>
      <c r="AH768" s="44">
        <f>Z768*0.15</f>
        <v/>
      </c>
      <c r="AI768" s="44">
        <f>Z768*0.15</f>
        <v/>
      </c>
      <c r="AJ768" s="1" t="n"/>
      <c r="AK768" s="1" t="n"/>
      <c r="AL768" s="1" t="n"/>
      <c r="AM768" s="1" t="n"/>
      <c r="AN768" s="1" t="n"/>
      <c r="AO768" s="21">
        <f>(M768-Y768)/M768</f>
        <v/>
      </c>
      <c r="AP768" s="21">
        <f>AA768/Y768</f>
        <v/>
      </c>
    </row>
    <row r="769">
      <c r="A769" s="1" t="n"/>
      <c r="B769" s="15" t="inlineStr">
        <is>
          <t>7-AL19161041</t>
        </is>
      </c>
      <c r="C769" s="15" t="inlineStr">
        <is>
          <t>2020-07-01 14:03:08</t>
        </is>
      </c>
      <c r="D769" s="16">
        <f>LEFT(B769,9)</f>
        <v/>
      </c>
      <c r="E769" s="1" t="inlineStr">
        <is>
          <t>jack</t>
        </is>
      </c>
      <c r="F769" s="1" t="n"/>
      <c r="G769" s="1" t="n"/>
      <c r="H769" s="1" t="n"/>
      <c r="I769" s="1" t="n"/>
      <c r="J769" s="1" t="n"/>
      <c r="K769" s="1" t="n"/>
      <c r="L769" s="1" t="n"/>
      <c r="M769" s="17" t="n">
        <v>750</v>
      </c>
      <c r="N769" s="1" t="n"/>
      <c r="O769" s="1" t="n"/>
      <c r="P769" s="1" t="n"/>
      <c r="Q769" s="1" t="n"/>
      <c r="R769" s="17" t="n">
        <v>527.71</v>
      </c>
      <c r="S769" s="44">
        <f>M769*0.01095</f>
        <v/>
      </c>
      <c r="T769" s="44">
        <f>M769*0.02348</f>
        <v/>
      </c>
      <c r="U769" s="44" t="n"/>
      <c r="V769" s="44">
        <f>U769-T769</f>
        <v/>
      </c>
      <c r="W769" s="1" t="n"/>
      <c r="X769" s="44">
        <f>M769*0.043</f>
        <v/>
      </c>
      <c r="Y769" s="44">
        <f>R769+S769+T769+W769+X769+AG769+AC769+AD769</f>
        <v/>
      </c>
      <c r="Z769" s="44">
        <f>M769-Y769</f>
        <v/>
      </c>
      <c r="AA769" s="1" t="n">
        <v>0</v>
      </c>
      <c r="AB769" s="44">
        <f>Z769*0.9</f>
        <v/>
      </c>
      <c r="AC769" s="44">
        <f>M769*0.005</f>
        <v/>
      </c>
      <c r="AD769" s="44">
        <f>AC769</f>
        <v/>
      </c>
      <c r="AE769" s="1" t="n"/>
      <c r="AF769" s="1" t="n"/>
      <c r="AG769" s="1" t="n"/>
      <c r="AH769" s="44">
        <f>Z769*0.05</f>
        <v/>
      </c>
      <c r="AI769" s="44">
        <f>AH769</f>
        <v/>
      </c>
      <c r="AJ769" s="1" t="n"/>
      <c r="AK769" s="1" t="n"/>
      <c r="AL769" s="1" t="n"/>
      <c r="AM769" s="1" t="n"/>
      <c r="AN769" s="1" t="n"/>
      <c r="AO769" s="21">
        <f>(M769-Y769)/M769</f>
        <v/>
      </c>
      <c r="AP769" s="21">
        <f>AA769/Y769</f>
        <v/>
      </c>
    </row>
    <row r="770">
      <c r="A770" s="1" t="n"/>
      <c r="B770" s="15" t="inlineStr">
        <is>
          <t>7-MA20155005</t>
        </is>
      </c>
      <c r="C770" s="15" t="inlineStr">
        <is>
          <t>2020-07-07 13:36:46</t>
        </is>
      </c>
      <c r="D770" s="16">
        <f>LEFT(B770,9)</f>
        <v/>
      </c>
      <c r="E770" s="1" t="inlineStr">
        <is>
          <t>jack</t>
        </is>
      </c>
      <c r="F770" s="1" t="n"/>
      <c r="G770" s="1" t="n"/>
      <c r="H770" s="1" t="n"/>
      <c r="I770" s="1" t="n"/>
      <c r="J770" s="1" t="n"/>
      <c r="K770" s="1" t="n"/>
      <c r="L770" s="1" t="n"/>
      <c r="M770" s="17" t="n">
        <v>570</v>
      </c>
      <c r="N770" s="1" t="n"/>
      <c r="O770" s="1" t="n"/>
      <c r="P770" s="1" t="n"/>
      <c r="Q770" s="1" t="n"/>
      <c r="R770" s="17" t="n">
        <v>343.09</v>
      </c>
      <c r="S770" s="44">
        <f>M770*0.01095</f>
        <v/>
      </c>
      <c r="T770" s="44">
        <f>M770*0.02348</f>
        <v/>
      </c>
      <c r="U770" s="44" t="n"/>
      <c r="V770" s="44">
        <f>U770-T770</f>
        <v/>
      </c>
      <c r="W770" s="1" t="n"/>
      <c r="X770" s="44">
        <f>M770*0.043</f>
        <v/>
      </c>
      <c r="Y770" s="44">
        <f>R770+S770+T770+W770+X770+AG770+AC770+AD770</f>
        <v/>
      </c>
      <c r="Z770" s="44">
        <f>M770-Y770</f>
        <v/>
      </c>
      <c r="AA770" s="44">
        <f>Z770*0.7</f>
        <v/>
      </c>
      <c r="AB770" s="1" t="n"/>
      <c r="AC770" s="44">
        <f>M770*0.005</f>
        <v/>
      </c>
      <c r="AD770" s="44">
        <f>AC770</f>
        <v/>
      </c>
      <c r="AE770" s="1" t="n"/>
      <c r="AF770" s="1" t="n"/>
      <c r="AG770" s="1" t="n"/>
      <c r="AH770" s="44">
        <f>Z770*0.15</f>
        <v/>
      </c>
      <c r="AI770" s="44">
        <f>Z770*0.15</f>
        <v/>
      </c>
      <c r="AJ770" s="1" t="n"/>
      <c r="AK770" s="1" t="n"/>
      <c r="AL770" s="1" t="n"/>
      <c r="AM770" s="1" t="n"/>
      <c r="AN770" s="1" t="n"/>
      <c r="AO770" s="21">
        <f>(M770-Y770)/M770</f>
        <v/>
      </c>
      <c r="AP770" s="21">
        <f>AA770/Y770</f>
        <v/>
      </c>
    </row>
    <row r="771">
      <c r="A771" s="1" t="n"/>
      <c r="B771" s="15" t="inlineStr">
        <is>
          <t>7-AL19104100</t>
        </is>
      </c>
      <c r="C771" s="15" t="inlineStr">
        <is>
          <t>2020-07-01 14:03:38</t>
        </is>
      </c>
      <c r="D771" s="16">
        <f>LEFT(B771,9)</f>
        <v/>
      </c>
      <c r="E771" s="1" t="inlineStr">
        <is>
          <t>jack</t>
        </is>
      </c>
      <c r="F771" s="1" t="n"/>
      <c r="G771" s="1" t="n"/>
      <c r="H771" s="1" t="n"/>
      <c r="I771" s="1" t="n"/>
      <c r="J771" s="1" t="n"/>
      <c r="K771" s="1" t="n"/>
      <c r="L771" s="1" t="n"/>
      <c r="M771" s="17" t="n">
        <v>258</v>
      </c>
      <c r="N771" s="1" t="n"/>
      <c r="O771" s="1" t="n"/>
      <c r="P771" s="1" t="n"/>
      <c r="Q771" s="1" t="n"/>
      <c r="R771" s="17" t="n">
        <v>164.57</v>
      </c>
      <c r="S771" s="44">
        <f>M771*0.01095</f>
        <v/>
      </c>
      <c r="T771" s="44">
        <f>M771*0.02348</f>
        <v/>
      </c>
      <c r="U771" s="44" t="n"/>
      <c r="V771" s="44">
        <f>U771-T771</f>
        <v/>
      </c>
      <c r="W771" s="1" t="n"/>
      <c r="X771" s="44">
        <f>M771*0.043</f>
        <v/>
      </c>
      <c r="Y771" s="44">
        <f>R771+S771+T771+W771+X771+AG771+AC771+AD771</f>
        <v/>
      </c>
      <c r="Z771" s="44">
        <f>M771-Y771</f>
        <v/>
      </c>
      <c r="AA771" s="1" t="n">
        <v>0</v>
      </c>
      <c r="AB771" s="44">
        <f>Z771*0.9</f>
        <v/>
      </c>
      <c r="AC771" s="44">
        <f>M771*0.005</f>
        <v/>
      </c>
      <c r="AD771" s="44">
        <f>AC771</f>
        <v/>
      </c>
      <c r="AE771" s="1" t="n"/>
      <c r="AF771" s="1" t="n"/>
      <c r="AG771" s="1" t="n"/>
      <c r="AH771" s="44">
        <f>Z771*0.05</f>
        <v/>
      </c>
      <c r="AI771" s="44">
        <f>AH771</f>
        <v/>
      </c>
      <c r="AJ771" s="1" t="n"/>
      <c r="AK771" s="1" t="n"/>
      <c r="AL771" s="1" t="n"/>
      <c r="AM771" s="1" t="n"/>
      <c r="AN771" s="1" t="n"/>
      <c r="AO771" s="21">
        <f>(M771-Y771)/M771</f>
        <v/>
      </c>
      <c r="AP771" s="21">
        <f>AA771/Y771</f>
        <v/>
      </c>
    </row>
    <row r="772">
      <c r="A772" s="1" t="n"/>
      <c r="B772" s="15" t="inlineStr">
        <is>
          <t>6-GZ20189005</t>
        </is>
      </c>
      <c r="C772" s="15" t="inlineStr">
        <is>
          <t>2020-07-01 11:32:56</t>
        </is>
      </c>
      <c r="D772" s="16">
        <f>LEFT(B772,9)</f>
        <v/>
      </c>
      <c r="E772" s="1" t="inlineStr">
        <is>
          <t>jack</t>
        </is>
      </c>
      <c r="F772" s="1" t="n"/>
      <c r="G772" s="1" t="n"/>
      <c r="H772" s="1" t="n"/>
      <c r="I772" s="1" t="n"/>
      <c r="J772" s="1" t="n"/>
      <c r="K772" s="1" t="n"/>
      <c r="L772" s="1" t="n"/>
      <c r="M772" s="17" t="n">
        <v>63.2</v>
      </c>
      <c r="N772" s="1" t="n"/>
      <c r="O772" s="1" t="n"/>
      <c r="P772" s="1" t="n"/>
      <c r="Q772" s="1" t="n"/>
      <c r="R772" s="17" t="n">
        <v>39.63</v>
      </c>
      <c r="S772" s="44">
        <f>M772*0.01095</f>
        <v/>
      </c>
      <c r="T772" s="44">
        <f>M772*0.02348</f>
        <v/>
      </c>
      <c r="U772" s="44" t="n"/>
      <c r="V772" s="44">
        <f>U772-T772</f>
        <v/>
      </c>
      <c r="W772" s="1" t="n"/>
      <c r="X772" s="44">
        <f>M772*0.043</f>
        <v/>
      </c>
      <c r="Y772" s="44">
        <f>R772+S772+T772+W772+X772+AG772+AC772+AD772</f>
        <v/>
      </c>
      <c r="Z772" s="44">
        <f>M772-Y772</f>
        <v/>
      </c>
      <c r="AA772" s="44">
        <f>Z772*0.7</f>
        <v/>
      </c>
      <c r="AB772" s="1" t="n"/>
      <c r="AC772" s="44">
        <f>M772*0.005</f>
        <v/>
      </c>
      <c r="AD772" s="44">
        <f>AC772</f>
        <v/>
      </c>
      <c r="AE772" s="1" t="n"/>
      <c r="AF772" s="1" t="n"/>
      <c r="AG772" s="1" t="n"/>
      <c r="AH772" s="44">
        <f>Z772*0.15</f>
        <v/>
      </c>
      <c r="AI772" s="44">
        <f>Z772*0.15</f>
        <v/>
      </c>
      <c r="AJ772" s="1" t="n"/>
      <c r="AK772" s="1" t="n"/>
      <c r="AL772" s="1" t="n"/>
      <c r="AM772" s="1" t="n"/>
      <c r="AN772" s="1" t="n"/>
      <c r="AO772" s="21">
        <f>(M772-Y772)/M772</f>
        <v/>
      </c>
      <c r="AP772" s="21">
        <f>AA772/Y772</f>
        <v/>
      </c>
    </row>
    <row r="773">
      <c r="A773" s="1" t="n"/>
      <c r="B773" s="15" t="inlineStr">
        <is>
          <t>7-GZ20205002</t>
        </is>
      </c>
      <c r="C773" s="15" t="inlineStr">
        <is>
          <t>2020-07-01 11:32:42</t>
        </is>
      </c>
      <c r="D773" s="16">
        <f>LEFT(B773,9)</f>
        <v/>
      </c>
      <c r="E773" s="1" t="inlineStr">
        <is>
          <t>jack</t>
        </is>
      </c>
      <c r="F773" s="1" t="n"/>
      <c r="G773" s="1" t="n"/>
      <c r="H773" s="1" t="n"/>
      <c r="I773" s="1" t="n"/>
      <c r="J773" s="1" t="n"/>
      <c r="K773" s="1" t="n"/>
      <c r="L773" s="1" t="n"/>
      <c r="M773" s="17" t="n">
        <v>20</v>
      </c>
      <c r="N773" s="1" t="n"/>
      <c r="O773" s="1" t="n"/>
      <c r="P773" s="1" t="n"/>
      <c r="Q773" s="1" t="n"/>
      <c r="R773" s="17" t="n">
        <v>7.5</v>
      </c>
      <c r="S773" s="44">
        <f>M773*0.01095</f>
        <v/>
      </c>
      <c r="T773" s="44">
        <f>M773*0.02348</f>
        <v/>
      </c>
      <c r="U773" s="44" t="n"/>
      <c r="V773" s="44">
        <f>U773-T773</f>
        <v/>
      </c>
      <c r="W773" s="1" t="n"/>
      <c r="X773" s="44">
        <f>M773*0.043</f>
        <v/>
      </c>
      <c r="Y773" s="44">
        <f>R773+S773+T773+W773+X773+AG773+AC773+AD773</f>
        <v/>
      </c>
      <c r="Z773" s="44">
        <f>M773-Y773</f>
        <v/>
      </c>
      <c r="AA773" s="44">
        <f>Z773*0.7</f>
        <v/>
      </c>
      <c r="AB773" s="1" t="n"/>
      <c r="AC773" s="44">
        <f>M773*0.005</f>
        <v/>
      </c>
      <c r="AD773" s="44">
        <f>AC773</f>
        <v/>
      </c>
      <c r="AE773" s="1" t="n"/>
      <c r="AF773" s="1" t="n"/>
      <c r="AG773" s="1" t="n"/>
      <c r="AH773" s="44">
        <f>Z773*0.15</f>
        <v/>
      </c>
      <c r="AI773" s="44">
        <f>Z773*0.15</f>
        <v/>
      </c>
      <c r="AJ773" s="1" t="n"/>
      <c r="AK773" s="1" t="n"/>
      <c r="AL773" s="1" t="n"/>
      <c r="AM773" s="1" t="n"/>
      <c r="AN773" s="1" t="n"/>
      <c r="AO773" s="21">
        <f>(M773-Y773)/M773</f>
        <v/>
      </c>
      <c r="AP773" s="21">
        <f>AA773/Y773</f>
        <v/>
      </c>
    </row>
    <row r="774">
      <c r="A774" s="1" t="n"/>
      <c r="B774" s="15" t="inlineStr">
        <is>
          <t>7-GZ20092028</t>
        </is>
      </c>
      <c r="C774" s="15" t="inlineStr">
        <is>
          <t>2020-07-01 11:32:42</t>
        </is>
      </c>
      <c r="D774" s="16">
        <f>LEFT(B774,9)</f>
        <v/>
      </c>
      <c r="E774" s="1" t="inlineStr">
        <is>
          <t>jack</t>
        </is>
      </c>
      <c r="F774" s="1" t="n"/>
      <c r="G774" s="1" t="n"/>
      <c r="H774" s="1" t="n"/>
      <c r="I774" s="1" t="n"/>
      <c r="J774" s="1" t="n"/>
      <c r="K774" s="1" t="n"/>
      <c r="L774" s="1" t="n"/>
      <c r="M774" s="17" t="n">
        <v>27</v>
      </c>
      <c r="N774" s="1" t="n"/>
      <c r="O774" s="1" t="n"/>
      <c r="P774" s="1" t="n"/>
      <c r="Q774" s="1" t="n"/>
      <c r="R774" s="17" t="n">
        <v>11.37</v>
      </c>
      <c r="S774" s="44">
        <f>M774*0.01095</f>
        <v/>
      </c>
      <c r="T774" s="44">
        <f>M774*0.02348</f>
        <v/>
      </c>
      <c r="U774" s="44" t="n"/>
      <c r="V774" s="44">
        <f>U774-T774</f>
        <v/>
      </c>
      <c r="W774" s="1" t="n"/>
      <c r="X774" s="44">
        <f>M774*0.043</f>
        <v/>
      </c>
      <c r="Y774" s="44">
        <f>R774+S774+T774+W774+X774+AG774+AC774+AD774</f>
        <v/>
      </c>
      <c r="Z774" s="44">
        <f>M774-Y774</f>
        <v/>
      </c>
      <c r="AA774" s="44">
        <f>Z774*0.7</f>
        <v/>
      </c>
      <c r="AB774" s="1" t="n"/>
      <c r="AC774" s="44">
        <f>M774*0.005</f>
        <v/>
      </c>
      <c r="AD774" s="44">
        <f>AC774</f>
        <v/>
      </c>
      <c r="AE774" s="1" t="n"/>
      <c r="AF774" s="1" t="n"/>
      <c r="AG774" s="1" t="n"/>
      <c r="AH774" s="44">
        <f>Z774*0.15</f>
        <v/>
      </c>
      <c r="AI774" s="44">
        <f>Z774*0.15</f>
        <v/>
      </c>
      <c r="AJ774" s="1" t="n"/>
      <c r="AK774" s="1" t="n"/>
      <c r="AL774" s="1" t="n"/>
      <c r="AM774" s="1" t="n"/>
      <c r="AN774" s="1" t="n"/>
      <c r="AO774" s="21">
        <f>(M774-Y774)/M774</f>
        <v/>
      </c>
      <c r="AP774" s="21">
        <f>AA774/Y774</f>
        <v/>
      </c>
    </row>
    <row r="775">
      <c r="A775" s="1" t="n"/>
      <c r="B775" s="15" t="inlineStr">
        <is>
          <t>7-GZ20232001</t>
        </is>
      </c>
      <c r="C775" s="15" t="inlineStr">
        <is>
          <t>2020-07-01 11:32:42</t>
        </is>
      </c>
      <c r="D775" s="16">
        <f>LEFT(B775,9)</f>
        <v/>
      </c>
      <c r="E775" s="1" t="inlineStr">
        <is>
          <t>jack</t>
        </is>
      </c>
      <c r="F775" s="1" t="n"/>
      <c r="G775" s="1" t="n"/>
      <c r="H775" s="1" t="n"/>
      <c r="I775" s="1" t="n"/>
      <c r="J775" s="1" t="n"/>
      <c r="K775" s="1" t="n"/>
      <c r="L775" s="1" t="n"/>
      <c r="M775" s="17" t="n">
        <v>52.2</v>
      </c>
      <c r="N775" s="1" t="n"/>
      <c r="O775" s="1" t="n"/>
      <c r="P775" s="1" t="n"/>
      <c r="Q775" s="1" t="n"/>
      <c r="R775" s="17" t="n">
        <v>28.16</v>
      </c>
      <c r="S775" s="44">
        <f>M775*0.01095</f>
        <v/>
      </c>
      <c r="T775" s="44">
        <f>M775*0.02348</f>
        <v/>
      </c>
      <c r="U775" s="44" t="n"/>
      <c r="V775" s="44">
        <f>U775-T775</f>
        <v/>
      </c>
      <c r="W775" s="1" t="n"/>
      <c r="X775" s="44">
        <f>M775*0.043</f>
        <v/>
      </c>
      <c r="Y775" s="44">
        <f>R775+S775+T775+W775+X775+AG775+AC775+AD775</f>
        <v/>
      </c>
      <c r="Z775" s="44">
        <f>M775-Y775</f>
        <v/>
      </c>
      <c r="AA775" s="44">
        <f>Z775*0.7</f>
        <v/>
      </c>
      <c r="AB775" s="1" t="n"/>
      <c r="AC775" s="44">
        <f>M775*0.005</f>
        <v/>
      </c>
      <c r="AD775" s="44">
        <f>AC775</f>
        <v/>
      </c>
      <c r="AE775" s="1" t="n"/>
      <c r="AF775" s="1" t="n"/>
      <c r="AG775" s="1" t="n"/>
      <c r="AH775" s="44">
        <f>Z775*0.15</f>
        <v/>
      </c>
      <c r="AI775" s="44">
        <f>Z775*0.15</f>
        <v/>
      </c>
      <c r="AJ775" s="1" t="n"/>
      <c r="AK775" s="1" t="n"/>
      <c r="AL775" s="1" t="n"/>
      <c r="AM775" s="1" t="n"/>
      <c r="AN775" s="1" t="n"/>
      <c r="AO775" s="21">
        <f>(M775-Y775)/M775</f>
        <v/>
      </c>
      <c r="AP775" s="21">
        <f>AA775/Y775</f>
        <v/>
      </c>
    </row>
    <row r="776">
      <c r="A776" s="1" t="n"/>
      <c r="B776" s="15" t="inlineStr">
        <is>
          <t>7-GZ20008037</t>
        </is>
      </c>
      <c r="C776" s="15" t="inlineStr">
        <is>
          <t>2020-07-06 12:01:59</t>
        </is>
      </c>
      <c r="D776" s="16">
        <f>LEFT(B776,9)</f>
        <v/>
      </c>
      <c r="E776" s="1" t="inlineStr">
        <is>
          <t>jack</t>
        </is>
      </c>
      <c r="F776" s="1" t="n"/>
      <c r="G776" s="1" t="n"/>
      <c r="H776" s="1" t="n"/>
      <c r="I776" s="1" t="n"/>
      <c r="J776" s="1" t="n"/>
      <c r="K776" s="1" t="n"/>
      <c r="L776" s="1" t="n"/>
      <c r="M776" s="17" t="n">
        <v>1742.8</v>
      </c>
      <c r="N776" s="1" t="n"/>
      <c r="O776" s="1" t="n"/>
      <c r="P776" s="1" t="n"/>
      <c r="Q776" s="1" t="n"/>
      <c r="R776" s="17" t="n">
        <v>1054.62</v>
      </c>
      <c r="S776" s="44">
        <f>M776*0.01095</f>
        <v/>
      </c>
      <c r="T776" s="44">
        <f>M776*0.02348</f>
        <v/>
      </c>
      <c r="U776" s="44" t="n"/>
      <c r="V776" s="44">
        <f>U776-T776</f>
        <v/>
      </c>
      <c r="W776" s="1" t="n"/>
      <c r="X776" s="44">
        <f>M776*0.043</f>
        <v/>
      </c>
      <c r="Y776" s="44">
        <f>R776+S776+T776+W776+X776+AG776+AC776+AD776</f>
        <v/>
      </c>
      <c r="Z776" s="44">
        <f>M776-Y776</f>
        <v/>
      </c>
      <c r="AA776" s="44">
        <f>Z776*0.7</f>
        <v/>
      </c>
      <c r="AB776" s="1" t="n"/>
      <c r="AC776" s="44">
        <f>M776*0.005</f>
        <v/>
      </c>
      <c r="AD776" s="44">
        <f>AC776</f>
        <v/>
      </c>
      <c r="AE776" s="1" t="n"/>
      <c r="AF776" s="1" t="n"/>
      <c r="AG776" s="1" t="n"/>
      <c r="AH776" s="44">
        <f>Z776*0.15</f>
        <v/>
      </c>
      <c r="AI776" s="44">
        <f>Z776*0.15</f>
        <v/>
      </c>
      <c r="AJ776" s="1" t="n"/>
      <c r="AK776" s="1" t="n"/>
      <c r="AL776" s="1" t="n"/>
      <c r="AM776" s="1" t="n"/>
      <c r="AN776" s="1" t="n"/>
      <c r="AO776" s="21">
        <f>(M776-Y776)/M776</f>
        <v/>
      </c>
      <c r="AP776" s="21">
        <f>AA776/Y776</f>
        <v/>
      </c>
    </row>
    <row r="777">
      <c r="A777" s="1" t="n"/>
      <c r="B777" s="15" t="inlineStr">
        <is>
          <t>6-GZ20081003</t>
        </is>
      </c>
      <c r="C777" s="15" t="inlineStr">
        <is>
          <t>2020-07-01 10:48:38</t>
        </is>
      </c>
      <c r="D777" s="16">
        <f>LEFT(B777,9)</f>
        <v/>
      </c>
      <c r="E777" s="1" t="inlineStr">
        <is>
          <t>jack</t>
        </is>
      </c>
      <c r="F777" s="1" t="n"/>
      <c r="G777" s="1" t="n"/>
      <c r="H777" s="1" t="n"/>
      <c r="I777" s="1" t="n"/>
      <c r="J777" s="1" t="n"/>
      <c r="K777" s="1" t="n"/>
      <c r="L777" s="1" t="n"/>
      <c r="M777" s="17" t="n">
        <v>211.36</v>
      </c>
      <c r="N777" s="1" t="n"/>
      <c r="O777" s="1" t="n"/>
      <c r="P777" s="1" t="n"/>
      <c r="Q777" s="1" t="n"/>
      <c r="R777" s="17" t="n">
        <v>120.4</v>
      </c>
      <c r="S777" s="44">
        <f>M777*0.01095</f>
        <v/>
      </c>
      <c r="T777" s="44">
        <f>M777*0.02348</f>
        <v/>
      </c>
      <c r="U777" s="44" t="n"/>
      <c r="V777" s="44">
        <f>U777-T777</f>
        <v/>
      </c>
      <c r="W777" s="1" t="n"/>
      <c r="X777" s="44">
        <f>M777*0.043</f>
        <v/>
      </c>
      <c r="Y777" s="44">
        <f>R777+S777+T777+W777+X777+AG777+AC777+AD777</f>
        <v/>
      </c>
      <c r="Z777" s="44">
        <f>M777-Y777</f>
        <v/>
      </c>
      <c r="AA777" s="44">
        <f>Z777*0.7</f>
        <v/>
      </c>
      <c r="AB777" s="1" t="n"/>
      <c r="AC777" s="44">
        <f>M777*0.005</f>
        <v/>
      </c>
      <c r="AD777" s="44">
        <f>AC777</f>
        <v/>
      </c>
      <c r="AE777" s="1" t="n"/>
      <c r="AF777" s="1" t="n"/>
      <c r="AG777" s="1" t="n"/>
      <c r="AH777" s="44">
        <f>Z777*0.15</f>
        <v/>
      </c>
      <c r="AI777" s="44">
        <f>Z777*0.15</f>
        <v/>
      </c>
      <c r="AJ777" s="1" t="n"/>
      <c r="AK777" s="1" t="n"/>
      <c r="AL777" s="1" t="n"/>
      <c r="AM777" s="1" t="n"/>
      <c r="AN777" s="1" t="n"/>
      <c r="AO777" s="21">
        <f>(M777-Y777)/M777</f>
        <v/>
      </c>
      <c r="AP777" s="21">
        <f>AA777/Y777</f>
        <v/>
      </c>
    </row>
    <row r="778">
      <c r="A778" s="1" t="n"/>
      <c r="B778" s="15" t="inlineStr">
        <is>
          <t>7-GZ20213002</t>
        </is>
      </c>
      <c r="C778" s="15" t="inlineStr">
        <is>
          <t>2020-07-01 10:48:38</t>
        </is>
      </c>
      <c r="D778" s="16">
        <f>LEFT(B778,9)</f>
        <v/>
      </c>
      <c r="E778" s="1" t="inlineStr">
        <is>
          <t>jack</t>
        </is>
      </c>
      <c r="F778" s="1" t="n"/>
      <c r="G778" s="1" t="n"/>
      <c r="H778" s="1" t="n"/>
      <c r="I778" s="1" t="n"/>
      <c r="J778" s="1" t="n"/>
      <c r="K778" s="1" t="n"/>
      <c r="L778" s="1" t="n"/>
      <c r="M778" s="17" t="n">
        <v>22.28</v>
      </c>
      <c r="N778" s="1" t="n"/>
      <c r="O778" s="1" t="n"/>
      <c r="P778" s="1" t="n"/>
      <c r="Q778" s="1" t="n"/>
      <c r="R778" s="17" t="n">
        <v>8.5</v>
      </c>
      <c r="S778" s="44">
        <f>M778*0.01095</f>
        <v/>
      </c>
      <c r="T778" s="44">
        <f>M778*0.02348</f>
        <v/>
      </c>
      <c r="U778" s="44" t="n"/>
      <c r="V778" s="44">
        <f>U778-T778</f>
        <v/>
      </c>
      <c r="W778" s="1" t="n"/>
      <c r="X778" s="44">
        <f>M778*0.043</f>
        <v/>
      </c>
      <c r="Y778" s="44">
        <f>R778+S778+T778+W778+X778+AG778+AC778+AD778</f>
        <v/>
      </c>
      <c r="Z778" s="44">
        <f>M778-Y778</f>
        <v/>
      </c>
      <c r="AA778" s="44">
        <f>Z778*0.7</f>
        <v/>
      </c>
      <c r="AB778" s="1" t="n"/>
      <c r="AC778" s="44">
        <f>M778*0.005</f>
        <v/>
      </c>
      <c r="AD778" s="44">
        <f>AC778</f>
        <v/>
      </c>
      <c r="AE778" s="1" t="n"/>
      <c r="AF778" s="1" t="n"/>
      <c r="AG778" s="1" t="n"/>
      <c r="AH778" s="44">
        <f>Z778*0.15</f>
        <v/>
      </c>
      <c r="AI778" s="44">
        <f>Z778*0.15</f>
        <v/>
      </c>
      <c r="AJ778" s="1" t="n"/>
      <c r="AK778" s="1" t="n"/>
      <c r="AL778" s="1" t="n"/>
      <c r="AM778" s="1" t="n"/>
      <c r="AN778" s="1" t="n"/>
      <c r="AO778" s="21">
        <f>(M778-Y778)/M778</f>
        <v/>
      </c>
      <c r="AP778" s="21">
        <f>AA778/Y778</f>
        <v/>
      </c>
    </row>
    <row r="779">
      <c r="A779" s="1" t="n"/>
      <c r="B779" s="15" t="inlineStr">
        <is>
          <t>7-MA20156013</t>
        </is>
      </c>
      <c r="C779" s="15" t="inlineStr">
        <is>
          <t>2020-07-01 15:29:08</t>
        </is>
      </c>
      <c r="D779" s="16">
        <f>LEFT(B779,9)</f>
        <v/>
      </c>
      <c r="E779" s="1" t="inlineStr">
        <is>
          <t>jack</t>
        </is>
      </c>
      <c r="F779" s="1" t="n"/>
      <c r="G779" s="1" t="n"/>
      <c r="H779" s="1" t="n"/>
      <c r="I779" s="1" t="n"/>
      <c r="J779" s="1" t="n"/>
      <c r="K779" s="1" t="n"/>
      <c r="L779" s="1" t="n"/>
      <c r="M779" s="17" t="n">
        <v>1124</v>
      </c>
      <c r="N779" s="1" t="n"/>
      <c r="O779" s="1" t="n"/>
      <c r="P779" s="1" t="n"/>
      <c r="Q779" s="1" t="n"/>
      <c r="R779" s="17" t="n">
        <v>846.3</v>
      </c>
      <c r="S779" s="44">
        <f>M779*0.01095</f>
        <v/>
      </c>
      <c r="T779" s="44">
        <f>M779*0.02348</f>
        <v/>
      </c>
      <c r="U779" s="44" t="n"/>
      <c r="V779" s="44">
        <f>U779-T779</f>
        <v/>
      </c>
      <c r="W779" s="1" t="n"/>
      <c r="X779" s="44">
        <f>M779*0.043</f>
        <v/>
      </c>
      <c r="Y779" s="44">
        <f>R779+S779+T779+W779+X779+AG779+AC779+AD779</f>
        <v/>
      </c>
      <c r="Z779" s="44">
        <f>M779-Y779</f>
        <v/>
      </c>
      <c r="AA779" s="44">
        <f>Z779*0.7</f>
        <v/>
      </c>
      <c r="AB779" s="1" t="n"/>
      <c r="AC779" s="44">
        <f>M779*0.005</f>
        <v/>
      </c>
      <c r="AD779" s="44">
        <f>AC779</f>
        <v/>
      </c>
      <c r="AE779" s="1" t="n"/>
      <c r="AF779" s="1" t="n"/>
      <c r="AG779" s="1" t="n"/>
      <c r="AH779" s="44">
        <f>Z779*0.15</f>
        <v/>
      </c>
      <c r="AI779" s="44">
        <f>Z779*0.15</f>
        <v/>
      </c>
      <c r="AJ779" s="1" t="n"/>
      <c r="AK779" s="1" t="n"/>
      <c r="AL779" s="1" t="n"/>
      <c r="AM779" s="1" t="n"/>
      <c r="AN779" s="1" t="n"/>
      <c r="AO779" s="21">
        <f>(M779-Y779)/M779</f>
        <v/>
      </c>
      <c r="AP779" s="21">
        <f>AA779/Y779</f>
        <v/>
      </c>
    </row>
    <row r="780">
      <c r="A780" s="1" t="n"/>
      <c r="B780" s="15" t="inlineStr">
        <is>
          <t>7-MA20238001</t>
        </is>
      </c>
      <c r="C780" s="15" t="inlineStr">
        <is>
          <t>2020-07-01 15:26:15</t>
        </is>
      </c>
      <c r="D780" s="16">
        <f>LEFT(B780,9)</f>
        <v/>
      </c>
      <c r="E780" s="1" t="inlineStr">
        <is>
          <t>jack</t>
        </is>
      </c>
      <c r="F780" s="1" t="n"/>
      <c r="G780" s="1" t="n"/>
      <c r="H780" s="1" t="n"/>
      <c r="I780" s="1" t="n"/>
      <c r="J780" s="1" t="n"/>
      <c r="K780" s="1" t="n"/>
      <c r="L780" s="1" t="n"/>
      <c r="M780" s="17" t="n">
        <v>94</v>
      </c>
      <c r="N780" s="1" t="n"/>
      <c r="O780" s="1" t="n"/>
      <c r="P780" s="1" t="n"/>
      <c r="Q780" s="1" t="n"/>
      <c r="R780" s="17" t="n">
        <v>57.6</v>
      </c>
      <c r="S780" s="44">
        <f>M780*0.01095</f>
        <v/>
      </c>
      <c r="T780" s="44">
        <f>M780*0.02348</f>
        <v/>
      </c>
      <c r="U780" s="44" t="n"/>
      <c r="V780" s="44">
        <f>U780-T780</f>
        <v/>
      </c>
      <c r="W780" s="1" t="n"/>
      <c r="X780" s="44">
        <f>M780*0.043</f>
        <v/>
      </c>
      <c r="Y780" s="44">
        <f>R780+S780+T780+W780+X780+AG780+AC780+AD780</f>
        <v/>
      </c>
      <c r="Z780" s="44">
        <f>M780-Y780</f>
        <v/>
      </c>
      <c r="AA780" s="44">
        <f>Z780*0.7</f>
        <v/>
      </c>
      <c r="AB780" s="1" t="n"/>
      <c r="AC780" s="44">
        <f>M780*0.005</f>
        <v/>
      </c>
      <c r="AD780" s="44">
        <f>AC780</f>
        <v/>
      </c>
      <c r="AE780" s="1" t="n"/>
      <c r="AF780" s="1" t="n"/>
      <c r="AG780" s="1" t="n"/>
      <c r="AH780" s="44">
        <f>Z780*0.15</f>
        <v/>
      </c>
      <c r="AI780" s="44">
        <f>Z780*0.15</f>
        <v/>
      </c>
      <c r="AJ780" s="1" t="n"/>
      <c r="AK780" s="1" t="n"/>
      <c r="AL780" s="1" t="n"/>
      <c r="AM780" s="1" t="n"/>
      <c r="AN780" s="1" t="n"/>
      <c r="AO780" s="21">
        <f>(M780-Y780)/M780</f>
        <v/>
      </c>
      <c r="AP780" s="21">
        <f>AA780/Y780</f>
        <v/>
      </c>
    </row>
    <row r="781">
      <c r="A781" s="1" t="n"/>
      <c r="B781" s="15" t="inlineStr">
        <is>
          <t>6-M48025001</t>
        </is>
      </c>
      <c r="C781" s="15" t="inlineStr">
        <is>
          <t>2020-07-01 10:30:13</t>
        </is>
      </c>
      <c r="D781" s="16">
        <f>LEFT(B781,9)</f>
        <v/>
      </c>
      <c r="E781" s="1" t="inlineStr">
        <is>
          <t>jack</t>
        </is>
      </c>
      <c r="F781" s="1" t="n"/>
      <c r="G781" s="1" t="n"/>
      <c r="H781" s="1" t="n"/>
      <c r="I781" s="1" t="n"/>
      <c r="J781" s="1" t="n"/>
      <c r="K781" s="1" t="n"/>
      <c r="L781" s="1" t="n"/>
      <c r="M781" s="17" t="n">
        <v>140</v>
      </c>
      <c r="N781" s="1" t="n"/>
      <c r="O781" s="1" t="n"/>
      <c r="P781" s="1" t="n"/>
      <c r="Q781" s="1" t="n"/>
      <c r="R781" s="17" t="n">
        <v>79.02</v>
      </c>
      <c r="S781" s="44">
        <f>M781*0.01095</f>
        <v/>
      </c>
      <c r="T781" s="44">
        <f>M781*0.02348</f>
        <v/>
      </c>
      <c r="U781" s="44" t="n"/>
      <c r="V781" s="44">
        <f>U781-T781</f>
        <v/>
      </c>
      <c r="W781" s="1" t="n"/>
      <c r="X781" s="44">
        <f>M781*0.043</f>
        <v/>
      </c>
      <c r="Y781" s="44">
        <f>R781+S781+T781+W781+X781+AG781+AC781+AD781</f>
        <v/>
      </c>
      <c r="Z781" s="44">
        <f>M781-Y781</f>
        <v/>
      </c>
      <c r="AA781" s="44">
        <f>Z781*0.9</f>
        <v/>
      </c>
      <c r="AB781" s="1" t="n"/>
      <c r="AC781" s="44">
        <f>M781*0.005</f>
        <v/>
      </c>
      <c r="AD781" s="44">
        <f>AC781</f>
        <v/>
      </c>
      <c r="AE781" s="1" t="n"/>
      <c r="AF781" s="1" t="n"/>
      <c r="AG781" s="1" t="n"/>
      <c r="AH781" s="44">
        <f>Z781*0.05</f>
        <v/>
      </c>
      <c r="AI781" s="44">
        <f>Z781*0.05</f>
        <v/>
      </c>
      <c r="AJ781" s="1" t="n"/>
      <c r="AK781" s="1" t="n"/>
      <c r="AL781" s="1" t="n"/>
      <c r="AM781" s="1" t="n"/>
      <c r="AN781" s="1" t="n"/>
      <c r="AO781" s="21">
        <f>(M781-Y781)/M781</f>
        <v/>
      </c>
      <c r="AP781" s="21">
        <f>AA781/Y781</f>
        <v/>
      </c>
    </row>
    <row r="782">
      <c r="A782" s="1" t="n"/>
      <c r="B782" s="15" t="inlineStr">
        <is>
          <t>7-AL19246018</t>
        </is>
      </c>
      <c r="C782" s="15" t="inlineStr">
        <is>
          <t>2020-07-01 10:00:27</t>
        </is>
      </c>
      <c r="D782" s="16">
        <f>LEFT(B782,9)</f>
        <v/>
      </c>
      <c r="E782" s="1" t="inlineStr">
        <is>
          <t>jack</t>
        </is>
      </c>
      <c r="F782" s="1" t="n"/>
      <c r="G782" s="1" t="n"/>
      <c r="H782" s="1" t="n"/>
      <c r="I782" s="1" t="n"/>
      <c r="J782" s="1" t="n"/>
      <c r="K782" s="1" t="n"/>
      <c r="L782" s="1" t="n"/>
      <c r="M782" s="17" t="n">
        <v>406.16</v>
      </c>
      <c r="N782" s="1" t="n"/>
      <c r="O782" s="1" t="n"/>
      <c r="P782" s="1" t="n"/>
      <c r="Q782" s="1" t="n"/>
      <c r="R782" s="17" t="n">
        <v>261.77</v>
      </c>
      <c r="S782" s="44">
        <f>M782*0.01095</f>
        <v/>
      </c>
      <c r="T782" s="44">
        <f>M782*0.02348</f>
        <v/>
      </c>
      <c r="U782" s="44" t="n"/>
      <c r="V782" s="44">
        <f>U782-T782</f>
        <v/>
      </c>
      <c r="W782" s="1" t="n"/>
      <c r="X782" s="44">
        <f>M782*0.043</f>
        <v/>
      </c>
      <c r="Y782" s="44">
        <f>R782+S782+T782+W782+X782+AG782+AC782+AD782</f>
        <v/>
      </c>
      <c r="Z782" s="44">
        <f>M782-Y782</f>
        <v/>
      </c>
      <c r="AA782" s="1" t="n">
        <v>0</v>
      </c>
      <c r="AB782" s="44">
        <f>Z782*0.9</f>
        <v/>
      </c>
      <c r="AC782" s="44">
        <f>M782*0.005</f>
        <v/>
      </c>
      <c r="AD782" s="44">
        <f>AC782</f>
        <v/>
      </c>
      <c r="AE782" s="1" t="n"/>
      <c r="AF782" s="1" t="n"/>
      <c r="AG782" s="1" t="n"/>
      <c r="AH782" s="44">
        <f>Z782*0.05</f>
        <v/>
      </c>
      <c r="AI782" s="44">
        <f>AH782</f>
        <v/>
      </c>
      <c r="AJ782" s="1" t="n"/>
      <c r="AK782" s="1" t="n"/>
      <c r="AL782" s="1" t="n"/>
      <c r="AM782" s="1" t="n"/>
      <c r="AN782" s="1" t="n"/>
      <c r="AO782" s="21">
        <f>(M782-Y782)/M782</f>
        <v/>
      </c>
      <c r="AP782" s="21">
        <f>AA782/Y782</f>
        <v/>
      </c>
    </row>
    <row r="783">
      <c r="A783" s="1" t="n"/>
      <c r="B783" s="15" t="inlineStr">
        <is>
          <t>7-MA20165003</t>
        </is>
      </c>
      <c r="C783" s="15" t="inlineStr">
        <is>
          <t>2020-07-01 09:44:25</t>
        </is>
      </c>
      <c r="D783" s="16">
        <f>LEFT(B783,9)</f>
        <v/>
      </c>
      <c r="E783" s="1" t="inlineStr">
        <is>
          <t>jack</t>
        </is>
      </c>
      <c r="F783" s="1" t="n"/>
      <c r="G783" s="1" t="n"/>
      <c r="H783" s="1" t="n"/>
      <c r="I783" s="1" t="n"/>
      <c r="J783" s="1" t="n"/>
      <c r="K783" s="1" t="n"/>
      <c r="L783" s="1" t="n"/>
      <c r="M783" s="17" t="n">
        <v>100</v>
      </c>
      <c r="N783" s="1" t="n"/>
      <c r="O783" s="1" t="n"/>
      <c r="P783" s="1" t="n"/>
      <c r="Q783" s="1" t="n"/>
      <c r="R783" s="17" t="n">
        <v>62.15</v>
      </c>
      <c r="S783" s="44">
        <f>M783*0.01095</f>
        <v/>
      </c>
      <c r="T783" s="44">
        <f>M783*0.02348</f>
        <v/>
      </c>
      <c r="U783" s="44" t="n"/>
      <c r="V783" s="44">
        <f>U783-T783</f>
        <v/>
      </c>
      <c r="W783" s="1" t="n"/>
      <c r="X783" s="44">
        <f>M783*0.043</f>
        <v/>
      </c>
      <c r="Y783" s="44">
        <f>R783+S783+T783+W783+X783+AG783+AC783+AD783</f>
        <v/>
      </c>
      <c r="Z783" s="44">
        <f>M783-Y783</f>
        <v/>
      </c>
      <c r="AA783" s="44">
        <f>Z783*0.7</f>
        <v/>
      </c>
      <c r="AB783" s="1" t="n"/>
      <c r="AC783" s="44">
        <f>M783*0.005</f>
        <v/>
      </c>
      <c r="AD783" s="44">
        <f>AC783</f>
        <v/>
      </c>
      <c r="AE783" s="1" t="n"/>
      <c r="AF783" s="1" t="n"/>
      <c r="AG783" s="1" t="n"/>
      <c r="AH783" s="44">
        <f>Z783*0.15</f>
        <v/>
      </c>
      <c r="AI783" s="44">
        <f>Z783*0.15</f>
        <v/>
      </c>
      <c r="AJ783" s="1" t="n"/>
      <c r="AK783" s="1" t="n"/>
      <c r="AL783" s="1" t="n"/>
      <c r="AM783" s="1" t="n"/>
      <c r="AN783" s="1" t="n"/>
      <c r="AO783" s="21">
        <f>(M783-Y783)/M783</f>
        <v/>
      </c>
      <c r="AP783" s="21">
        <f>AA783/Y783</f>
        <v/>
      </c>
    </row>
    <row r="784">
      <c r="A784" s="1" t="n"/>
      <c r="B784" s="15" t="inlineStr">
        <is>
          <t>6-MA20003003</t>
        </is>
      </c>
      <c r="C784" s="15" t="inlineStr">
        <is>
          <t>2020-07-02 16:13:16</t>
        </is>
      </c>
      <c r="D784" s="16">
        <f>LEFT(B784,9)</f>
        <v/>
      </c>
      <c r="E784" s="1" t="inlineStr">
        <is>
          <t>jack</t>
        </is>
      </c>
      <c r="F784" s="1" t="n"/>
      <c r="G784" s="1" t="n"/>
      <c r="H784" s="1" t="n"/>
      <c r="I784" s="1" t="n"/>
      <c r="J784" s="1" t="n"/>
      <c r="K784" s="1" t="n"/>
      <c r="L784" s="1" t="n"/>
      <c r="M784" s="17" t="n">
        <v>289</v>
      </c>
      <c r="N784" s="1" t="n"/>
      <c r="O784" s="1" t="n"/>
      <c r="P784" s="1" t="n"/>
      <c r="Q784" s="1" t="n"/>
      <c r="R784" s="17" t="n">
        <v>185.04</v>
      </c>
      <c r="S784" s="44">
        <f>M784*0.01095</f>
        <v/>
      </c>
      <c r="T784" s="44">
        <f>M784*0.02348</f>
        <v/>
      </c>
      <c r="U784" s="44" t="n"/>
      <c r="V784" s="44">
        <f>U784-T784</f>
        <v/>
      </c>
      <c r="W784" s="1" t="n"/>
      <c r="X784" s="44">
        <f>M784*0.043</f>
        <v/>
      </c>
      <c r="Y784" s="44">
        <f>R784+S784+T784+W784+X784+AG784+AC784+AD784</f>
        <v/>
      </c>
      <c r="Z784" s="44">
        <f>M784-Y784</f>
        <v/>
      </c>
      <c r="AA784" s="44">
        <f>Z784*0.7</f>
        <v/>
      </c>
      <c r="AB784" s="1" t="n"/>
      <c r="AC784" s="44">
        <f>M784*0.005</f>
        <v/>
      </c>
      <c r="AD784" s="44">
        <f>AC784</f>
        <v/>
      </c>
      <c r="AE784" s="1" t="n"/>
      <c r="AF784" s="1" t="n"/>
      <c r="AG784" s="1" t="n"/>
      <c r="AH784" s="44">
        <f>Z784*0.15</f>
        <v/>
      </c>
      <c r="AI784" s="44">
        <f>Z784*0.15</f>
        <v/>
      </c>
      <c r="AJ784" s="1" t="n"/>
      <c r="AK784" s="1" t="n"/>
      <c r="AL784" s="1" t="n"/>
      <c r="AM784" s="1" t="n"/>
      <c r="AN784" s="1" t="n"/>
      <c r="AO784" s="21">
        <f>(M784-Y784)/M784</f>
        <v/>
      </c>
      <c r="AP784" s="21">
        <f>AA784/Y784</f>
        <v/>
      </c>
    </row>
    <row r="785">
      <c r="A785" s="1" t="n"/>
      <c r="B785" s="15" t="inlineStr">
        <is>
          <t>6-MA20002002</t>
        </is>
      </c>
      <c r="C785" s="15" t="inlineStr">
        <is>
          <t>2020-07-01 09:14:42</t>
        </is>
      </c>
      <c r="D785" s="16">
        <f>LEFT(B785,9)</f>
        <v/>
      </c>
      <c r="E785" s="1" t="inlineStr">
        <is>
          <t>jack</t>
        </is>
      </c>
      <c r="F785" s="1" t="n"/>
      <c r="G785" s="1" t="n"/>
      <c r="H785" s="1" t="n"/>
      <c r="I785" s="1" t="n"/>
      <c r="J785" s="1" t="n"/>
      <c r="K785" s="1" t="n"/>
      <c r="L785" s="1" t="n"/>
      <c r="M785" s="17" t="n">
        <v>446</v>
      </c>
      <c r="N785" s="1" t="n"/>
      <c r="O785" s="1" t="n"/>
      <c r="P785" s="1" t="n"/>
      <c r="Q785" s="1" t="n"/>
      <c r="R785" s="17" t="n">
        <v>299.16</v>
      </c>
      <c r="S785" s="44">
        <f>M785*0.01095</f>
        <v/>
      </c>
      <c r="T785" s="44">
        <f>M785*0.02348</f>
        <v/>
      </c>
      <c r="U785" s="44" t="n"/>
      <c r="V785" s="44">
        <f>U785-T785</f>
        <v/>
      </c>
      <c r="W785" s="1" t="n"/>
      <c r="X785" s="44">
        <f>M785*0.043</f>
        <v/>
      </c>
      <c r="Y785" s="44">
        <f>R785+S785+T785+W785+X785+AG785+AC785+AD785</f>
        <v/>
      </c>
      <c r="Z785" s="44">
        <f>M785-Y785</f>
        <v/>
      </c>
      <c r="AA785" s="44">
        <f>Z785*0.7</f>
        <v/>
      </c>
      <c r="AB785" s="1" t="n"/>
      <c r="AC785" s="44">
        <f>M785*0.005</f>
        <v/>
      </c>
      <c r="AD785" s="44">
        <f>AC785</f>
        <v/>
      </c>
      <c r="AE785" s="1" t="n"/>
      <c r="AF785" s="1" t="n"/>
      <c r="AG785" s="1" t="n"/>
      <c r="AH785" s="44">
        <f>Z785*0.15</f>
        <v/>
      </c>
      <c r="AI785" s="44">
        <f>Z785*0.15</f>
        <v/>
      </c>
      <c r="AJ785" s="1" t="n"/>
      <c r="AK785" s="1" t="n"/>
      <c r="AL785" s="1" t="n"/>
      <c r="AM785" s="1" t="n"/>
      <c r="AN785" s="1" t="n"/>
      <c r="AO785" s="21">
        <f>(M785-Y785)/M785</f>
        <v/>
      </c>
      <c r="AP785" s="21">
        <f>AA785/Y785</f>
        <v/>
      </c>
    </row>
    <row r="786">
      <c r="A786" s="1" t="n"/>
      <c r="B786" s="15" t="inlineStr">
        <is>
          <t>6-GZ20231001</t>
        </is>
      </c>
      <c r="C786" s="15" t="inlineStr">
        <is>
          <t>2020-07-03 14:14:44</t>
        </is>
      </c>
      <c r="D786" s="16">
        <f>LEFT(B786,9)</f>
        <v/>
      </c>
      <c r="E786" s="1" t="inlineStr">
        <is>
          <t>jack</t>
        </is>
      </c>
      <c r="F786" s="1" t="n"/>
      <c r="G786" s="1" t="n"/>
      <c r="H786" s="1" t="n"/>
      <c r="I786" s="1" t="n"/>
      <c r="J786" s="1" t="n"/>
      <c r="K786" s="1" t="n"/>
      <c r="L786" s="1" t="n"/>
      <c r="M786" s="17" t="n">
        <v>86</v>
      </c>
      <c r="N786" s="1" t="n"/>
      <c r="O786" s="1" t="n"/>
      <c r="P786" s="1" t="n"/>
      <c r="Q786" s="1" t="n"/>
      <c r="R786" s="17" t="n">
        <v>48.8</v>
      </c>
      <c r="S786" s="44">
        <f>M786*0.01095</f>
        <v/>
      </c>
      <c r="T786" s="44">
        <f>M786*0.02348</f>
        <v/>
      </c>
      <c r="U786" s="44" t="n"/>
      <c r="V786" s="44">
        <f>U786-T786</f>
        <v/>
      </c>
      <c r="W786" s="1" t="n"/>
      <c r="X786" s="44">
        <f>M786*0.043</f>
        <v/>
      </c>
      <c r="Y786" s="44">
        <f>R786+S786+T786+W786+X786+AG786+AC786+AD786</f>
        <v/>
      </c>
      <c r="Z786" s="44">
        <f>M786-Y786</f>
        <v/>
      </c>
      <c r="AA786" s="44">
        <f>Z786*0.7</f>
        <v/>
      </c>
      <c r="AB786" s="1" t="n"/>
      <c r="AC786" s="44">
        <f>M786*0.005</f>
        <v/>
      </c>
      <c r="AD786" s="44">
        <f>AC786</f>
        <v/>
      </c>
      <c r="AE786" s="1" t="n"/>
      <c r="AF786" s="1" t="n"/>
      <c r="AG786" s="1" t="n"/>
      <c r="AH786" s="44">
        <f>Z786*0.15</f>
        <v/>
      </c>
      <c r="AI786" s="44">
        <f>Z786*0.15</f>
        <v/>
      </c>
      <c r="AJ786" s="1" t="n"/>
      <c r="AK786" s="1" t="n"/>
      <c r="AL786" s="1" t="n"/>
      <c r="AM786" s="1" t="n"/>
      <c r="AN786" s="1" t="n"/>
      <c r="AO786" s="21">
        <f>(M786-Y786)/M786</f>
        <v/>
      </c>
      <c r="AP786" s="21">
        <f>AA786/Y786</f>
        <v/>
      </c>
    </row>
    <row r="787">
      <c r="A787" s="1" t="n"/>
      <c r="B787" s="15" t="inlineStr">
        <is>
          <t>6-GZ20155005</t>
        </is>
      </c>
      <c r="C787" s="15" t="inlineStr">
        <is>
          <t>2020-06-30 19:19:45</t>
        </is>
      </c>
      <c r="D787" s="16">
        <f>LEFT(B787,9)</f>
        <v/>
      </c>
      <c r="E787" s="1" t="inlineStr">
        <is>
          <t>jack</t>
        </is>
      </c>
      <c r="F787" s="1" t="n"/>
      <c r="G787" s="1" t="n"/>
      <c r="H787" s="1" t="n"/>
      <c r="I787" s="1" t="n"/>
      <c r="J787" s="1" t="n"/>
      <c r="K787" s="1" t="n"/>
      <c r="L787" s="1" t="n"/>
      <c r="M787" s="17" t="n">
        <v>82.40000000000001</v>
      </c>
      <c r="N787" s="1" t="n"/>
      <c r="O787" s="1" t="n"/>
      <c r="P787" s="1" t="n"/>
      <c r="Q787" s="1" t="n"/>
      <c r="R787" s="17" t="n">
        <v>49.86</v>
      </c>
      <c r="S787" s="44">
        <f>M787*0.01095</f>
        <v/>
      </c>
      <c r="T787" s="44">
        <f>M787*0.02348</f>
        <v/>
      </c>
      <c r="U787" s="44" t="n"/>
      <c r="V787" s="44">
        <f>U787-T787</f>
        <v/>
      </c>
      <c r="W787" s="1" t="n"/>
      <c r="X787" s="44">
        <f>M787*0.043</f>
        <v/>
      </c>
      <c r="Y787" s="44">
        <f>R787+S787+T787+W787+X787+AG787+AC787+AD787</f>
        <v/>
      </c>
      <c r="Z787" s="44">
        <f>M787-Y787</f>
        <v/>
      </c>
      <c r="AA787" s="44">
        <f>Z787*0.7</f>
        <v/>
      </c>
      <c r="AB787" s="1" t="n"/>
      <c r="AC787" s="44">
        <f>M787*0.005</f>
        <v/>
      </c>
      <c r="AD787" s="44">
        <f>AC787</f>
        <v/>
      </c>
      <c r="AE787" s="1" t="n"/>
      <c r="AF787" s="1" t="n"/>
      <c r="AG787" s="1" t="n"/>
      <c r="AH787" s="44">
        <f>Z787*0.15</f>
        <v/>
      </c>
      <c r="AI787" s="44">
        <f>Z787*0.15</f>
        <v/>
      </c>
      <c r="AJ787" s="1" t="n"/>
      <c r="AK787" s="1" t="n"/>
      <c r="AL787" s="1" t="n"/>
      <c r="AM787" s="1" t="n"/>
      <c r="AN787" s="1" t="n"/>
      <c r="AO787" s="21">
        <f>(M787-Y787)/M787</f>
        <v/>
      </c>
      <c r="AP787" s="21">
        <f>AA787/Y787</f>
        <v/>
      </c>
    </row>
    <row r="788">
      <c r="A788" s="1" t="n"/>
      <c r="B788" s="15" t="inlineStr">
        <is>
          <t>6-GZ20116002</t>
        </is>
      </c>
      <c r="C788" s="15" t="inlineStr">
        <is>
          <t>2020-07-06 17:16:22</t>
        </is>
      </c>
      <c r="D788" s="16">
        <f>LEFT(B788,9)</f>
        <v/>
      </c>
      <c r="E788" s="1" t="inlineStr">
        <is>
          <t>jack</t>
        </is>
      </c>
      <c r="F788" s="1" t="n"/>
      <c r="G788" s="1" t="n"/>
      <c r="H788" s="1" t="n"/>
      <c r="I788" s="1" t="n"/>
      <c r="J788" s="1" t="n"/>
      <c r="K788" s="1" t="n"/>
      <c r="L788" s="1" t="n"/>
      <c r="M788" s="17" t="n">
        <v>4500</v>
      </c>
      <c r="N788" s="1" t="n"/>
      <c r="O788" s="1" t="n"/>
      <c r="P788" s="1" t="n"/>
      <c r="Q788" s="1" t="n"/>
      <c r="R788" s="17" t="n">
        <v>3010</v>
      </c>
      <c r="S788" s="44">
        <f>M788*0.01095</f>
        <v/>
      </c>
      <c r="T788" s="44">
        <f>M788*0.02348</f>
        <v/>
      </c>
      <c r="U788" s="44" t="n"/>
      <c r="V788" s="44">
        <f>U788-T788</f>
        <v/>
      </c>
      <c r="W788" s="1" t="n"/>
      <c r="X788" s="44">
        <f>M788*0.043</f>
        <v/>
      </c>
      <c r="Y788" s="44">
        <f>R788+S788+T788+W788+X788+AG788+AC788+AD788</f>
        <v/>
      </c>
      <c r="Z788" s="44">
        <f>M788-Y788</f>
        <v/>
      </c>
      <c r="AA788" s="44">
        <f>Z788*0.7</f>
        <v/>
      </c>
      <c r="AB788" s="1" t="n"/>
      <c r="AC788" s="44">
        <f>M788*0.005</f>
        <v/>
      </c>
      <c r="AD788" s="44">
        <f>AC788</f>
        <v/>
      </c>
      <c r="AE788" s="1" t="n"/>
      <c r="AF788" s="1" t="n"/>
      <c r="AG788" s="1" t="n"/>
      <c r="AH788" s="44">
        <f>Z788*0.15</f>
        <v/>
      </c>
      <c r="AI788" s="44">
        <f>Z788*0.15</f>
        <v/>
      </c>
      <c r="AJ788" s="1" t="n"/>
      <c r="AK788" s="1" t="n"/>
      <c r="AL788" s="1" t="n"/>
      <c r="AM788" s="1" t="n"/>
      <c r="AN788" s="1" t="n"/>
      <c r="AO788" s="21">
        <f>(M788-Y788)/M788</f>
        <v/>
      </c>
      <c r="AP788" s="21">
        <f>AA788/Y788</f>
        <v/>
      </c>
    </row>
    <row r="789">
      <c r="A789" s="1" t="n"/>
      <c r="B789" s="15" t="inlineStr">
        <is>
          <t>6-GZ20227002</t>
        </is>
      </c>
      <c r="C789" s="15" t="inlineStr">
        <is>
          <t>2020-07-01 13:53:06</t>
        </is>
      </c>
      <c r="D789" s="16">
        <f>LEFT(B789,9)</f>
        <v/>
      </c>
      <c r="E789" s="1" t="inlineStr">
        <is>
          <t>jack</t>
        </is>
      </c>
      <c r="F789" s="1" t="n"/>
      <c r="G789" s="1" t="n"/>
      <c r="H789" s="1" t="n"/>
      <c r="I789" s="1" t="n"/>
      <c r="J789" s="1" t="n"/>
      <c r="K789" s="1" t="n"/>
      <c r="L789" s="1" t="n"/>
      <c r="M789" s="17" t="n">
        <v>154.4</v>
      </c>
      <c r="N789" s="1" t="n"/>
      <c r="O789" s="1" t="n"/>
      <c r="P789" s="1" t="n"/>
      <c r="Q789" s="1" t="n"/>
      <c r="R789" s="17" t="n">
        <v>99.72</v>
      </c>
      <c r="S789" s="44">
        <f>M789*0.01095</f>
        <v/>
      </c>
      <c r="T789" s="44">
        <f>M789*0.02348</f>
        <v/>
      </c>
      <c r="U789" s="44" t="n"/>
      <c r="V789" s="44">
        <f>U789-T789</f>
        <v/>
      </c>
      <c r="W789" s="1" t="n"/>
      <c r="X789" s="44">
        <f>M789*0.043</f>
        <v/>
      </c>
      <c r="Y789" s="44">
        <f>R789+S789+T789+W789+X789+AG789+AC789+AD789</f>
        <v/>
      </c>
      <c r="Z789" s="44">
        <f>M789-Y789</f>
        <v/>
      </c>
      <c r="AA789" s="44">
        <f>Z789*0.7</f>
        <v/>
      </c>
      <c r="AB789" s="1" t="n"/>
      <c r="AC789" s="44">
        <f>M789*0.005</f>
        <v/>
      </c>
      <c r="AD789" s="44">
        <f>AC789</f>
        <v/>
      </c>
      <c r="AE789" s="1" t="n"/>
      <c r="AF789" s="1" t="n"/>
      <c r="AG789" s="1" t="n"/>
      <c r="AH789" s="44">
        <f>Z789*0.15</f>
        <v/>
      </c>
      <c r="AI789" s="44">
        <f>Z789*0.15</f>
        <v/>
      </c>
      <c r="AJ789" s="1" t="n"/>
      <c r="AK789" s="1" t="n"/>
      <c r="AL789" s="1" t="n"/>
      <c r="AM789" s="1" t="n"/>
      <c r="AN789" s="1" t="n"/>
      <c r="AO789" s="21">
        <f>(M789-Y789)/M789</f>
        <v/>
      </c>
      <c r="AP789" s="21">
        <f>AA789/Y789</f>
        <v/>
      </c>
    </row>
    <row r="790">
      <c r="A790" s="1" t="n"/>
      <c r="B790" s="15" t="inlineStr">
        <is>
          <t>6-MA20155004</t>
        </is>
      </c>
      <c r="C790" s="15" t="inlineStr">
        <is>
          <t>2020-07-01 15:30:35</t>
        </is>
      </c>
      <c r="D790" s="16">
        <f>LEFT(B790,9)</f>
        <v/>
      </c>
      <c r="E790" s="1" t="inlineStr">
        <is>
          <t>jack</t>
        </is>
      </c>
      <c r="F790" s="1" t="n"/>
      <c r="G790" s="1" t="n"/>
      <c r="H790" s="1" t="n"/>
      <c r="I790" s="1" t="n"/>
      <c r="J790" s="1" t="n"/>
      <c r="K790" s="1" t="n"/>
      <c r="L790" s="1" t="n"/>
      <c r="M790" s="17" t="n">
        <v>98</v>
      </c>
      <c r="N790" s="1" t="n"/>
      <c r="O790" s="1" t="n"/>
      <c r="P790" s="1" t="n"/>
      <c r="Q790" s="1" t="n"/>
      <c r="R790" s="17" t="n">
        <v>59.88</v>
      </c>
      <c r="S790" s="44">
        <f>M790*0.01095</f>
        <v/>
      </c>
      <c r="T790" s="44">
        <f>M790*0.02348</f>
        <v/>
      </c>
      <c r="U790" s="44" t="n"/>
      <c r="V790" s="44">
        <f>U790-T790</f>
        <v/>
      </c>
      <c r="W790" s="1" t="n"/>
      <c r="X790" s="44">
        <f>M790*0.043</f>
        <v/>
      </c>
      <c r="Y790" s="44">
        <f>R790+S790+T790+W790+X790+AG790+AC790+AD790</f>
        <v/>
      </c>
      <c r="Z790" s="44">
        <f>M790-Y790</f>
        <v/>
      </c>
      <c r="AA790" s="44">
        <f>Z790*0.7</f>
        <v/>
      </c>
      <c r="AB790" s="1" t="n"/>
      <c r="AC790" s="44">
        <f>M790*0.005</f>
        <v/>
      </c>
      <c r="AD790" s="44">
        <f>AC790</f>
        <v/>
      </c>
      <c r="AE790" s="1" t="n"/>
      <c r="AF790" s="1" t="n"/>
      <c r="AG790" s="1" t="n"/>
      <c r="AH790" s="44">
        <f>Z790*0.15</f>
        <v/>
      </c>
      <c r="AI790" s="44">
        <f>Z790*0.15</f>
        <v/>
      </c>
      <c r="AJ790" s="1" t="n"/>
      <c r="AK790" s="1" t="n"/>
      <c r="AL790" s="1" t="n"/>
      <c r="AM790" s="1" t="n"/>
      <c r="AN790" s="1" t="n"/>
      <c r="AO790" s="21">
        <f>(M790-Y790)/M790</f>
        <v/>
      </c>
      <c r="AP790" s="21">
        <f>AA790/Y790</f>
        <v/>
      </c>
    </row>
    <row r="791">
      <c r="A791" s="1" t="n"/>
      <c r="B791" s="15" t="inlineStr">
        <is>
          <t>6-MA20140007</t>
        </is>
      </c>
      <c r="C791" s="15" t="inlineStr">
        <is>
          <t>2020-07-11 10:21:11</t>
        </is>
      </c>
      <c r="D791" s="16">
        <f>LEFT(B791,9)</f>
        <v/>
      </c>
      <c r="E791" s="1" t="inlineStr">
        <is>
          <t>jack</t>
        </is>
      </c>
      <c r="F791" s="1" t="n"/>
      <c r="G791" s="1" t="n"/>
      <c r="H791" s="1" t="n"/>
      <c r="I791" s="1" t="n"/>
      <c r="J791" s="1" t="n"/>
      <c r="K791" s="1" t="n"/>
      <c r="L791" s="1" t="n"/>
      <c r="M791" s="17" t="n">
        <v>2689</v>
      </c>
      <c r="N791" s="1" t="n"/>
      <c r="O791" s="1" t="n"/>
      <c r="P791" s="1" t="n"/>
      <c r="Q791" s="1" t="n"/>
      <c r="R791" s="17" t="n">
        <v>1892.34</v>
      </c>
      <c r="S791" s="44">
        <f>M791*0.01095</f>
        <v/>
      </c>
      <c r="T791" s="44">
        <f>M791*0.02348</f>
        <v/>
      </c>
      <c r="U791" s="44" t="n"/>
      <c r="V791" s="44">
        <f>U791-T791</f>
        <v/>
      </c>
      <c r="W791" s="1" t="n"/>
      <c r="X791" s="44">
        <f>M791*0.043</f>
        <v/>
      </c>
      <c r="Y791" s="44">
        <f>R791+S791+T791+W791+X791+AG791+AC791+AD791</f>
        <v/>
      </c>
      <c r="Z791" s="44">
        <f>M791-Y791</f>
        <v/>
      </c>
      <c r="AA791" s="44">
        <f>Z791*0.7</f>
        <v/>
      </c>
      <c r="AB791" s="1" t="n"/>
      <c r="AC791" s="44">
        <f>M791*0.005</f>
        <v/>
      </c>
      <c r="AD791" s="44">
        <f>AC791</f>
        <v/>
      </c>
      <c r="AE791" s="1" t="n"/>
      <c r="AF791" s="1" t="n"/>
      <c r="AG791" s="1" t="n"/>
      <c r="AH791" s="44">
        <f>Z791*0.15</f>
        <v/>
      </c>
      <c r="AI791" s="44">
        <f>Z791*0.15</f>
        <v/>
      </c>
      <c r="AJ791" s="1" t="n"/>
      <c r="AK791" s="1" t="n"/>
      <c r="AL791" s="1" t="n"/>
      <c r="AM791" s="1" t="n"/>
      <c r="AN791" s="1" t="n"/>
      <c r="AO791" s="21">
        <f>(M791-Y791)/M791</f>
        <v/>
      </c>
      <c r="AP791" s="21">
        <f>AA791/Y791</f>
        <v/>
      </c>
    </row>
    <row r="792">
      <c r="A792" s="1" t="n"/>
      <c r="B792" s="15" t="inlineStr">
        <is>
          <t>5-AL197424</t>
        </is>
      </c>
      <c r="C792" s="15" t="inlineStr">
        <is>
          <t>2020-07-01 16:07:08</t>
        </is>
      </c>
      <c r="D792" s="16">
        <f>LEFT(B792,9)</f>
        <v/>
      </c>
      <c r="E792" s="1" t="inlineStr">
        <is>
          <t>jack</t>
        </is>
      </c>
      <c r="F792" s="1" t="n"/>
      <c r="G792" s="1" t="n"/>
      <c r="H792" s="1" t="n"/>
      <c r="I792" s="1" t="n"/>
      <c r="J792" s="1" t="n"/>
      <c r="K792" s="1" t="n"/>
      <c r="L792" s="1" t="n"/>
      <c r="M792" s="17" t="n">
        <v>173376</v>
      </c>
      <c r="N792" s="1" t="n"/>
      <c r="O792" s="1" t="n"/>
      <c r="P792" s="1" t="n"/>
      <c r="Q792" s="1" t="n"/>
      <c r="R792" s="17" t="n">
        <v>137136.38</v>
      </c>
      <c r="S792" s="44">
        <f>M792*0.01095</f>
        <v/>
      </c>
      <c r="T792" s="44">
        <f>M792*0.02348</f>
        <v/>
      </c>
      <c r="U792" s="44" t="n"/>
      <c r="V792" s="44">
        <f>U792-T792</f>
        <v/>
      </c>
      <c r="W792" s="1" t="n"/>
      <c r="X792" s="44">
        <f>M792*0.043</f>
        <v/>
      </c>
      <c r="Y792" s="44">
        <f>R792+S792+T792+W792+X792+AG792+AC792+AD792</f>
        <v/>
      </c>
      <c r="Z792" s="44">
        <f>M792-Y792</f>
        <v/>
      </c>
      <c r="AA792" s="1" t="n">
        <v>0</v>
      </c>
      <c r="AB792" s="44">
        <f>Z792*0.9</f>
        <v/>
      </c>
      <c r="AC792" s="44">
        <f>M792*0.005</f>
        <v/>
      </c>
      <c r="AD792" s="44">
        <f>AC792</f>
        <v/>
      </c>
      <c r="AE792" s="1" t="n"/>
      <c r="AF792" s="1" t="n"/>
      <c r="AG792" s="1" t="n"/>
      <c r="AH792" s="44">
        <f>Z792*0.05</f>
        <v/>
      </c>
      <c r="AI792" s="44">
        <f>AH792</f>
        <v/>
      </c>
      <c r="AJ792" s="1" t="n"/>
      <c r="AK792" s="1" t="n"/>
      <c r="AL792" s="1" t="n"/>
      <c r="AM792" s="1" t="n"/>
      <c r="AN792" s="1" t="n"/>
      <c r="AO792" s="21">
        <f>(M792-Y792)/M792</f>
        <v/>
      </c>
      <c r="AP792" s="21">
        <f>AA792/Y792</f>
        <v/>
      </c>
    </row>
    <row r="793">
      <c r="A793" s="1" t="n"/>
      <c r="B793" s="15" t="inlineStr">
        <is>
          <t>6-GZ20226003</t>
        </is>
      </c>
      <c r="C793" s="15" t="inlineStr">
        <is>
          <t>2020-07-06 10:19:20</t>
        </is>
      </c>
      <c r="D793" s="16">
        <f>LEFT(B793,9)</f>
        <v/>
      </c>
      <c r="E793" s="1" t="inlineStr">
        <is>
          <t>jack</t>
        </is>
      </c>
      <c r="F793" s="1" t="n"/>
      <c r="G793" s="1" t="n"/>
      <c r="H793" s="1" t="n"/>
      <c r="I793" s="1" t="n"/>
      <c r="J793" s="1" t="n"/>
      <c r="K793" s="1" t="n"/>
      <c r="L793" s="1" t="n"/>
      <c r="M793" s="17" t="n">
        <v>246.5</v>
      </c>
      <c r="N793" s="1" t="n"/>
      <c r="O793" s="1" t="n"/>
      <c r="P793" s="1" t="n"/>
      <c r="Q793" s="1" t="n"/>
      <c r="R793" s="17" t="n">
        <v>154.08</v>
      </c>
      <c r="S793" s="44">
        <f>M793*0.01095</f>
        <v/>
      </c>
      <c r="T793" s="44">
        <f>M793*0.02348</f>
        <v/>
      </c>
      <c r="U793" s="44" t="n"/>
      <c r="V793" s="44">
        <f>U793-T793</f>
        <v/>
      </c>
      <c r="W793" s="1" t="n"/>
      <c r="X793" s="44">
        <f>M793*0.043</f>
        <v/>
      </c>
      <c r="Y793" s="44">
        <f>R793+S793+T793+W793+X793+AG793+AC793+AD793</f>
        <v/>
      </c>
      <c r="Z793" s="44">
        <f>M793-Y793</f>
        <v/>
      </c>
      <c r="AA793" s="44">
        <f>Z793*0.7</f>
        <v/>
      </c>
      <c r="AB793" s="1" t="n"/>
      <c r="AC793" s="44">
        <f>M793*0.005</f>
        <v/>
      </c>
      <c r="AD793" s="44">
        <f>AC793</f>
        <v/>
      </c>
      <c r="AE793" s="1" t="n"/>
      <c r="AF793" s="1" t="n"/>
      <c r="AG793" s="1" t="n"/>
      <c r="AH793" s="44">
        <f>Z793*0.15</f>
        <v/>
      </c>
      <c r="AI793" s="44">
        <f>Z793*0.15</f>
        <v/>
      </c>
      <c r="AJ793" s="1" t="n"/>
      <c r="AK793" s="1" t="n"/>
      <c r="AL793" s="1" t="n"/>
      <c r="AM793" s="1" t="n"/>
      <c r="AN793" s="1" t="n"/>
      <c r="AO793" s="21">
        <f>(M793-Y793)/M793</f>
        <v/>
      </c>
      <c r="AP793" s="21">
        <f>AA793/Y793</f>
        <v/>
      </c>
    </row>
    <row r="794">
      <c r="A794" s="1" t="n"/>
      <c r="B794" s="15" t="inlineStr">
        <is>
          <t>6-GZ20008036</t>
        </is>
      </c>
      <c r="C794" s="15" t="inlineStr">
        <is>
          <t>2020-07-06 10:15:43</t>
        </is>
      </c>
      <c r="D794" s="16">
        <f>LEFT(B794,9)</f>
        <v/>
      </c>
      <c r="E794" s="1" t="inlineStr">
        <is>
          <t>jack</t>
        </is>
      </c>
      <c r="F794" s="1" t="n"/>
      <c r="G794" s="1" t="n"/>
      <c r="H794" s="1" t="n"/>
      <c r="I794" s="1" t="n"/>
      <c r="J794" s="1" t="n"/>
      <c r="K794" s="1" t="n"/>
      <c r="L794" s="1" t="n"/>
      <c r="M794" s="17" t="n">
        <v>2507</v>
      </c>
      <c r="N794" s="1" t="n"/>
      <c r="O794" s="1" t="n"/>
      <c r="P794" s="1" t="n"/>
      <c r="Q794" s="1" t="n"/>
      <c r="R794" s="17" t="n">
        <v>1640.77</v>
      </c>
      <c r="S794" s="44">
        <f>M794*0.01095</f>
        <v/>
      </c>
      <c r="T794" s="44">
        <f>M794*0.02348</f>
        <v/>
      </c>
      <c r="U794" s="44" t="n"/>
      <c r="V794" s="44">
        <f>U794-T794</f>
        <v/>
      </c>
      <c r="W794" s="1" t="n"/>
      <c r="X794" s="44">
        <f>M794*0.043</f>
        <v/>
      </c>
      <c r="Y794" s="44">
        <f>R794+S794+T794+W794+X794+AG794+AC794+AD794</f>
        <v/>
      </c>
      <c r="Z794" s="44">
        <f>M794-Y794</f>
        <v/>
      </c>
      <c r="AA794" s="44">
        <f>Z794*0.7</f>
        <v/>
      </c>
      <c r="AB794" s="1" t="n"/>
      <c r="AC794" s="44">
        <f>M794*0.005</f>
        <v/>
      </c>
      <c r="AD794" s="44">
        <f>AC794</f>
        <v/>
      </c>
      <c r="AE794" s="1" t="n"/>
      <c r="AF794" s="1" t="n"/>
      <c r="AG794" s="1" t="n"/>
      <c r="AH794" s="44">
        <f>Z794*0.15</f>
        <v/>
      </c>
      <c r="AI794" s="44">
        <f>Z794*0.15</f>
        <v/>
      </c>
      <c r="AJ794" s="1" t="n"/>
      <c r="AK794" s="1" t="n"/>
      <c r="AL794" s="1" t="n"/>
      <c r="AM794" s="1" t="n"/>
      <c r="AN794" s="1" t="n"/>
      <c r="AO794" s="21">
        <f>(M794-Y794)/M794</f>
        <v/>
      </c>
      <c r="AP794" s="21">
        <f>AA794/Y794</f>
        <v/>
      </c>
    </row>
    <row r="795">
      <c r="A795" s="1" t="n"/>
      <c r="B795" s="15" t="inlineStr">
        <is>
          <t>6-GZ20008035</t>
        </is>
      </c>
      <c r="C795" s="15" t="inlineStr">
        <is>
          <t>2020-07-06 17:21:17</t>
        </is>
      </c>
      <c r="D795" s="16">
        <f>LEFT(B795,9)</f>
        <v/>
      </c>
      <c r="E795" s="1" t="inlineStr">
        <is>
          <t>jack</t>
        </is>
      </c>
      <c r="F795" s="1" t="n"/>
      <c r="G795" s="1" t="n"/>
      <c r="H795" s="1" t="n"/>
      <c r="I795" s="1" t="n"/>
      <c r="J795" s="1" t="n"/>
      <c r="K795" s="1" t="n"/>
      <c r="L795" s="1" t="n"/>
      <c r="M795" s="17" t="n">
        <v>3095</v>
      </c>
      <c r="N795" s="1" t="n"/>
      <c r="O795" s="1" t="n"/>
      <c r="P795" s="1" t="n"/>
      <c r="Q795" s="1" t="n"/>
      <c r="R795" s="17" t="n">
        <v>1954.12</v>
      </c>
      <c r="S795" s="44">
        <f>M795*0.01095</f>
        <v/>
      </c>
      <c r="T795" s="44">
        <f>M795*0.02348</f>
        <v/>
      </c>
      <c r="U795" s="44" t="n"/>
      <c r="V795" s="44">
        <f>U795-T795</f>
        <v/>
      </c>
      <c r="W795" s="1" t="n"/>
      <c r="X795" s="44">
        <f>M795*0.043</f>
        <v/>
      </c>
      <c r="Y795" s="44">
        <f>R795+S795+T795+W795+X795+AG795+AC795+AD795</f>
        <v/>
      </c>
      <c r="Z795" s="44">
        <f>M795-Y795</f>
        <v/>
      </c>
      <c r="AA795" s="44">
        <f>Z795*0.7</f>
        <v/>
      </c>
      <c r="AB795" s="1" t="n"/>
      <c r="AC795" s="44">
        <f>M795*0.005</f>
        <v/>
      </c>
      <c r="AD795" s="44">
        <f>AC795</f>
        <v/>
      </c>
      <c r="AE795" s="1" t="n"/>
      <c r="AF795" s="1" t="n"/>
      <c r="AG795" s="1" t="n"/>
      <c r="AH795" s="44">
        <f>Z795*0.15</f>
        <v/>
      </c>
      <c r="AI795" s="44">
        <f>Z795*0.15</f>
        <v/>
      </c>
      <c r="AJ795" s="1" t="n"/>
      <c r="AK795" s="1" t="n"/>
      <c r="AL795" s="1" t="n"/>
      <c r="AM795" s="1" t="n"/>
      <c r="AN795" s="1" t="n"/>
      <c r="AO795" s="21">
        <f>(M795-Y795)/M795</f>
        <v/>
      </c>
      <c r="AP795" s="21">
        <f>AA795/Y795</f>
        <v/>
      </c>
    </row>
    <row r="796">
      <c r="A796" s="1" t="n"/>
      <c r="B796" s="15" t="inlineStr">
        <is>
          <t>6-MA20236001</t>
        </is>
      </c>
      <c r="C796" s="15" t="inlineStr">
        <is>
          <t>2020-07-06 10:50:34</t>
        </is>
      </c>
      <c r="D796" s="16">
        <f>LEFT(B796,9)</f>
        <v/>
      </c>
      <c r="E796" s="1" t="inlineStr">
        <is>
          <t>jack</t>
        </is>
      </c>
      <c r="F796" s="1" t="n"/>
      <c r="G796" s="1" t="n"/>
      <c r="H796" s="1" t="n"/>
      <c r="I796" s="1" t="n"/>
      <c r="J796" s="1" t="n"/>
      <c r="K796" s="1" t="n"/>
      <c r="L796" s="1" t="n"/>
      <c r="M796" s="17" t="n">
        <v>83</v>
      </c>
      <c r="N796" s="1" t="n"/>
      <c r="O796" s="1" t="n"/>
      <c r="P796" s="1" t="n"/>
      <c r="Q796" s="1" t="n"/>
      <c r="R796" s="17" t="n">
        <v>45.6</v>
      </c>
      <c r="S796" s="44">
        <f>M796*0.01095</f>
        <v/>
      </c>
      <c r="T796" s="44">
        <f>M796*0.02348</f>
        <v/>
      </c>
      <c r="U796" s="44" t="n"/>
      <c r="V796" s="44">
        <f>U796-T796</f>
        <v/>
      </c>
      <c r="W796" s="1" t="n"/>
      <c r="X796" s="44">
        <f>M796*0.043</f>
        <v/>
      </c>
      <c r="Y796" s="44">
        <f>R796+S796+T796+W796+X796+AG796+AC796+AD796</f>
        <v/>
      </c>
      <c r="Z796" s="44">
        <f>M796-Y796</f>
        <v/>
      </c>
      <c r="AA796" s="44">
        <f>Z796*0.7</f>
        <v/>
      </c>
      <c r="AB796" s="1" t="n"/>
      <c r="AC796" s="44">
        <f>M796*0.005</f>
        <v/>
      </c>
      <c r="AD796" s="44">
        <f>AC796</f>
        <v/>
      </c>
      <c r="AE796" s="1" t="n"/>
      <c r="AF796" s="1" t="n"/>
      <c r="AG796" s="1" t="n"/>
      <c r="AH796" s="44">
        <f>Z796*0.15</f>
        <v/>
      </c>
      <c r="AI796" s="44">
        <f>Z796*0.15</f>
        <v/>
      </c>
      <c r="AJ796" s="1" t="n"/>
      <c r="AK796" s="1" t="n"/>
      <c r="AL796" s="1" t="n"/>
      <c r="AM796" s="1" t="n"/>
      <c r="AN796" s="1" t="n"/>
      <c r="AO796" s="21">
        <f>(M796-Y796)/M796</f>
        <v/>
      </c>
      <c r="AP796" s="21">
        <f>AA796/Y796</f>
        <v/>
      </c>
    </row>
    <row r="797">
      <c r="A797" s="1" t="n"/>
      <c r="B797" s="15" t="inlineStr">
        <is>
          <t>6-AL19161040</t>
        </is>
      </c>
      <c r="C797" s="15" t="inlineStr">
        <is>
          <t>2020-07-01 09:43:52</t>
        </is>
      </c>
      <c r="D797" s="16">
        <f>LEFT(B797,9)</f>
        <v/>
      </c>
      <c r="E797" s="1" t="inlineStr">
        <is>
          <t>jack</t>
        </is>
      </c>
      <c r="F797" s="1" t="n"/>
      <c r="G797" s="1" t="n"/>
      <c r="H797" s="1" t="n"/>
      <c r="I797" s="1" t="n"/>
      <c r="J797" s="1" t="n"/>
      <c r="K797" s="1" t="n"/>
      <c r="L797" s="1" t="n"/>
      <c r="M797" s="17" t="n">
        <v>115</v>
      </c>
      <c r="N797" s="1" t="n"/>
      <c r="O797" s="1" t="n"/>
      <c r="P797" s="1" t="n"/>
      <c r="Q797" s="1" t="n"/>
      <c r="R797" s="17" t="n">
        <v>75.28</v>
      </c>
      <c r="S797" s="44">
        <f>M797*0.01095</f>
        <v/>
      </c>
      <c r="T797" s="44">
        <f>M797*0.02348</f>
        <v/>
      </c>
      <c r="U797" s="44" t="n"/>
      <c r="V797" s="44">
        <f>U797-T797</f>
        <v/>
      </c>
      <c r="W797" s="1" t="n"/>
      <c r="X797" s="44">
        <f>M797*0.043</f>
        <v/>
      </c>
      <c r="Y797" s="44">
        <f>R797+S797+T797+W797+X797+AG797+AC797+AD797</f>
        <v/>
      </c>
      <c r="Z797" s="44">
        <f>M797-Y797</f>
        <v/>
      </c>
      <c r="AA797" s="1" t="n">
        <v>0</v>
      </c>
      <c r="AB797" s="44">
        <f>Z797*0.9</f>
        <v/>
      </c>
      <c r="AC797" s="44">
        <f>M797*0.005</f>
        <v/>
      </c>
      <c r="AD797" s="44">
        <f>AC797</f>
        <v/>
      </c>
      <c r="AE797" s="1" t="n"/>
      <c r="AF797" s="1" t="n"/>
      <c r="AG797" s="1" t="n"/>
      <c r="AH797" s="44">
        <f>Z797*0.05</f>
        <v/>
      </c>
      <c r="AI797" s="44">
        <f>AH797</f>
        <v/>
      </c>
      <c r="AJ797" s="1" t="n"/>
      <c r="AK797" s="1" t="n"/>
      <c r="AL797" s="1" t="n"/>
      <c r="AM797" s="1" t="n"/>
      <c r="AN797" s="1" t="n"/>
      <c r="AO797" s="21">
        <f>(M797-Y797)/M797</f>
        <v/>
      </c>
      <c r="AP797" s="21">
        <f>AA797/Y797</f>
        <v/>
      </c>
    </row>
    <row r="798">
      <c r="A798" s="1" t="n"/>
      <c r="B798" s="15" t="inlineStr">
        <is>
          <t>6-MA20155003</t>
        </is>
      </c>
      <c r="C798" s="15" t="inlineStr">
        <is>
          <t>2020-07-01 09:43:47</t>
        </is>
      </c>
      <c r="D798" s="16">
        <f>LEFT(B798,9)</f>
        <v/>
      </c>
      <c r="E798" s="1" t="inlineStr">
        <is>
          <t>jack</t>
        </is>
      </c>
      <c r="F798" s="1" t="n"/>
      <c r="G798" s="1" t="n"/>
      <c r="H798" s="1" t="n"/>
      <c r="I798" s="1" t="n"/>
      <c r="J798" s="1" t="n"/>
      <c r="K798" s="1" t="n"/>
      <c r="L798" s="1" t="n"/>
      <c r="M798" s="17" t="n">
        <v>230</v>
      </c>
      <c r="N798" s="1" t="n"/>
      <c r="O798" s="1" t="n"/>
      <c r="P798" s="1" t="n"/>
      <c r="Q798" s="1" t="n"/>
      <c r="R798" s="17" t="n">
        <v>155.94</v>
      </c>
      <c r="S798" s="44">
        <f>M798*0.01095</f>
        <v/>
      </c>
      <c r="T798" s="44">
        <f>M798*0.02348</f>
        <v/>
      </c>
      <c r="U798" s="44" t="n"/>
      <c r="V798" s="44">
        <f>U798-T798</f>
        <v/>
      </c>
      <c r="W798" s="1" t="n"/>
      <c r="X798" s="44">
        <f>M798*0.043</f>
        <v/>
      </c>
      <c r="Y798" s="44">
        <f>R798+S798+T798+W798+X798+AG798+AC798+AD798</f>
        <v/>
      </c>
      <c r="Z798" s="44">
        <f>M798-Y798</f>
        <v/>
      </c>
      <c r="AA798" s="44">
        <f>Z798*0.7</f>
        <v/>
      </c>
      <c r="AB798" s="1" t="n"/>
      <c r="AC798" s="44">
        <f>M798*0.005</f>
        <v/>
      </c>
      <c r="AD798" s="44">
        <f>AC798</f>
        <v/>
      </c>
      <c r="AE798" s="1" t="n"/>
      <c r="AF798" s="1" t="n"/>
      <c r="AG798" s="1" t="n"/>
      <c r="AH798" s="44">
        <f>Z798*0.15</f>
        <v/>
      </c>
      <c r="AI798" s="44">
        <f>Z798*0.15</f>
        <v/>
      </c>
      <c r="AJ798" s="1" t="n"/>
      <c r="AK798" s="1" t="n"/>
      <c r="AL798" s="1" t="n"/>
      <c r="AM798" s="1" t="n"/>
      <c r="AN798" s="1" t="n"/>
      <c r="AO798" s="21">
        <f>(M798-Y798)/M798</f>
        <v/>
      </c>
      <c r="AP798" s="21">
        <f>AA798/Y798</f>
        <v/>
      </c>
    </row>
    <row r="799">
      <c r="A799" s="1" t="n"/>
      <c r="B799" s="15" t="inlineStr">
        <is>
          <t>6-MA20233001</t>
        </is>
      </c>
      <c r="C799" s="15" t="inlineStr">
        <is>
          <t>2020-07-06 18:24:27</t>
        </is>
      </c>
      <c r="D799" s="16">
        <f>LEFT(B799,9)</f>
        <v/>
      </c>
      <c r="E799" s="1" t="inlineStr">
        <is>
          <t>jack</t>
        </is>
      </c>
      <c r="F799" s="1" t="n"/>
      <c r="G799" s="1" t="n"/>
      <c r="H799" s="1" t="n"/>
      <c r="I799" s="1" t="n"/>
      <c r="J799" s="1" t="n"/>
      <c r="K799" s="1" t="n"/>
      <c r="L799" s="1" t="n"/>
      <c r="M799" s="17" t="n">
        <v>664</v>
      </c>
      <c r="N799" s="1" t="n"/>
      <c r="O799" s="1" t="n"/>
      <c r="P799" s="1" t="n"/>
      <c r="Q799" s="1" t="n"/>
      <c r="R799" s="17" t="n">
        <v>433.15</v>
      </c>
      <c r="S799" s="44">
        <f>M799*0.01095</f>
        <v/>
      </c>
      <c r="T799" s="44">
        <f>M799*0.02348</f>
        <v/>
      </c>
      <c r="U799" s="44" t="n"/>
      <c r="V799" s="44">
        <f>U799-T799</f>
        <v/>
      </c>
      <c r="W799" s="1" t="n"/>
      <c r="X799" s="44">
        <f>M799*0.043</f>
        <v/>
      </c>
      <c r="Y799" s="44">
        <f>R799+S799+T799+W799+X799+AG799+AC799+AD799</f>
        <v/>
      </c>
      <c r="Z799" s="44">
        <f>M799-Y799</f>
        <v/>
      </c>
      <c r="AA799" s="44">
        <f>Z799*0.7</f>
        <v/>
      </c>
      <c r="AB799" s="1" t="n"/>
      <c r="AC799" s="44">
        <f>M799*0.005</f>
        <v/>
      </c>
      <c r="AD799" s="44">
        <f>AC799</f>
        <v/>
      </c>
      <c r="AE799" s="1" t="n"/>
      <c r="AF799" s="1" t="n"/>
      <c r="AG799" s="1" t="n"/>
      <c r="AH799" s="44">
        <f>Z799*0.15</f>
        <v/>
      </c>
      <c r="AI799" s="44">
        <f>Z799*0.15</f>
        <v/>
      </c>
      <c r="AJ799" s="1" t="n"/>
      <c r="AK799" s="1" t="n"/>
      <c r="AL799" s="1" t="n"/>
      <c r="AM799" s="1" t="n"/>
      <c r="AN799" s="1" t="n"/>
      <c r="AO799" s="21">
        <f>(M799-Y799)/M799</f>
        <v/>
      </c>
      <c r="AP799" s="21">
        <f>AA799/Y799</f>
        <v/>
      </c>
    </row>
    <row r="800">
      <c r="A800" s="1" t="n"/>
      <c r="B800" s="15" t="inlineStr">
        <is>
          <t>6-GZ20165002</t>
        </is>
      </c>
      <c r="C800" s="15" t="inlineStr">
        <is>
          <t>2020-07-06 10:11:17</t>
        </is>
      </c>
      <c r="D800" s="16">
        <f>LEFT(B800,9)</f>
        <v/>
      </c>
      <c r="E800" s="1" t="inlineStr">
        <is>
          <t>jack</t>
        </is>
      </c>
      <c r="F800" s="1" t="n"/>
      <c r="G800" s="1" t="n"/>
      <c r="H800" s="1" t="n"/>
      <c r="I800" s="1" t="n"/>
      <c r="J800" s="1" t="n"/>
      <c r="K800" s="1" t="n"/>
      <c r="L800" s="1" t="n"/>
      <c r="M800" s="17" t="n">
        <v>415</v>
      </c>
      <c r="N800" s="1" t="n"/>
      <c r="O800" s="1" t="n"/>
      <c r="P800" s="1" t="n"/>
      <c r="Q800" s="1" t="n"/>
      <c r="R800" s="17" t="n">
        <v>218.8</v>
      </c>
      <c r="S800" s="44">
        <f>M800*0.01095</f>
        <v/>
      </c>
      <c r="T800" s="44">
        <f>M800*0.02348</f>
        <v/>
      </c>
      <c r="U800" s="44" t="n"/>
      <c r="V800" s="44">
        <f>U800-T800</f>
        <v/>
      </c>
      <c r="W800" s="1" t="n"/>
      <c r="X800" s="44">
        <f>M800*0.043</f>
        <v/>
      </c>
      <c r="Y800" s="44">
        <f>R800+S800+T800+W800+X800+AG800+AC800+AD800</f>
        <v/>
      </c>
      <c r="Z800" s="44">
        <f>M800-Y800</f>
        <v/>
      </c>
      <c r="AA800" s="44">
        <f>Z800*0.7</f>
        <v/>
      </c>
      <c r="AB800" s="1" t="n"/>
      <c r="AC800" s="44">
        <f>M800*0.005</f>
        <v/>
      </c>
      <c r="AD800" s="44">
        <f>AC800</f>
        <v/>
      </c>
      <c r="AE800" s="1" t="n"/>
      <c r="AF800" s="1" t="n"/>
      <c r="AG800" s="1" t="n"/>
      <c r="AH800" s="44">
        <f>Z800*0.15</f>
        <v/>
      </c>
      <c r="AI800" s="44">
        <f>Z800*0.15</f>
        <v/>
      </c>
      <c r="AJ800" s="1" t="n"/>
      <c r="AK800" s="1" t="n"/>
      <c r="AL800" s="1" t="n"/>
      <c r="AM800" s="1" t="n"/>
      <c r="AN800" s="1" t="n"/>
      <c r="AO800" s="21">
        <f>(M800-Y800)/M800</f>
        <v/>
      </c>
      <c r="AP800" s="21">
        <f>AA800/Y800</f>
        <v/>
      </c>
    </row>
    <row r="801">
      <c r="A801" s="1" t="n"/>
      <c r="B801" s="15" t="inlineStr">
        <is>
          <t>6-AL199879</t>
        </is>
      </c>
      <c r="C801" s="15" t="inlineStr">
        <is>
          <t>2020-07-11 15:17:04</t>
        </is>
      </c>
      <c r="D801" s="16">
        <f>LEFT(B801,9)</f>
        <v/>
      </c>
      <c r="E801" s="1" t="inlineStr">
        <is>
          <t>jack</t>
        </is>
      </c>
      <c r="F801" s="1" t="n"/>
      <c r="G801" s="1" t="n"/>
      <c r="H801" s="1" t="n"/>
      <c r="I801" s="1" t="n"/>
      <c r="J801" s="1" t="n"/>
      <c r="K801" s="1" t="n"/>
      <c r="L801" s="1" t="n"/>
      <c r="M801" s="17" t="n">
        <v>14000</v>
      </c>
      <c r="N801" s="1" t="n"/>
      <c r="O801" s="1" t="n"/>
      <c r="P801" s="1" t="n"/>
      <c r="Q801" s="1" t="n"/>
      <c r="R801" s="17" t="n">
        <v>5806.4</v>
      </c>
      <c r="S801" s="44">
        <f>M801*0.01095</f>
        <v/>
      </c>
      <c r="T801" s="44" t="n">
        <v>1432</v>
      </c>
      <c r="U801" s="44" t="n"/>
      <c r="V801" s="44">
        <f>U801-T801</f>
        <v/>
      </c>
      <c r="W801" s="1" t="n"/>
      <c r="X801" s="44">
        <f>M801*0.043</f>
        <v/>
      </c>
      <c r="Y801" s="44">
        <f>R801+S801+T801+W801+X801+AG801+AC801+AD801</f>
        <v/>
      </c>
      <c r="Z801" s="44">
        <f>M801-Y801</f>
        <v/>
      </c>
      <c r="AA801" s="1" t="n">
        <v>0</v>
      </c>
      <c r="AB801" s="44">
        <f>Z801*0.9</f>
        <v/>
      </c>
      <c r="AC801" s="44">
        <f>M801*0.005</f>
        <v/>
      </c>
      <c r="AD801" s="44">
        <f>AC801</f>
        <v/>
      </c>
      <c r="AE801" s="1" t="n"/>
      <c r="AF801" s="1" t="n"/>
      <c r="AG801" s="1" t="n"/>
      <c r="AH801" s="44">
        <f>Z801*0.05</f>
        <v/>
      </c>
      <c r="AI801" s="44">
        <f>AH801</f>
        <v/>
      </c>
      <c r="AJ801" s="1" t="n"/>
      <c r="AK801" s="1" t="n"/>
      <c r="AL801" s="1" t="n"/>
      <c r="AM801" s="1" t="n"/>
      <c r="AN801" s="1" t="n"/>
      <c r="AO801" s="21">
        <f>(M801-Y801)/M801</f>
        <v/>
      </c>
      <c r="AP801" s="21">
        <f>AA801/Y801</f>
        <v/>
      </c>
    </row>
    <row r="802">
      <c r="A802" s="1" t="n"/>
      <c r="B802" s="15" t="inlineStr">
        <is>
          <t>6-GZ19113007</t>
        </is>
      </c>
      <c r="C802" s="15" t="inlineStr">
        <is>
          <t>2020-07-06 09:54:33</t>
        </is>
      </c>
      <c r="D802" s="16">
        <f>LEFT(B802,9)</f>
        <v/>
      </c>
      <c r="E802" s="1" t="inlineStr">
        <is>
          <t>jack</t>
        </is>
      </c>
      <c r="F802" s="1" t="n"/>
      <c r="G802" s="1" t="n"/>
      <c r="H802" s="1" t="n"/>
      <c r="I802" s="1" t="n"/>
      <c r="J802" s="1" t="n"/>
      <c r="K802" s="1" t="n"/>
      <c r="L802" s="1" t="n"/>
      <c r="M802" s="17" t="n">
        <v>1464</v>
      </c>
      <c r="N802" s="1" t="n"/>
      <c r="O802" s="1" t="n"/>
      <c r="P802" s="1" t="n"/>
      <c r="Q802" s="1" t="n"/>
      <c r="R802" s="17" t="n">
        <v>997.2</v>
      </c>
      <c r="S802" s="44">
        <f>M802*0.01095</f>
        <v/>
      </c>
      <c r="T802" s="44">
        <f>M802*0.02348</f>
        <v/>
      </c>
      <c r="U802" s="44" t="n"/>
      <c r="V802" s="44">
        <f>U802-T802</f>
        <v/>
      </c>
      <c r="W802" s="1" t="n"/>
      <c r="X802" s="44">
        <f>M802*0.043</f>
        <v/>
      </c>
      <c r="Y802" s="44">
        <f>R802+S802+T802+W802+X802+AG802+AC802+AD802</f>
        <v/>
      </c>
      <c r="Z802" s="44">
        <f>M802-Y802</f>
        <v/>
      </c>
      <c r="AA802" s="44">
        <f>Z802*0.7</f>
        <v/>
      </c>
      <c r="AB802" s="1" t="n"/>
      <c r="AC802" s="44">
        <f>M802*0.005</f>
        <v/>
      </c>
      <c r="AD802" s="44">
        <f>AC802</f>
        <v/>
      </c>
      <c r="AE802" s="1" t="n"/>
      <c r="AF802" s="1" t="n"/>
      <c r="AG802" s="1" t="n"/>
      <c r="AH802" s="44">
        <f>Z802*0.15</f>
        <v/>
      </c>
      <c r="AI802" s="44">
        <f>Z802*0.15</f>
        <v/>
      </c>
      <c r="AJ802" s="1" t="n"/>
      <c r="AK802" s="1" t="n"/>
      <c r="AL802" s="1" t="n"/>
      <c r="AM802" s="1" t="n"/>
      <c r="AN802" s="1" t="n"/>
      <c r="AO802" s="21">
        <f>(M802-Y802)/M802</f>
        <v/>
      </c>
      <c r="AP802" s="21">
        <f>AA802/Y802</f>
        <v/>
      </c>
    </row>
    <row r="803">
      <c r="A803" s="1" t="n"/>
      <c r="B803" s="15" t="inlineStr">
        <is>
          <t>6-GZ20032015</t>
        </is>
      </c>
      <c r="C803" s="15" t="inlineStr">
        <is>
          <t>2020-07-06 11:54:40</t>
        </is>
      </c>
      <c r="D803" s="16">
        <f>LEFT(B803,9)</f>
        <v/>
      </c>
      <c r="E803" s="1" t="inlineStr">
        <is>
          <t>jack</t>
        </is>
      </c>
      <c r="F803" s="1" t="n"/>
      <c r="G803" s="1" t="n"/>
      <c r="H803" s="1" t="n"/>
      <c r="I803" s="1" t="n"/>
      <c r="J803" s="1" t="n"/>
      <c r="K803" s="1" t="n"/>
      <c r="L803" s="1" t="n"/>
      <c r="M803" s="17" t="n">
        <v>2851.2</v>
      </c>
      <c r="N803" s="1" t="n"/>
      <c r="O803" s="1" t="n"/>
      <c r="P803" s="1" t="n"/>
      <c r="Q803" s="1" t="n"/>
      <c r="R803" s="17" t="n">
        <v>1898.5</v>
      </c>
      <c r="S803" s="44">
        <f>M803*0.01095</f>
        <v/>
      </c>
      <c r="T803" s="44">
        <f>M803*0.02348</f>
        <v/>
      </c>
      <c r="U803" s="44" t="n"/>
      <c r="V803" s="44">
        <f>U803-T803</f>
        <v/>
      </c>
      <c r="W803" s="1" t="n"/>
      <c r="X803" s="44">
        <f>M803*0.043</f>
        <v/>
      </c>
      <c r="Y803" s="44">
        <f>R803+S803+T803+W803+X803+AG803+AC803+AD803</f>
        <v/>
      </c>
      <c r="Z803" s="44">
        <f>M803-Y803</f>
        <v/>
      </c>
      <c r="AA803" s="44">
        <f>Z803*0.7</f>
        <v/>
      </c>
      <c r="AB803" s="1" t="n"/>
      <c r="AC803" s="44">
        <f>M803*0.005</f>
        <v/>
      </c>
      <c r="AD803" s="44">
        <f>AC803</f>
        <v/>
      </c>
      <c r="AE803" s="1" t="n"/>
      <c r="AF803" s="1" t="n"/>
      <c r="AG803" s="1" t="n"/>
      <c r="AH803" s="44">
        <f>Z803*0.15</f>
        <v/>
      </c>
      <c r="AI803" s="44">
        <f>Z803*0.15</f>
        <v/>
      </c>
      <c r="AJ803" s="1" t="n"/>
      <c r="AK803" s="1" t="n"/>
      <c r="AL803" s="1" t="n"/>
      <c r="AM803" s="1" t="n"/>
      <c r="AN803" s="1" t="n"/>
      <c r="AO803" s="21">
        <f>(M803-Y803)/M803</f>
        <v/>
      </c>
      <c r="AP803" s="21">
        <f>AA803/Y803</f>
        <v/>
      </c>
    </row>
    <row r="804">
      <c r="A804" s="1" t="n"/>
      <c r="B804" s="15" t="inlineStr">
        <is>
          <t>6-AL192059</t>
        </is>
      </c>
      <c r="C804" s="15" t="inlineStr">
        <is>
          <t>2020-07-06 14:18:06</t>
        </is>
      </c>
      <c r="D804" s="16">
        <f>LEFT(B804,9)</f>
        <v/>
      </c>
      <c r="E804" s="1" t="inlineStr">
        <is>
          <t>jack</t>
        </is>
      </c>
      <c r="F804" s="1" t="n"/>
      <c r="G804" s="1" t="n"/>
      <c r="H804" s="1" t="n"/>
      <c r="I804" s="1" t="n"/>
      <c r="J804" s="1" t="n"/>
      <c r="K804" s="1" t="n"/>
      <c r="L804" s="1" t="n"/>
      <c r="M804" s="17" t="n">
        <v>4536</v>
      </c>
      <c r="N804" s="1" t="n"/>
      <c r="O804" s="1" t="n"/>
      <c r="P804" s="1" t="n"/>
      <c r="Q804" s="1" t="n"/>
      <c r="R804" s="17" t="n">
        <v>3402</v>
      </c>
      <c r="S804" s="44">
        <f>M804*0.01095</f>
        <v/>
      </c>
      <c r="T804" s="44">
        <f>M804*0.02348</f>
        <v/>
      </c>
      <c r="U804" s="44" t="n"/>
      <c r="V804" s="44">
        <f>U804-T804</f>
        <v/>
      </c>
      <c r="W804" s="1" t="n"/>
      <c r="X804" s="44">
        <f>M804*0.043</f>
        <v/>
      </c>
      <c r="Y804" s="44">
        <f>R804+S804+T804+W804+X804+AG804+AC804+AD804</f>
        <v/>
      </c>
      <c r="Z804" s="44">
        <f>M804-Y804</f>
        <v/>
      </c>
      <c r="AA804" s="1" t="n">
        <v>0</v>
      </c>
      <c r="AB804" s="44">
        <f>Z804*0.9</f>
        <v/>
      </c>
      <c r="AC804" s="44">
        <f>M804*0.005</f>
        <v/>
      </c>
      <c r="AD804" s="44">
        <f>AC804</f>
        <v/>
      </c>
      <c r="AE804" s="1" t="n"/>
      <c r="AF804" s="1" t="n"/>
      <c r="AG804" s="1" t="n"/>
      <c r="AH804" s="44">
        <f>Z804*0.05</f>
        <v/>
      </c>
      <c r="AI804" s="44">
        <f>AH804</f>
        <v/>
      </c>
      <c r="AJ804" s="1" t="n"/>
      <c r="AK804" s="1" t="n"/>
      <c r="AL804" s="1" t="n"/>
      <c r="AM804" s="1" t="n"/>
      <c r="AN804" s="1" t="n"/>
      <c r="AO804" s="21">
        <f>(M804-Y804)/M804</f>
        <v/>
      </c>
      <c r="AP804" s="21">
        <f>AA804/Y804</f>
        <v/>
      </c>
    </row>
    <row r="805">
      <c r="A805" s="1" t="n"/>
      <c r="B805" s="15" t="inlineStr">
        <is>
          <t>6-AL19127016</t>
        </is>
      </c>
      <c r="C805" s="15" t="inlineStr">
        <is>
          <t>2020-07-06 09:21:52</t>
        </is>
      </c>
      <c r="D805" s="16">
        <f>LEFT(B805,9)</f>
        <v/>
      </c>
      <c r="E805" s="1" t="inlineStr">
        <is>
          <t>jack</t>
        </is>
      </c>
      <c r="F805" s="1" t="n"/>
      <c r="G805" s="1" t="n"/>
      <c r="H805" s="1" t="n"/>
      <c r="I805" s="1" t="n"/>
      <c r="J805" s="1" t="n"/>
      <c r="K805" s="1" t="n"/>
      <c r="L805" s="1" t="n"/>
      <c r="M805" s="17" t="n">
        <v>10700</v>
      </c>
      <c r="N805" s="1" t="n"/>
      <c r="O805" s="1" t="n"/>
      <c r="P805" s="1" t="n"/>
      <c r="Q805" s="1" t="n"/>
      <c r="R805" s="17" t="n">
        <v>8215.440000000001</v>
      </c>
      <c r="S805" s="44">
        <f>M805*0.01095</f>
        <v/>
      </c>
      <c r="T805" s="44">
        <f>M805*0.02348</f>
        <v/>
      </c>
      <c r="U805" s="44" t="n"/>
      <c r="V805" s="44">
        <f>U805-T805</f>
        <v/>
      </c>
      <c r="W805" s="1" t="n"/>
      <c r="X805" s="44">
        <f>M805*0.043</f>
        <v/>
      </c>
      <c r="Y805" s="44">
        <f>R805+S805+T805+W805+X805+AG805+AC805+AD805</f>
        <v/>
      </c>
      <c r="Z805" s="44">
        <f>M805-Y805</f>
        <v/>
      </c>
      <c r="AA805" s="1" t="n">
        <v>0</v>
      </c>
      <c r="AB805" s="44">
        <f>Z805*0.9</f>
        <v/>
      </c>
      <c r="AC805" s="44">
        <f>M805*0.005</f>
        <v/>
      </c>
      <c r="AD805" s="44">
        <f>AC805</f>
        <v/>
      </c>
      <c r="AE805" s="1" t="n"/>
      <c r="AF805" s="1" t="n"/>
      <c r="AG805" s="1" t="n"/>
      <c r="AH805" s="44">
        <f>Z805*0.05</f>
        <v/>
      </c>
      <c r="AI805" s="44">
        <f>AH805</f>
        <v/>
      </c>
      <c r="AJ805" s="1" t="n"/>
      <c r="AK805" s="1" t="n"/>
      <c r="AL805" s="1" t="n"/>
      <c r="AM805" s="1" t="n"/>
      <c r="AN805" s="1" t="n"/>
      <c r="AO805" s="21">
        <f>(M805-Y805)/M805</f>
        <v/>
      </c>
      <c r="AP805" s="21">
        <f>AA805/Y805</f>
        <v/>
      </c>
    </row>
    <row r="806">
      <c r="A806" s="1" t="n"/>
      <c r="B806" s="15" t="inlineStr">
        <is>
          <t>6-GZ20032014</t>
        </is>
      </c>
      <c r="C806" s="15" t="inlineStr">
        <is>
          <t>2020-07-06 14:15:18</t>
        </is>
      </c>
      <c r="D806" s="16">
        <f>LEFT(B806,9)</f>
        <v/>
      </c>
      <c r="E806" s="1" t="inlineStr">
        <is>
          <t>jack</t>
        </is>
      </c>
      <c r="F806" s="1" t="n"/>
      <c r="G806" s="1" t="n"/>
      <c r="H806" s="1" t="n"/>
      <c r="I806" s="1" t="n"/>
      <c r="J806" s="1" t="n"/>
      <c r="K806" s="1" t="n"/>
      <c r="L806" s="1" t="n"/>
      <c r="M806" s="17" t="n">
        <v>632.4</v>
      </c>
      <c r="N806" s="1" t="n"/>
      <c r="O806" s="1" t="n"/>
      <c r="P806" s="1" t="n"/>
      <c r="Q806" s="1" t="n"/>
      <c r="R806" s="17" t="n">
        <v>480</v>
      </c>
      <c r="S806" s="44">
        <f>M806*0.01095</f>
        <v/>
      </c>
      <c r="T806" s="44">
        <f>M806*0.02348</f>
        <v/>
      </c>
      <c r="U806" s="44" t="n"/>
      <c r="V806" s="44">
        <f>U806-T806</f>
        <v/>
      </c>
      <c r="W806" s="1" t="n"/>
      <c r="X806" s="44">
        <f>M806*0.043</f>
        <v/>
      </c>
      <c r="Y806" s="44">
        <f>R806+S806+T806+W806+X806+AG806+AC806+AD806</f>
        <v/>
      </c>
      <c r="Z806" s="44">
        <f>M806-Y806</f>
        <v/>
      </c>
      <c r="AA806" s="44">
        <f>Z806*0.7</f>
        <v/>
      </c>
      <c r="AB806" s="1" t="n"/>
      <c r="AC806" s="44">
        <f>M806*0.005</f>
        <v/>
      </c>
      <c r="AD806" s="44">
        <f>AC806</f>
        <v/>
      </c>
      <c r="AE806" s="1" t="n"/>
      <c r="AF806" s="1" t="n"/>
      <c r="AG806" s="1" t="n"/>
      <c r="AH806" s="44">
        <f>Z806*0.15</f>
        <v/>
      </c>
      <c r="AI806" s="44">
        <f>Z806*0.15</f>
        <v/>
      </c>
      <c r="AJ806" s="1" t="n"/>
      <c r="AK806" s="1" t="n"/>
      <c r="AL806" s="1" t="n"/>
      <c r="AM806" s="1" t="n"/>
      <c r="AN806" s="1" t="n"/>
      <c r="AO806" s="21">
        <f>(M806-Y806)/M806</f>
        <v/>
      </c>
      <c r="AP806" s="21">
        <f>AA806/Y806</f>
        <v/>
      </c>
    </row>
    <row r="807">
      <c r="A807" s="1" t="n"/>
      <c r="B807" s="15" t="inlineStr">
        <is>
          <t>6-GZ19113006</t>
        </is>
      </c>
      <c r="C807" s="15" t="inlineStr">
        <is>
          <t>2020-07-06 12:08:38</t>
        </is>
      </c>
      <c r="D807" s="16">
        <f>LEFT(B807,9)</f>
        <v/>
      </c>
      <c r="E807" s="1" t="inlineStr">
        <is>
          <t>jack</t>
        </is>
      </c>
      <c r="F807" s="1" t="n"/>
      <c r="G807" s="1" t="n"/>
      <c r="H807" s="1" t="n"/>
      <c r="I807" s="1" t="n"/>
      <c r="J807" s="1" t="n"/>
      <c r="K807" s="1" t="n"/>
      <c r="L807" s="1" t="n"/>
      <c r="M807" s="17" t="n">
        <v>3310</v>
      </c>
      <c r="N807" s="1" t="n"/>
      <c r="O807" s="1" t="n"/>
      <c r="P807" s="1" t="n"/>
      <c r="Q807" s="1" t="n"/>
      <c r="R807" s="17" t="n">
        <v>2459.6</v>
      </c>
      <c r="S807" s="44">
        <f>M807*0.01095</f>
        <v/>
      </c>
      <c r="T807" s="44">
        <f>M807*0.02348</f>
        <v/>
      </c>
      <c r="U807" s="44" t="n"/>
      <c r="V807" s="44">
        <f>U807-T807</f>
        <v/>
      </c>
      <c r="W807" s="1" t="n"/>
      <c r="X807" s="44">
        <f>M807*0.043</f>
        <v/>
      </c>
      <c r="Y807" s="44">
        <f>R807+S807+T807+W807+X807+AG807+AC807+AD807</f>
        <v/>
      </c>
      <c r="Z807" s="44">
        <f>M807-Y807</f>
        <v/>
      </c>
      <c r="AA807" s="44">
        <f>Z807*0.7</f>
        <v/>
      </c>
      <c r="AB807" s="1" t="n"/>
      <c r="AC807" s="44">
        <f>M807*0.005</f>
        <v/>
      </c>
      <c r="AD807" s="44">
        <f>AC807</f>
        <v/>
      </c>
      <c r="AE807" s="1" t="n"/>
      <c r="AF807" s="1" t="n"/>
      <c r="AG807" s="1" t="n"/>
      <c r="AH807" s="44">
        <f>Z807*0.15</f>
        <v/>
      </c>
      <c r="AI807" s="44">
        <f>Z807*0.15</f>
        <v/>
      </c>
      <c r="AJ807" s="1" t="n"/>
      <c r="AK807" s="1" t="n"/>
      <c r="AL807" s="1" t="n"/>
      <c r="AM807" s="1" t="n"/>
      <c r="AN807" s="1" t="n"/>
      <c r="AO807" s="21">
        <f>(M807-Y807)/M807</f>
        <v/>
      </c>
      <c r="AP807" s="21">
        <f>AA807/Y807</f>
        <v/>
      </c>
    </row>
    <row r="808">
      <c r="A808" s="1" t="n"/>
      <c r="B808" s="15" t="inlineStr">
        <is>
          <t>6-MA20214002</t>
        </is>
      </c>
      <c r="C808" s="15" t="inlineStr">
        <is>
          <t>2020-07-06 10:36:02</t>
        </is>
      </c>
      <c r="D808" s="16">
        <f>LEFT(B808,9)</f>
        <v/>
      </c>
      <c r="E808" s="1" t="inlineStr">
        <is>
          <t>jack</t>
        </is>
      </c>
      <c r="F808" s="1" t="n"/>
      <c r="G808" s="1" t="n"/>
      <c r="H808" s="1" t="n"/>
      <c r="I808" s="1" t="n"/>
      <c r="J808" s="1" t="n"/>
      <c r="K808" s="1" t="n"/>
      <c r="L808" s="1" t="n"/>
      <c r="M808" s="17" t="n">
        <v>6800</v>
      </c>
      <c r="N808" s="1" t="n"/>
      <c r="O808" s="1" t="n"/>
      <c r="P808" s="1" t="n"/>
      <c r="Q808" s="1" t="n"/>
      <c r="R808" s="17" t="n">
        <v>4973.6</v>
      </c>
      <c r="S808" s="44">
        <f>M808*0.01095</f>
        <v/>
      </c>
      <c r="T808" s="44">
        <f>M808*0.02348</f>
        <v/>
      </c>
      <c r="U808" s="44" t="n"/>
      <c r="V808" s="44">
        <f>U808-T808</f>
        <v/>
      </c>
      <c r="W808" s="1" t="n"/>
      <c r="X808" s="44">
        <f>M808*0.043</f>
        <v/>
      </c>
      <c r="Y808" s="44">
        <f>R808+S808+T808+W808+X808+AG808+AC808+AD808</f>
        <v/>
      </c>
      <c r="Z808" s="44">
        <f>M808-Y808</f>
        <v/>
      </c>
      <c r="AA808" s="44">
        <f>Z808*0.7</f>
        <v/>
      </c>
      <c r="AB808" s="1" t="n"/>
      <c r="AC808" s="44">
        <f>M808*0.005</f>
        <v/>
      </c>
      <c r="AD808" s="44">
        <f>AC808</f>
        <v/>
      </c>
      <c r="AE808" s="1" t="n"/>
      <c r="AF808" s="1" t="n"/>
      <c r="AG808" s="1" t="n"/>
      <c r="AH808" s="44">
        <f>Z808*0.15</f>
        <v/>
      </c>
      <c r="AI808" s="44">
        <f>Z808*0.15</f>
        <v/>
      </c>
      <c r="AJ808" s="1" t="n"/>
      <c r="AK808" s="1" t="n"/>
      <c r="AL808" s="1" t="n"/>
      <c r="AM808" s="1" t="n"/>
      <c r="AN808" s="1" t="n"/>
      <c r="AO808" s="21">
        <f>(M808-Y808)/M808</f>
        <v/>
      </c>
      <c r="AP808" s="21">
        <f>AA808/Y808</f>
        <v/>
      </c>
    </row>
    <row r="809">
      <c r="A809" s="1" t="n"/>
      <c r="B809" s="15" t="inlineStr">
        <is>
          <t>4-AL197420</t>
        </is>
      </c>
      <c r="C809" s="15" t="inlineStr">
        <is>
          <t>2020-07-13 13:31:05</t>
        </is>
      </c>
      <c r="D809" s="16">
        <f>LEFT(B809,9)</f>
        <v/>
      </c>
      <c r="E809" s="1" t="inlineStr">
        <is>
          <t>jack</t>
        </is>
      </c>
      <c r="F809" s="1" t="n"/>
      <c r="G809" s="1" t="n"/>
      <c r="H809" s="1" t="n"/>
      <c r="I809" s="1" t="n"/>
      <c r="J809" s="1" t="n"/>
      <c r="K809" s="1" t="n"/>
      <c r="L809" s="1" t="n"/>
      <c r="M809" s="17" t="n">
        <v>75600</v>
      </c>
      <c r="N809" s="1" t="n"/>
      <c r="O809" s="1" t="n"/>
      <c r="P809" s="1" t="n"/>
      <c r="Q809" s="1" t="n"/>
      <c r="R809" s="17" t="n">
        <v>62899.2</v>
      </c>
      <c r="S809" s="44">
        <f>M809*0.01095</f>
        <v/>
      </c>
      <c r="T809" s="44">
        <f>M809*0.02348</f>
        <v/>
      </c>
      <c r="U809" s="44" t="n"/>
      <c r="V809" s="44">
        <f>U809-T809</f>
        <v/>
      </c>
      <c r="W809" s="1" t="n"/>
      <c r="X809" s="44">
        <f>M809*0.043</f>
        <v/>
      </c>
      <c r="Y809" s="44">
        <f>R809+S809+T809+W809+X809+AG809+AC809+AD809</f>
        <v/>
      </c>
      <c r="Z809" s="44">
        <f>M809-Y809</f>
        <v/>
      </c>
      <c r="AA809" s="1" t="n">
        <v>0</v>
      </c>
      <c r="AB809" s="44">
        <f>Z809*0.9</f>
        <v/>
      </c>
      <c r="AC809" s="44">
        <f>M809*0.005</f>
        <v/>
      </c>
      <c r="AD809" s="44">
        <f>AC809</f>
        <v/>
      </c>
      <c r="AE809" s="1" t="n"/>
      <c r="AF809" s="1" t="n"/>
      <c r="AG809" s="1" t="n"/>
      <c r="AH809" s="44">
        <f>Z809*0.05</f>
        <v/>
      </c>
      <c r="AI809" s="44">
        <f>AH809</f>
        <v/>
      </c>
      <c r="AJ809" s="1" t="n"/>
      <c r="AK809" s="1" t="n"/>
      <c r="AL809" s="1" t="n"/>
      <c r="AM809" s="1" t="n"/>
      <c r="AN809" s="1" t="n"/>
      <c r="AO809" s="21">
        <f>(M809-Y809)/M809</f>
        <v/>
      </c>
      <c r="AP809" s="21">
        <f>AA809/Y809</f>
        <v/>
      </c>
    </row>
    <row r="810">
      <c r="A810" s="1" t="n"/>
      <c r="B810" s="15" t="inlineStr">
        <is>
          <t>7-GZ20141007</t>
        </is>
      </c>
      <c r="C810" s="15" t="inlineStr">
        <is>
          <t>2020-07-25 10:17:48</t>
        </is>
      </c>
      <c r="D810" s="16">
        <f>LEFT(B810,9)</f>
        <v/>
      </c>
      <c r="E810" s="1" t="inlineStr">
        <is>
          <t>jack</t>
        </is>
      </c>
      <c r="F810" s="1" t="n"/>
      <c r="G810" s="1" t="n"/>
      <c r="H810" s="1" t="n"/>
      <c r="I810" s="1" t="n"/>
      <c r="J810" s="1" t="n"/>
      <c r="K810" s="1" t="n"/>
      <c r="L810" s="1" t="n"/>
      <c r="M810" s="17" t="n">
        <v>358.75</v>
      </c>
      <c r="N810" s="1" t="n"/>
      <c r="O810" s="1" t="n"/>
      <c r="P810" s="1" t="n"/>
      <c r="Q810" s="1" t="n"/>
      <c r="R810" s="17" t="n">
        <v>277.95</v>
      </c>
      <c r="S810" s="44">
        <f>M810*0.01095</f>
        <v/>
      </c>
      <c r="T810" s="44">
        <f>M810*0.02348</f>
        <v/>
      </c>
      <c r="U810" s="44" t="n"/>
      <c r="V810" s="44">
        <f>U810-T810</f>
        <v/>
      </c>
      <c r="W810" s="1" t="n"/>
      <c r="X810" s="44">
        <f>M810*0.043</f>
        <v/>
      </c>
      <c r="Y810" s="44">
        <f>R810+S810+T810+W810+X810+AG810+AC810+AD810</f>
        <v/>
      </c>
      <c r="Z810" s="44">
        <f>M810-Y810</f>
        <v/>
      </c>
      <c r="AA810" s="44">
        <f>Z810*0.7</f>
        <v/>
      </c>
      <c r="AB810" s="1" t="n"/>
      <c r="AC810" s="44">
        <f>M810*0.005</f>
        <v/>
      </c>
      <c r="AD810" s="44">
        <f>AC810</f>
        <v/>
      </c>
      <c r="AE810" s="1" t="n"/>
      <c r="AF810" s="1" t="n"/>
      <c r="AG810" s="1" t="n"/>
      <c r="AH810" s="44">
        <f>Z810*0.15</f>
        <v/>
      </c>
      <c r="AI810" s="44">
        <f>Z810*0.15</f>
        <v/>
      </c>
      <c r="AJ810" s="1" t="n"/>
      <c r="AK810" s="1" t="n"/>
      <c r="AL810" s="1" t="n"/>
      <c r="AM810" s="1" t="n"/>
      <c r="AN810" s="1" t="n"/>
      <c r="AO810" s="21">
        <f>(M810-Y810)/M810</f>
        <v/>
      </c>
      <c r="AP810" s="21">
        <f>AA810/Y810</f>
        <v/>
      </c>
    </row>
  </sheetData>
  <autoFilter ref="A2:AQ810"/>
  <conditionalFormatting sqref="B1:B2">
    <cfRule type="duplicateValues" priority="1" dxfId="0"/>
  </conditionalFormatting>
  <dataValidations count="2">
    <dataValidation sqref="AJ2" showErrorMessage="1" showInputMessage="1" allowBlank="0" type="list">
      <formula1>"支付宝,西联,TT,paypal,信保,一达通,payoneer,3545"</formula1>
    </dataValidation>
    <dataValidation sqref="AK2" showErrorMessage="1" showInputMessage="1" allowBlank="0" type="list">
      <formula1>"是,否"</formula1>
    </dataValidation>
  </dataValidations>
  <pageMargins left="0.75" right="0.75" top="1" bottom="1" header="0.5" footer="0.5"/>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AO10"/>
  <sheetViews>
    <sheetView workbookViewId="0">
      <selection activeCell="M18" sqref="M18"/>
    </sheetView>
  </sheetViews>
  <sheetFormatPr baseColWidth="8" defaultColWidth="9" defaultRowHeight="13.5"/>
  <cols>
    <col width="15.25" customWidth="1" style="29" min="2" max="2"/>
    <col hidden="1" width="9" customWidth="1" style="29" min="6" max="12"/>
    <col hidden="1" width="9" customWidth="1" style="29" min="14" max="17"/>
    <col hidden="1" width="9" customWidth="1" style="29" min="29" max="31"/>
    <col hidden="1" width="9" customWidth="1" style="29" min="34" max="38"/>
  </cols>
  <sheetData>
    <row r="1" ht="30" customFormat="1" customHeight="1" s="1">
      <c r="A1" s="30" t="n"/>
      <c r="B1" s="31" t="n"/>
      <c r="C1" s="32" t="n"/>
      <c r="D1" s="5" t="n"/>
      <c r="E1" s="33" t="n"/>
      <c r="F1" s="33" t="n"/>
      <c r="G1" s="33" t="n"/>
      <c r="H1" s="7" t="n"/>
      <c r="I1" s="30" t="n"/>
      <c r="J1" s="30" t="n"/>
      <c r="K1" s="30" t="n"/>
      <c r="L1" s="34">
        <f>SUM(L3:L9)</f>
        <v/>
      </c>
      <c r="M1" s="34">
        <f>SUM(M3:M825)</f>
        <v/>
      </c>
      <c r="N1" s="34">
        <f>SUM(N3:N825)</f>
        <v/>
      </c>
      <c r="O1" s="34">
        <f>SUM(O3:O825)</f>
        <v/>
      </c>
      <c r="P1" s="34">
        <f>SUM(P3:P825)</f>
        <v/>
      </c>
      <c r="Q1" s="34">
        <f>SUM(Q3:Q825)</f>
        <v/>
      </c>
      <c r="R1" s="34">
        <f>SUM(R3:R825)</f>
        <v/>
      </c>
      <c r="S1" s="34">
        <f>SUM(S3:S825)</f>
        <v/>
      </c>
      <c r="T1" s="34">
        <f>SUM(T3:T825)</f>
        <v/>
      </c>
      <c r="U1" s="34">
        <f>SUM(U3:U825)</f>
        <v/>
      </c>
      <c r="V1" s="34">
        <f>SUM(V3:V825)</f>
        <v/>
      </c>
      <c r="W1" s="34">
        <f>SUM(W3:W825)</f>
        <v/>
      </c>
      <c r="X1" s="34">
        <f>SUM(X3:X825)</f>
        <v/>
      </c>
      <c r="Y1" s="34">
        <f>SUM(Y3:Y825)</f>
        <v/>
      </c>
      <c r="Z1" s="34">
        <f>SUM(Z3:Z825)</f>
        <v/>
      </c>
      <c r="AA1" s="34">
        <f>SUM(AA3:AA825)</f>
        <v/>
      </c>
      <c r="AB1" s="34">
        <f>SUM(AB3:AB825)</f>
        <v/>
      </c>
      <c r="AC1" s="34">
        <f>SUM(AC3:AC825)</f>
        <v/>
      </c>
      <c r="AD1" s="34">
        <f>SUM(AD3:AD825)</f>
        <v/>
      </c>
      <c r="AE1" s="34">
        <f>SUM(AE3:AE825)</f>
        <v/>
      </c>
      <c r="AF1" s="34">
        <f>SUM(AF3:AF825)</f>
        <v/>
      </c>
      <c r="AG1" s="34">
        <f>SUM(AG3:AG825)</f>
        <v/>
      </c>
      <c r="AH1" s="34">
        <f>SUM(AH3:AH825)</f>
        <v/>
      </c>
      <c r="AI1" s="34">
        <f>SUM(AI3:AI825)</f>
        <v/>
      </c>
      <c r="AJ1" s="34">
        <f>SUM(AJ3:AJ825)</f>
        <v/>
      </c>
      <c r="AK1" s="34">
        <f>SUM(AK3:AK825)</f>
        <v/>
      </c>
      <c r="AL1" s="34">
        <f>SUM(AL3:AL825)</f>
        <v/>
      </c>
      <c r="AM1" s="34">
        <f>SUM(AM3:AM825)</f>
        <v/>
      </c>
      <c r="AN1" s="34" t="n"/>
      <c r="AO1" s="34">
        <f>SUM(AO3:AO587)</f>
        <v/>
      </c>
    </row>
    <row r="2" ht="26" customFormat="1" customHeight="1" s="1">
      <c r="A2" s="35" t="n"/>
      <c r="B2" s="36" t="inlineStr">
        <is>
          <t>订单号</t>
        </is>
      </c>
      <c r="C2" s="37" t="inlineStr">
        <is>
          <t>订单日期</t>
        </is>
      </c>
      <c r="D2" s="11" t="inlineStr">
        <is>
          <t>客户</t>
        </is>
      </c>
      <c r="E2" s="38" t="inlineStr">
        <is>
          <t>业务员</t>
        </is>
      </c>
      <c r="F2" s="39" t="inlineStr">
        <is>
          <t>汇率</t>
        </is>
      </c>
      <c r="G2" s="38" t="inlineStr">
        <is>
          <t>单价</t>
        </is>
      </c>
      <c r="H2" s="14" t="inlineStr">
        <is>
          <t>数量</t>
        </is>
      </c>
      <c r="I2" s="40" t="inlineStr">
        <is>
          <t>收入-总价$</t>
        </is>
      </c>
      <c r="J2" s="40" t="inlineStr">
        <is>
          <t>收入-运费$</t>
        </is>
      </c>
      <c r="K2" s="40" t="inlineStr">
        <is>
          <t>收入-银行手续费$</t>
        </is>
      </c>
      <c r="L2" s="40" t="inlineStr">
        <is>
          <t>订单收入-美元$</t>
        </is>
      </c>
      <c r="M2" s="40" t="inlineStr">
        <is>
          <t>订单收入-人民币￥</t>
        </is>
      </c>
      <c r="N2" s="40" t="inlineStr">
        <is>
          <t>已收款金额-美元</t>
        </is>
      </c>
      <c r="O2" s="40" t="inlineStr">
        <is>
          <t>已收款金额-人民币</t>
        </is>
      </c>
      <c r="P2" s="40" t="inlineStr">
        <is>
          <t>未收款金额-美元</t>
        </is>
      </c>
      <c r="Q2" s="40" t="inlineStr">
        <is>
          <t>未收款金额-人民币</t>
        </is>
      </c>
      <c r="R2" s="40" t="inlineStr">
        <is>
          <t>公司库存成本￥</t>
        </is>
      </c>
      <c r="S2" s="40" t="inlineStr">
        <is>
          <t>成本-运费￥</t>
        </is>
      </c>
      <c r="T2" s="40" t="inlineStr">
        <is>
          <t>成本-优速顺丰</t>
        </is>
      </c>
      <c r="U2" s="40" t="inlineStr">
        <is>
          <t>成本-银行手续费￥</t>
        </is>
      </c>
      <c r="V2" s="40" t="inlineStr">
        <is>
          <t>成本-兼职费用</t>
        </is>
      </c>
      <c r="W2" s="40" t="inlineStr">
        <is>
          <t>订单成本</t>
        </is>
      </c>
      <c r="X2" s="40" t="inlineStr">
        <is>
          <t>总利润￥</t>
        </is>
      </c>
      <c r="Y2" s="40" t="inlineStr">
        <is>
          <t>公司利润￥</t>
        </is>
      </c>
      <c r="Z2" s="40" t="inlineStr">
        <is>
          <t>提成￥</t>
        </is>
      </c>
      <c r="AA2" s="40" t="inlineStr">
        <is>
          <t>采购提成</t>
        </is>
      </c>
      <c r="AB2" s="40" t="inlineStr">
        <is>
          <t>跟单提成</t>
        </is>
      </c>
      <c r="AC2" s="40" t="inlineStr">
        <is>
          <t>运营推广-敏婷</t>
        </is>
      </c>
      <c r="AD2" s="40" t="inlineStr">
        <is>
          <t>跟进老客户提成-sandy</t>
        </is>
      </c>
      <c r="AE2" s="40" t="inlineStr">
        <is>
          <t>国内跟单-苏苏</t>
        </is>
      </c>
      <c r="AF2" s="41" t="inlineStr">
        <is>
          <t>娟丽提成</t>
        </is>
      </c>
      <c r="AG2" s="42" t="inlineStr">
        <is>
          <t>jane提成</t>
        </is>
      </c>
      <c r="AH2" s="35" t="inlineStr">
        <is>
          <t>收款方式</t>
        </is>
      </c>
      <c r="AI2" s="35" t="inlineStr">
        <is>
          <t>是否信保
或者运回公司</t>
        </is>
      </c>
      <c r="AJ2" s="30" t="inlineStr">
        <is>
          <t>平台</t>
        </is>
      </c>
      <c r="AK2" s="30" t="inlineStr">
        <is>
          <t>出货时间</t>
        </is>
      </c>
      <c r="AL2" s="30" t="inlineStr">
        <is>
          <t>备注</t>
        </is>
      </c>
      <c r="AM2" s="42" t="inlineStr">
        <is>
          <t>销售利润率</t>
        </is>
      </c>
      <c r="AN2" s="43" t="inlineStr">
        <is>
          <t>成本利润率</t>
        </is>
      </c>
    </row>
    <row r="3" s="29">
      <c r="A3" s="1" t="n"/>
      <c r="B3" s="15" t="inlineStr">
        <is>
          <t>6-AL192054</t>
        </is>
      </c>
      <c r="C3" s="16" t="inlineStr">
        <is>
          <t>6-AL19205</t>
        </is>
      </c>
      <c r="D3" s="1" t="inlineStr">
        <is>
          <t>jack</t>
        </is>
      </c>
      <c r="E3" s="17" t="n"/>
      <c r="F3" s="17" t="n">
        <v>34604.64</v>
      </c>
      <c r="G3" s="44" t="n">
        <v>1156.331232</v>
      </c>
      <c r="H3" s="1" t="n"/>
      <c r="I3" s="1" t="n"/>
      <c r="J3" s="44" t="n">
        <v>1379.4228</v>
      </c>
      <c r="K3" s="44" t="n">
        <v>37573.834032</v>
      </c>
      <c r="L3" s="44" t="n">
        <v>5770.165968</v>
      </c>
      <c r="M3" s="17" t="n">
        <v>43344</v>
      </c>
      <c r="N3" s="44" t="n">
        <v>5193.1493712</v>
      </c>
      <c r="O3" s="44" t="n">
        <v>216.72</v>
      </c>
      <c r="P3" s="44" t="n">
        <v>216.72</v>
      </c>
      <c r="Q3" s="44" t="n">
        <v>288.5082984</v>
      </c>
      <c r="R3" s="44" t="n"/>
      <c r="S3" s="21" t="n"/>
      <c r="T3" s="21" t="n"/>
    </row>
    <row r="4" s="29">
      <c r="A4" s="1" t="n"/>
      <c r="B4" s="15" t="inlineStr">
        <is>
          <t>6-AL192055</t>
        </is>
      </c>
      <c r="C4" s="16" t="inlineStr">
        <is>
          <t>6-AL19205</t>
        </is>
      </c>
      <c r="D4" s="1" t="inlineStr">
        <is>
          <t>jack</t>
        </is>
      </c>
      <c r="E4" s="17" t="n"/>
      <c r="F4" s="17" t="n">
        <v>0</v>
      </c>
      <c r="G4" s="44" t="n">
        <v>172.87344</v>
      </c>
      <c r="H4" s="1" t="n"/>
      <c r="I4" s="1" t="n"/>
      <c r="J4" s="44" t="n">
        <v>206.226</v>
      </c>
      <c r="K4" s="44" t="n">
        <v>443.89944</v>
      </c>
      <c r="L4" s="44" t="n">
        <v>6036.10056</v>
      </c>
      <c r="M4" s="17" t="n">
        <v>6480</v>
      </c>
      <c r="N4" s="44" t="n">
        <v>5432.490504</v>
      </c>
      <c r="O4" s="44" t="n">
        <v>32.4</v>
      </c>
      <c r="P4" s="44" t="n">
        <v>32.4</v>
      </c>
      <c r="Q4" s="44" t="n">
        <v>301.805028</v>
      </c>
      <c r="R4" s="44" t="n"/>
      <c r="S4" s="21" t="n"/>
      <c r="T4" s="21" t="n"/>
    </row>
    <row r="5" s="29">
      <c r="A5" s="1" t="n"/>
      <c r="B5" s="15" t="inlineStr">
        <is>
          <t>6-GZ20160002</t>
        </is>
      </c>
      <c r="C5" s="16" t="inlineStr">
        <is>
          <t>6-GZ20160</t>
        </is>
      </c>
      <c r="D5" s="1" t="inlineStr">
        <is>
          <t>jack</t>
        </is>
      </c>
      <c r="E5" s="17" t="n"/>
      <c r="F5" s="17" t="n">
        <v>0</v>
      </c>
      <c r="G5" s="44" t="n">
        <v>773.12844</v>
      </c>
      <c r="H5" s="1" t="n"/>
      <c r="I5" s="1" t="n"/>
      <c r="J5" s="44" t="n">
        <v>922.2885</v>
      </c>
      <c r="K5" s="44" t="n">
        <v>1985.21694</v>
      </c>
      <c r="L5" s="44" t="n">
        <v>26994.78306</v>
      </c>
      <c r="M5" s="17" t="n">
        <v>28980</v>
      </c>
      <c r="N5" s="1" t="n"/>
      <c r="O5" s="44" t="n">
        <v>144.9</v>
      </c>
      <c r="P5" s="44" t="n">
        <v>144.9</v>
      </c>
      <c r="Q5" s="44" t="n">
        <v>4049.217459</v>
      </c>
      <c r="R5" s="44" t="n"/>
      <c r="S5" s="21" t="n"/>
      <c r="T5" s="21" t="n"/>
    </row>
    <row r="6" s="29">
      <c r="A6" s="1" t="n"/>
      <c r="B6" s="15" t="inlineStr">
        <is>
          <t>6-AL192056</t>
        </is>
      </c>
      <c r="C6" s="16" t="inlineStr">
        <is>
          <t>6-AL19205</t>
        </is>
      </c>
      <c r="D6" s="1" t="inlineStr">
        <is>
          <t>jack</t>
        </is>
      </c>
      <c r="E6" s="17" t="n"/>
      <c r="F6" s="17" t="n">
        <v>51495</v>
      </c>
      <c r="G6" s="44" t="n">
        <v>1720.731</v>
      </c>
      <c r="H6" s="1" t="n"/>
      <c r="I6" s="1" t="n"/>
      <c r="J6" s="44" t="n">
        <v>2052.7125</v>
      </c>
      <c r="K6" s="44" t="n">
        <v>55913.4435</v>
      </c>
      <c r="L6" s="44" t="n">
        <v>8586.556500000001</v>
      </c>
      <c r="M6" s="17" t="n">
        <v>64500</v>
      </c>
      <c r="N6" s="44" t="n">
        <v>7727.90085</v>
      </c>
      <c r="O6" s="44" t="n">
        <v>322.5</v>
      </c>
      <c r="P6" s="44" t="n">
        <v>322.5</v>
      </c>
      <c r="Q6" s="44" t="n">
        <v>429.327825</v>
      </c>
      <c r="R6" s="44" t="n"/>
      <c r="S6" s="21" t="n"/>
      <c r="T6" s="21" t="n"/>
    </row>
    <row r="7" s="29">
      <c r="A7" s="1" t="n"/>
      <c r="B7" s="15" t="inlineStr">
        <is>
          <t>6-MA19086003</t>
        </is>
      </c>
      <c r="C7" s="16" t="inlineStr">
        <is>
          <t>6-MA19086</t>
        </is>
      </c>
      <c r="D7" s="1" t="inlineStr">
        <is>
          <t>jack</t>
        </is>
      </c>
      <c r="E7" s="17" t="n"/>
      <c r="F7" s="17" t="n">
        <v>0</v>
      </c>
      <c r="G7" s="44" t="n">
        <v>1871.19492</v>
      </c>
      <c r="H7" s="1" t="n"/>
      <c r="I7" s="1" t="n"/>
      <c r="J7" s="44" t="n">
        <v>2232.2055</v>
      </c>
      <c r="K7" s="44" t="n">
        <v>4804.80042</v>
      </c>
      <c r="L7" s="44" t="n">
        <v>65335.19958</v>
      </c>
      <c r="M7" s="17" t="n">
        <v>70140</v>
      </c>
      <c r="N7" s="1" t="n"/>
      <c r="O7" s="44" t="n">
        <v>350.7</v>
      </c>
      <c r="P7" s="44" t="n">
        <v>350.7</v>
      </c>
      <c r="Q7" s="44" t="n">
        <v>9800.279936999999</v>
      </c>
      <c r="R7" s="44" t="n"/>
      <c r="S7" s="21" t="n"/>
      <c r="T7" s="21" t="n"/>
    </row>
    <row r="8" s="29">
      <c r="A8" s="1" t="n"/>
      <c r="B8" s="15" t="inlineStr">
        <is>
          <t>6-GZ20197001</t>
        </is>
      </c>
      <c r="C8" s="16" t="inlineStr">
        <is>
          <t>6-GZ20197</t>
        </is>
      </c>
      <c r="D8" s="1" t="inlineStr">
        <is>
          <t>jack</t>
        </is>
      </c>
      <c r="E8" s="17" t="n"/>
      <c r="F8" s="17" t="n">
        <v>5790.96</v>
      </c>
      <c r="G8" s="44" t="n">
        <v>215.131392</v>
      </c>
      <c r="H8" s="1" t="n"/>
      <c r="I8" s="1" t="n"/>
      <c r="J8" s="44" t="n">
        <v>256.6368</v>
      </c>
      <c r="K8" s="44" t="n">
        <v>6343.368192</v>
      </c>
      <c r="L8" s="44" t="n">
        <v>1720.631808</v>
      </c>
      <c r="M8" s="17" t="n">
        <v>8064</v>
      </c>
      <c r="N8" s="1" t="n"/>
      <c r="O8" s="44" t="n">
        <v>40.32</v>
      </c>
      <c r="P8" s="44" t="n">
        <v>40.32</v>
      </c>
      <c r="Q8" s="44" t="n">
        <v>258.0947712</v>
      </c>
      <c r="R8" s="44" t="n"/>
      <c r="S8" s="21" t="n"/>
      <c r="T8" s="21" t="n"/>
    </row>
    <row r="9" s="29">
      <c r="A9" s="1" t="n"/>
      <c r="B9" s="15" t="inlineStr">
        <is>
          <t>6-AL192057</t>
        </is>
      </c>
      <c r="C9" s="16" t="inlineStr">
        <is>
          <t>6-AL19205</t>
        </is>
      </c>
      <c r="D9" s="1" t="inlineStr">
        <is>
          <t>jack</t>
        </is>
      </c>
      <c r="E9" s="17" t="n"/>
      <c r="F9" s="17" t="n">
        <v>34604.64</v>
      </c>
      <c r="G9" s="44" t="n">
        <v>1156.331232</v>
      </c>
      <c r="H9" s="1" t="n"/>
      <c r="I9" s="1" t="n"/>
      <c r="J9" s="44" t="n">
        <v>1379.4228</v>
      </c>
      <c r="K9" s="44" t="n">
        <v>37573.834032</v>
      </c>
      <c r="L9" s="44" t="n">
        <v>5770.165968</v>
      </c>
      <c r="M9" s="17" t="n">
        <v>43344</v>
      </c>
      <c r="N9" s="44" t="n">
        <v>5193.1493712</v>
      </c>
      <c r="O9" s="44" t="n">
        <v>216.72</v>
      </c>
      <c r="P9" s="44" t="n">
        <v>216.72</v>
      </c>
      <c r="Q9" s="44" t="n">
        <v>288.5082984</v>
      </c>
      <c r="R9" s="44" t="n"/>
      <c r="S9" s="21" t="n"/>
      <c r="T9" s="21" t="n"/>
    </row>
    <row r="10" s="29">
      <c r="A10" s="1" t="n"/>
      <c r="B10" s="15" t="inlineStr">
        <is>
          <t>6-AL192058</t>
        </is>
      </c>
      <c r="C10" s="16" t="inlineStr">
        <is>
          <t>6-AL19205</t>
        </is>
      </c>
      <c r="D10" s="1" t="inlineStr">
        <is>
          <t>jack</t>
        </is>
      </c>
      <c r="E10" s="17" t="n"/>
      <c r="F10" s="17" t="n">
        <v>0</v>
      </c>
      <c r="G10" s="44" t="n">
        <v>509.976648</v>
      </c>
      <c r="H10" s="1" t="n"/>
      <c r="I10" s="1" t="n"/>
      <c r="J10" s="44" t="n">
        <v>608.3667</v>
      </c>
      <c r="K10" s="44" t="n">
        <v>1309.503348</v>
      </c>
      <c r="L10" s="44" t="n">
        <v>17806.496652</v>
      </c>
      <c r="M10" s="17" t="n">
        <v>19116</v>
      </c>
      <c r="N10" s="44" t="n">
        <v>16025.8469868</v>
      </c>
      <c r="O10" s="44" t="n">
        <v>95.58</v>
      </c>
      <c r="P10" s="44" t="n">
        <v>95.58</v>
      </c>
      <c r="Q10" s="44" t="n">
        <v>890.3248326</v>
      </c>
      <c r="R10" s="44" t="n"/>
      <c r="S10" s="21" t="n"/>
      <c r="T10" s="21" t="n"/>
    </row>
  </sheetData>
  <conditionalFormatting sqref="B1:B2">
    <cfRule type="duplicateValues" priority="1" dxfId="0"/>
  </conditionalFormatting>
  <dataValidations count="2">
    <dataValidation sqref="AH2" showErrorMessage="1" showInputMessage="1" allowBlank="0" type="list">
      <formula1>"支付宝,西联,TT,paypal,信保,一达通,payoneer,3545"</formula1>
    </dataValidation>
    <dataValidation sqref="AI2" showErrorMessage="1" showInputMessage="1" allowBlank="0" type="list">
      <formula1>"是,否"</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msi</dc:creator>
  <dcterms:created xmlns:dcterms="http://purl.org/dc/terms/" xmlns:xsi="http://www.w3.org/2001/XMLSchema-instance" xsi:type="dcterms:W3CDTF">2020-08-05T09:54:00Z</dcterms:created>
  <dcterms:modified xmlns:dcterms="http://purl.org/dc/terms/" xmlns:xsi="http://www.w3.org/2001/XMLSchema-instance" xsi:type="dcterms:W3CDTF">2020-08-26T05:27:16Z</dcterms:modified>
  <cp:lastModifiedBy>迈粟礼</cp:lastModifiedBy>
</cp:coreProperties>
</file>