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S7\Main Project\"/>
    </mc:Choice>
  </mc:AlternateContent>
  <bookViews>
    <workbookView xWindow="0" yWindow="0" windowWidth="20490" windowHeight="7530"/>
  </bookViews>
  <sheets>
    <sheet name="Project schedule" sheetId="11" r:id="rId1"/>
    <sheet name="About" sheetId="12" r:id="rId2"/>
  </sheets>
  <definedNames>
    <definedName name="Display_Week">'Project schedule'!$O$2</definedName>
    <definedName name="_xlnm.Print_Titles" localSheetId="0">'Project schedule'!$4:$6</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1" l="1"/>
  <c r="G6" i="11" s="1"/>
  <c r="H5" i="11" l="1"/>
  <c r="C8" i="11"/>
  <c r="D8" i="11" s="1"/>
  <c r="F7" i="11"/>
  <c r="I5" i="11" l="1"/>
  <c r="H6" i="11"/>
  <c r="C9" i="11"/>
  <c r="D9" i="11" s="1"/>
  <c r="C10" i="11" s="1"/>
  <c r="J5" i="11" l="1"/>
  <c r="J6" i="11" s="1"/>
  <c r="I6" i="11"/>
  <c r="F8" i="11"/>
  <c r="F9" i="11" l="1"/>
  <c r="D10" i="11"/>
  <c r="C11" i="11" s="1"/>
  <c r="D11" i="11" s="1"/>
  <c r="C12" i="11" s="1"/>
  <c r="G4" i="11"/>
  <c r="F10" i="11" l="1"/>
  <c r="C13" i="11"/>
  <c r="D13" i="11" s="1"/>
  <c r="D12" i="11"/>
  <c r="K5" i="11"/>
  <c r="L5" i="11" s="1"/>
  <c r="M5" i="11" s="1"/>
  <c r="N5" i="11" s="1"/>
  <c r="O5" i="11" l="1"/>
  <c r="P5" i="11" s="1"/>
  <c r="Q5" i="11" s="1"/>
  <c r="R5" i="11" s="1"/>
  <c r="S5" i="11" s="1"/>
  <c r="T5" i="11" s="1"/>
  <c r="U5" i="11" s="1"/>
  <c r="U4" i="11" s="1"/>
  <c r="N4" i="11"/>
  <c r="F13" i="11"/>
  <c r="C14" i="11"/>
  <c r="V5" i="11" l="1"/>
  <c r="W5" i="11" s="1"/>
  <c r="X5" i="11" s="1"/>
  <c r="Y5" i="11" s="1"/>
  <c r="Z5" i="11" s="1"/>
  <c r="AA5" i="11" s="1"/>
  <c r="AB5" i="11" s="1"/>
  <c r="AB4" i="11" s="1"/>
  <c r="D14" i="11"/>
  <c r="C15" i="11" s="1"/>
  <c r="AC5" i="11" l="1"/>
  <c r="AD5" i="11" s="1"/>
  <c r="AE5" i="11" s="1"/>
  <c r="AF5" i="11" s="1"/>
  <c r="AG5" i="11" s="1"/>
  <c r="AH5" i="11" s="1"/>
  <c r="AI5" i="11" s="1"/>
  <c r="AJ5" i="11" s="1"/>
  <c r="AK5" i="11" s="1"/>
  <c r="AL5" i="11" s="1"/>
  <c r="AM5" i="11" s="1"/>
  <c r="AN5" i="11" s="1"/>
  <c r="AO5" i="11" s="1"/>
  <c r="F14" i="11"/>
  <c r="D15" i="11"/>
  <c r="C16" i="11" s="1"/>
  <c r="K6" i="11"/>
  <c r="F15" i="11" l="1"/>
  <c r="D16" i="11"/>
  <c r="F16" i="11" s="1"/>
  <c r="AP5" i="11"/>
  <c r="AQ5" i="11" s="1"/>
  <c r="AI4" i="11"/>
  <c r="L6" i="11"/>
  <c r="C17" i="11" l="1"/>
  <c r="D17" i="11"/>
  <c r="C18" i="11" s="1"/>
  <c r="D18" i="11" s="1"/>
  <c r="C19" i="11" s="1"/>
  <c r="AR5" i="11"/>
  <c r="AQ6" i="11"/>
  <c r="AP4" i="11"/>
  <c r="M6" i="11"/>
  <c r="D19" i="11" l="1"/>
  <c r="C20" i="11" s="1"/>
  <c r="D20" i="11" s="1"/>
  <c r="F17" i="11"/>
  <c r="AS5" i="11"/>
  <c r="AR6" i="11"/>
  <c r="C21" i="11" l="1"/>
  <c r="D21" i="11" s="1"/>
  <c r="C22" i="11" s="1"/>
  <c r="F19" i="11"/>
  <c r="AT5" i="11"/>
  <c r="AS6" i="11"/>
  <c r="N6" i="11"/>
  <c r="O6" i="11"/>
  <c r="D22" i="11" l="1"/>
  <c r="C23" i="11" s="1"/>
  <c r="F22" i="11"/>
  <c r="F21" i="11"/>
  <c r="AU5" i="11"/>
  <c r="AT6" i="11"/>
  <c r="P6" i="11"/>
  <c r="D23" i="11" l="1"/>
  <c r="F23" i="11"/>
  <c r="AV5" i="11"/>
  <c r="AW5" i="11" s="1"/>
  <c r="AU6" i="11"/>
  <c r="Q6" i="11"/>
  <c r="C24" i="11" l="1"/>
  <c r="D24" i="11" s="1"/>
  <c r="C25" i="11" s="1"/>
  <c r="AW6" i="11"/>
  <c r="AX5" i="11"/>
  <c r="AW4" i="11"/>
  <c r="AV6" i="11"/>
  <c r="R6" i="11"/>
  <c r="F24" i="11" l="1"/>
  <c r="D25" i="11"/>
  <c r="C26" i="11" s="1"/>
  <c r="D26" i="11" s="1"/>
  <c r="AY5" i="11"/>
  <c r="AX6" i="11"/>
  <c r="S6" i="11"/>
  <c r="C27" i="11" l="1"/>
  <c r="F26" i="11"/>
  <c r="F25" i="11"/>
  <c r="AY6" i="11"/>
  <c r="AZ5" i="11"/>
  <c r="T6" i="11"/>
  <c r="D27" i="11" l="1"/>
  <c r="C28" i="11" s="1"/>
  <c r="D28" i="11" s="1"/>
  <c r="AZ6" i="11"/>
  <c r="BA5" i="11"/>
  <c r="U6" i="11"/>
  <c r="F27" i="11" l="1"/>
  <c r="C29" i="11"/>
  <c r="BA6" i="11"/>
  <c r="BB5" i="11"/>
  <c r="V6" i="11"/>
  <c r="D29" i="11" l="1"/>
  <c r="F28" i="11"/>
  <c r="BC5" i="11"/>
  <c r="BB6" i="11"/>
  <c r="W6" i="11"/>
  <c r="F29" i="11" l="1"/>
  <c r="BC6" i="11"/>
  <c r="BD5" i="11"/>
  <c r="X6" i="11"/>
  <c r="F30" i="11" l="1"/>
  <c r="BD6" i="11"/>
  <c r="BE5" i="11"/>
  <c r="BD4" i="11"/>
  <c r="Y6" i="11"/>
  <c r="BE6" i="11" l="1"/>
  <c r="BF5" i="11"/>
  <c r="Z6" i="11"/>
  <c r="F31" i="11" l="1"/>
  <c r="BG5" i="11"/>
  <c r="BF6" i="11"/>
  <c r="AA6" i="11"/>
  <c r="BH5" i="11" l="1"/>
  <c r="BG6" i="11"/>
  <c r="AB6" i="11"/>
  <c r="BI5" i="11" l="1"/>
  <c r="BJ5" i="11" s="1"/>
  <c r="BK5" i="11" s="1"/>
  <c r="BH6" i="11"/>
  <c r="AC6" i="11"/>
  <c r="BK6" i="11" l="1"/>
  <c r="BL5" i="11"/>
  <c r="BK4" i="11"/>
  <c r="BJ6" i="11"/>
  <c r="BI6" i="11"/>
  <c r="AD6" i="11"/>
  <c r="BL6" i="11" l="1"/>
  <c r="BM5" i="11"/>
  <c r="AE6" i="11"/>
  <c r="BM6" i="11" l="1"/>
  <c r="BN5" i="11"/>
  <c r="AF6" i="11"/>
  <c r="BN6" i="11" l="1"/>
  <c r="BO5" i="11"/>
  <c r="AG6" i="11"/>
  <c r="BO6" i="11" l="1"/>
  <c r="BP5" i="11"/>
  <c r="AH6" i="11"/>
  <c r="BP6" i="11" l="1"/>
  <c r="BQ5" i="11"/>
  <c r="AI6" i="11"/>
  <c r="BQ6" i="11" l="1"/>
  <c r="BR5" i="11"/>
  <c r="AJ6" i="11"/>
  <c r="BR6" i="11" l="1"/>
  <c r="BS5" i="11"/>
  <c r="BR4" i="11"/>
  <c r="AK6" i="11"/>
  <c r="BS6" i="11" l="1"/>
  <c r="BT5" i="11"/>
  <c r="AL6" i="11"/>
  <c r="BT6" i="11" l="1"/>
  <c r="BU5" i="11"/>
  <c r="AM6" i="11"/>
  <c r="BU6" i="11" l="1"/>
  <c r="BV5" i="11"/>
  <c r="AN6" i="11"/>
  <c r="BV6" i="11" l="1"/>
  <c r="BW5" i="11"/>
  <c r="AO6" i="11"/>
  <c r="BW6" i="11" l="1"/>
  <c r="BX5" i="11"/>
  <c r="AP6" i="11"/>
  <c r="BX6" i="11" l="1"/>
  <c r="BY5" i="11"/>
  <c r="BY4" i="11" s="1"/>
  <c r="BY6" i="11" l="1"/>
  <c r="BZ5" i="11"/>
  <c r="CA5" i="11" s="1"/>
  <c r="BZ6" i="11" l="1"/>
  <c r="CA6" i="11" l="1"/>
  <c r="CB5" i="11"/>
  <c r="CB6" i="11" l="1"/>
  <c r="CC5" i="11"/>
  <c r="CD5" i="11" l="1"/>
  <c r="CD6" i="11" s="1"/>
  <c r="CC6" i="11"/>
  <c r="CE5" i="11" l="1"/>
  <c r="CE6" i="11" s="1"/>
  <c r="CF5" i="11" l="1"/>
  <c r="CF4" i="11" s="1"/>
  <c r="CG5" i="11" l="1"/>
  <c r="CH5" i="11" s="1"/>
  <c r="CF6" i="11"/>
  <c r="CG6" i="11" l="1"/>
  <c r="CH6" i="11"/>
  <c r="CI5" i="11"/>
  <c r="CI6" i="11" l="1"/>
  <c r="CJ5" i="11"/>
  <c r="CJ6" i="11" l="1"/>
  <c r="CK5" i="11"/>
  <c r="CK6" i="11" l="1"/>
  <c r="CL5" i="11"/>
  <c r="CL6" i="11" l="1"/>
  <c r="CM5" i="11"/>
  <c r="CN5" i="11" l="1"/>
  <c r="CM4" i="11"/>
  <c r="CM6" i="11"/>
  <c r="CO5" i="11" l="1"/>
  <c r="CN6" i="11"/>
  <c r="CO6" i="11" l="1"/>
  <c r="CP5" i="11"/>
  <c r="CP6" i="11" l="1"/>
  <c r="CQ5" i="11"/>
  <c r="CR5" i="11" l="1"/>
  <c r="CQ6" i="11"/>
  <c r="CS5" i="11" l="1"/>
  <c r="CR6" i="11"/>
  <c r="CS6" i="11" l="1"/>
  <c r="CT5" i="11"/>
  <c r="CT6" i="11" l="1"/>
  <c r="CT4" i="11"/>
  <c r="CU5" i="11"/>
  <c r="CV5" i="11" l="1"/>
  <c r="CU6" i="11"/>
  <c r="CW5" i="11" l="1"/>
  <c r="CV6" i="11"/>
  <c r="CW6" i="11" l="1"/>
  <c r="CX5" i="11"/>
  <c r="CX6" i="11" l="1"/>
  <c r="CY5" i="11"/>
  <c r="CZ5" i="11" l="1"/>
  <c r="CY6" i="11"/>
  <c r="CZ6" i="11" l="1"/>
  <c r="DA5" i="11"/>
  <c r="DB5" i="11" l="1"/>
  <c r="DA6" i="11"/>
  <c r="DA4" i="11"/>
  <c r="DC5" i="11" l="1"/>
  <c r="DB6" i="11"/>
  <c r="DD5" i="11" l="1"/>
  <c r="DC6" i="11"/>
  <c r="DD6" i="11" l="1"/>
  <c r="DE5" i="11"/>
  <c r="DF5" i="11" l="1"/>
  <c r="DE6" i="11"/>
  <c r="DF6" i="11" l="1"/>
  <c r="DG5" i="11"/>
  <c r="DG6" i="11" l="1"/>
  <c r="DH5" i="11"/>
  <c r="DH6" i="11" l="1"/>
  <c r="DI5" i="11"/>
  <c r="DH4" i="11"/>
  <c r="DJ5" i="11" l="1"/>
  <c r="DI6" i="11"/>
  <c r="DJ6" i="11" l="1"/>
  <c r="DK5" i="11"/>
  <c r="DL5" i="11" l="1"/>
  <c r="DK6" i="11"/>
  <c r="DL6" i="11" l="1"/>
  <c r="DM5" i="11"/>
  <c r="DM6" i="11" l="1"/>
  <c r="DN5" i="11"/>
  <c r="DN6" i="11" l="1"/>
  <c r="DO5" i="11"/>
  <c r="DP5" i="11" l="1"/>
  <c r="DO6" i="11"/>
  <c r="DO4" i="11"/>
  <c r="DQ5" i="11" l="1"/>
  <c r="DP6" i="11"/>
  <c r="DR5" i="11" l="1"/>
  <c r="DQ6" i="11"/>
  <c r="DS5" i="11" l="1"/>
  <c r="DR6" i="11"/>
  <c r="DS6" i="11" l="1"/>
  <c r="DT5" i="11"/>
  <c r="DU5" i="11" l="1"/>
  <c r="DU6" i="11" s="1"/>
  <c r="DT6" i="11"/>
</calcChain>
</file>

<file path=xl/sharedStrings.xml><?xml version="1.0" encoding="utf-8"?>
<sst xmlns="http://schemas.openxmlformats.org/spreadsheetml/2006/main" count="56" uniqueCount="44">
  <si>
    <t>Project start:</t>
  </si>
  <si>
    <t>Display week:</t>
  </si>
  <si>
    <t>TASK</t>
  </si>
  <si>
    <t>START</t>
  </si>
  <si>
    <t>END</t>
  </si>
  <si>
    <t xml:space="preserve">Do not delete this row. This row is hidden to preserve a formula that is used to highlight the current day within the project schedule. </t>
  </si>
  <si>
    <t>Discussion with guide</t>
  </si>
  <si>
    <t>Meeting with guide</t>
  </si>
  <si>
    <t>Literature Survey</t>
  </si>
  <si>
    <t>Documentation(Report)</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</si>
  <si>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</si>
  <si>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</si>
  <si>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</si>
  <si>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</si>
  <si>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</si>
  <si>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</si>
  <si>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</si>
  <si>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</si>
  <si>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</si>
  <si>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</si>
  <si>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</si>
  <si>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</si>
  <si>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</si>
  <si>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</si>
  <si>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Define Objectives</t>
  </si>
  <si>
    <t>Problem Identification</t>
  </si>
  <si>
    <t>Identify Customer Needs</t>
  </si>
  <si>
    <t>Identify Target Users</t>
  </si>
  <si>
    <t>Target Requirements</t>
  </si>
  <si>
    <t xml:space="preserve">Target Specification </t>
  </si>
  <si>
    <t>System Modeling and Visualisation</t>
  </si>
  <si>
    <t>Form Bill Of Materials</t>
  </si>
  <si>
    <t>Report Submission</t>
  </si>
  <si>
    <t>Final Valuation</t>
  </si>
  <si>
    <t>TECHSOW</t>
  </si>
  <si>
    <t xml:space="preserve">Topic Selection </t>
  </si>
  <si>
    <t xml:space="preserve">Literature Survey </t>
  </si>
  <si>
    <t>11-15-23</t>
  </si>
  <si>
    <t>First Review</t>
  </si>
  <si>
    <t xml:space="preserve">Design Diagrams </t>
  </si>
  <si>
    <t xml:space="preserve">Design Verification </t>
  </si>
  <si>
    <t>Detailed Design</t>
  </si>
  <si>
    <t>11-26-23</t>
  </si>
  <si>
    <t>11-30-23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</si>
</sst>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color theme="1"/>
      <name val="Times New Roman"/>
      <family val="1"/>
    </font>
    <font>
      <b/>
      <sz val="9"/>
      <name val="Times New Roman"/>
      <family val="1"/>
    </font>
    <font>
      <b/>
      <sz val="9"/>
      <color theme="1"/>
      <name val="Times New Roman"/>
      <family val="1"/>
    </font>
    <font>
      <sz val="9"/>
      <name val="Times New Roman"/>
      <family val="1"/>
    </font>
    <font>
      <b/>
      <sz val="48"/>
      <color theme="9"/>
      <name val="Arial"/>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bgColor indexed="64"/>
      </patternFill>
    </fill>
  </fills>
  <borders count="1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2"/>
    <xf numFmtId="0" fontId="11" fillId="0" borderId="0" xfId="2"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6" fillId="0" borderId="0" xfId="0" applyFont="1"/>
    <xf numFmtId="0" fontId="4" fillId="0" borderId="0" xfId="0" applyFont="1" applyAlignment="1">
      <alignment vertical="center"/>
    </xf>
    <xf numFmtId="164" fontId="16" fillId="3" borderId="6" xfId="9" applyFont="1" applyFill="1" applyBorder="1">
      <alignment horizontal="center" vertical="center"/>
    </xf>
    <xf numFmtId="0" fontId="4" fillId="0" borderId="4" xfId="0" applyFont="1" applyBorder="1" applyAlignment="1">
      <alignment vertical="center"/>
    </xf>
    <xf numFmtId="0" fontId="16" fillId="3" borderId="7" xfId="11" applyFont="1" applyFill="1" applyBorder="1">
      <alignment horizontal="left" vertical="center" indent="2"/>
    </xf>
    <xf numFmtId="164" fontId="16" fillId="3" borderId="7" xfId="9" applyFont="1" applyFill="1" applyBorder="1">
      <alignment horizontal="center" vertical="center"/>
    </xf>
    <xf numFmtId="0" fontId="4" fillId="0" borderId="4" xfId="0" applyFont="1" applyBorder="1" applyAlignment="1">
      <alignment horizontal="right" vertical="center"/>
    </xf>
    <xf numFmtId="0" fontId="16" fillId="4" borderId="5" xfId="11" applyFont="1" applyFill="1" applyBorder="1">
      <alignment horizontal="left" vertical="center" indent="2"/>
    </xf>
    <xf numFmtId="164" fontId="16" fillId="4" borderId="5" xfId="9" applyFont="1" applyFill="1" applyBorder="1">
      <alignment horizontal="center" vertical="center"/>
    </xf>
    <xf numFmtId="0" fontId="16" fillId="5" borderId="8" xfId="11" applyFont="1" applyFill="1" applyBorder="1">
      <alignment horizontal="left" vertical="center" indent="2"/>
    </xf>
    <xf numFmtId="164" fontId="16" fillId="5" borderId="8" xfId="9" applyFont="1" applyFill="1" applyBorder="1">
      <alignment horizontal="center" vertical="center"/>
    </xf>
    <xf numFmtId="0" fontId="16" fillId="6" borderId="9" xfId="11" applyFont="1" applyFill="1" applyBorder="1">
      <alignment horizontal="left" vertical="center" indent="2"/>
    </xf>
    <xf numFmtId="164" fontId="16" fillId="6" borderId="9" xfId="9" applyFont="1" applyFill="1" applyBorder="1">
      <alignment horizontal="center" vertical="center"/>
    </xf>
    <xf numFmtId="0" fontId="21" fillId="0" borderId="0" xfId="4"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18" fillId="0" borderId="0" xfId="0" applyFont="1" applyAlignment="1">
      <alignment horizontal="left" vertical="center" indent="1"/>
    </xf>
    <xf numFmtId="0" fontId="22" fillId="0" borderId="0" xfId="0" applyFont="1" applyAlignment="1">
      <alignment horizontal="left" vertical="top" wrapText="1" indent="1"/>
    </xf>
    <xf numFmtId="0" fontId="0" fillId="0" borderId="0" xfId="0" applyAlignment="1">
      <alignment horizontal="left" vertical="top" wrapText="1" indent="1"/>
    </xf>
    <xf numFmtId="0" fontId="23" fillId="0" borderId="0" xfId="1" applyFont="1" applyAlignment="1" applyProtection="1">
      <alignment horizontal="left" vertical="top" indent="1"/>
    </xf>
    <xf numFmtId="0" fontId="1" fillId="0" borderId="0" xfId="0" applyFont="1" applyAlignment="1">
      <alignment horizontal="left" vertical="top" indent="1"/>
    </xf>
    <xf numFmtId="0" fontId="16" fillId="6" borderId="0" xfId="11" applyFont="1" applyFill="1" applyBorder="1">
      <alignment horizontal="left" vertical="center" indent="2"/>
    </xf>
    <xf numFmtId="164" fontId="16" fillId="6" borderId="0" xfId="9" applyFont="1" applyFill="1" applyBorder="1">
      <alignment horizontal="center" vertical="center"/>
    </xf>
    <xf numFmtId="0" fontId="24" fillId="0" borderId="0" xfId="0" applyFont="1"/>
    <xf numFmtId="167" fontId="25" fillId="8" borderId="17" xfId="0" applyNumberFormat="1" applyFont="1" applyFill="1" applyBorder="1" applyAlignment="1">
      <alignment horizontal="center" vertical="center"/>
    </xf>
    <xf numFmtId="167" fontId="25" fillId="8" borderId="15" xfId="0" applyNumberFormat="1" applyFont="1" applyFill="1" applyBorder="1" applyAlignment="1">
      <alignment horizontal="center" vertical="center"/>
    </xf>
    <xf numFmtId="167" fontId="25" fillId="8" borderId="16" xfId="0" applyNumberFormat="1" applyFont="1" applyFill="1" applyBorder="1" applyAlignment="1">
      <alignment horizontal="center" vertical="center"/>
    </xf>
    <xf numFmtId="0" fontId="26" fillId="2" borderId="14" xfId="0" applyFont="1" applyFill="1" applyBorder="1" applyAlignment="1">
      <alignment horizontal="center" vertical="center" shrinkToFit="1"/>
    </xf>
    <xf numFmtId="0" fontId="26" fillId="2" borderId="11" xfId="0" applyFont="1" applyFill="1" applyBorder="1" applyAlignment="1">
      <alignment horizontal="center" vertical="center" shrinkToFit="1"/>
    </xf>
    <xf numFmtId="0" fontId="26" fillId="2" borderId="12" xfId="0" applyFont="1" applyFill="1" applyBorder="1" applyAlignment="1">
      <alignment horizontal="center" vertical="center" shrinkToFit="1"/>
    </xf>
    <xf numFmtId="0" fontId="24" fillId="0" borderId="3" xfId="0" applyFont="1" applyBorder="1" applyAlignment="1">
      <alignment vertical="center"/>
    </xf>
    <xf numFmtId="0" fontId="27" fillId="0" borderId="1" xfId="0" applyFont="1" applyBorder="1" applyAlignment="1">
      <alignment horizontal="center" vertical="center"/>
    </xf>
    <xf numFmtId="0" fontId="24" fillId="0" borderId="4" xfId="0" applyFont="1" applyBorder="1" applyAlignment="1">
      <alignment vertical="center"/>
    </xf>
    <xf numFmtId="0" fontId="24" fillId="0" borderId="4" xfId="0" applyFont="1" applyBorder="1" applyAlignment="1">
      <alignment horizontal="right" vertical="center"/>
    </xf>
    <xf numFmtId="0" fontId="16" fillId="5" borderId="8" xfId="11" applyFont="1" applyFill="1" applyBorder="1" applyAlignment="1">
      <alignment horizontal="left" vertical="center" wrapText="1" indent="2"/>
    </xf>
    <xf numFmtId="0" fontId="16" fillId="3" borderId="6" xfId="11" applyFont="1" applyFill="1" applyBorder="1" applyAlignment="1">
      <alignment horizontal="left" vertical="center" wrapText="1" indent="2"/>
    </xf>
    <xf numFmtId="0" fontId="16" fillId="4" borderId="5" xfId="11" applyFont="1" applyFill="1" applyBorder="1" applyAlignment="1">
      <alignment horizontal="left" vertical="center" wrapText="1" indent="2"/>
    </xf>
    <xf numFmtId="0" fontId="28" fillId="0" borderId="0" xfId="5" applyFont="1" applyAlignment="1">
      <alignment horizontal="left" vertical="center" indent="1"/>
    </xf>
    <xf numFmtId="0" fontId="4" fillId="9" borderId="4" xfId="0" applyFont="1" applyFill="1" applyBorder="1" applyAlignment="1">
      <alignment vertical="center"/>
    </xf>
    <xf numFmtId="0" fontId="19" fillId="0" borderId="0" xfId="0" applyFont="1" applyAlignment="1">
      <alignment horizontal="left"/>
    </xf>
    <xf numFmtId="0" fontId="20" fillId="0" borderId="0" xfId="0" applyFont="1"/>
    <xf numFmtId="165" fontId="19" fillId="0" borderId="0" xfId="8" applyFont="1" applyBorder="1" applyAlignment="1">
      <alignment horizontal="left"/>
    </xf>
    <xf numFmtId="0" fontId="18" fillId="0" borderId="0" xfId="7" applyFont="1" applyAlignment="1">
      <alignment horizontal="left"/>
    </xf>
    <xf numFmtId="0" fontId="4" fillId="0" borderId="0" xfId="0" applyFont="1"/>
    <xf numFmtId="166" fontId="24" fillId="2" borderId="10" xfId="0" applyNumberFormat="1" applyFont="1" applyFill="1" applyBorder="1" applyAlignment="1">
      <alignment horizontal="center" vertical="center" wrapText="1"/>
    </xf>
    <xf numFmtId="166" fontId="24" fillId="2" borderId="16" xfId="0" applyNumberFormat="1" applyFont="1" applyFill="1" applyBorder="1" applyAlignment="1">
      <alignment horizontal="center" vertical="center" wrapText="1"/>
    </xf>
    <xf numFmtId="166" fontId="24" fillId="2" borderId="15" xfId="0" applyNumberFormat="1" applyFont="1" applyFill="1" applyBorder="1" applyAlignment="1">
      <alignment horizontal="center" vertical="center" wrapText="1"/>
    </xf>
    <xf numFmtId="0" fontId="11" fillId="0" borderId="0" xfId="2" applyAlignment="1">
      <alignment wrapText="1"/>
    </xf>
    <xf numFmtId="0" fontId="17" fillId="7" borderId="13" xfId="0" applyFont="1" applyFill="1" applyBorder="1" applyAlignment="1">
      <alignment horizontal="left" vertical="center" indent="1"/>
    </xf>
    <xf numFmtId="0" fontId="4" fillId="2" borderId="18" xfId="0" applyFont="1" applyFill="1" applyBorder="1" applyAlignment="1">
      <alignment horizontal="left" indent="1"/>
    </xf>
    <xf numFmtId="0" fontId="17" fillId="7" borderId="13" xfId="0" applyFont="1" applyFill="1" applyBorder="1" applyAlignment="1">
      <alignment horizontal="center" vertical="center"/>
    </xf>
    <xf numFmtId="0" fontId="4" fillId="2" borderId="18" xfId="0" applyFont="1" applyFill="1" applyBorder="1"/>
    <xf numFmtId="0" fontId="16" fillId="6" borderId="0" xfId="11" applyFont="1" applyFill="1" applyBorder="1" applyAlignment="1">
      <alignment horizontal="left" vertical="center" wrapText="1" indent="2"/>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2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17"/>
      <tableStyleElement type="headerRow" dxfId="216"/>
      <tableStyleElement type="totalRow" dxfId="215"/>
      <tableStyleElement type="firstColumn" dxfId="214"/>
      <tableStyleElement type="lastColumn" dxfId="213"/>
      <tableStyleElement type="firstRowStripe" dxfId="212"/>
      <tableStyleElement type="secondRowStripe" dxfId="211"/>
      <tableStyleElement type="firstColumnStripe" dxfId="210"/>
      <tableStyleElement type="secondColumnStripe" dxfId="20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S38"/>
  <sheetViews>
    <sheetView showGridLines="0" tabSelected="1" showRuler="0" zoomScale="50" zoomScaleNormal="115" zoomScalePageLayoutView="70" workbookViewId="0">
      <selection activeCell="B36" sqref="B36"/>
    </sheetView>
  </sheetViews>
  <sheetFormatPr defaultColWidth="8.75" defaultRowHeight="30" customHeight="1" x14ac:dyDescent="0.2"/>
  <cols>
    <col min="1" max="1" width="2.75" style="11" customWidth="1"/>
    <col min="2" max="2" width="29.25" customWidth="1"/>
    <col min="3" max="3" width="10.75" style="2" customWidth="1"/>
    <col min="4" max="4" width="10.75" customWidth="1"/>
    <col min="5" max="5" width="2.75" customWidth="1"/>
    <col min="6" max="6" width="6" hidden="1" customWidth="1"/>
    <col min="7" max="63" width="2.75" customWidth="1"/>
    <col min="64" max="64" width="2.5" customWidth="1"/>
    <col min="65" max="65" width="2.375" customWidth="1"/>
    <col min="66" max="66" width="3.125" customWidth="1"/>
    <col min="67" max="67" width="3.25" customWidth="1"/>
    <col min="68" max="68" width="2.625" customWidth="1"/>
    <col min="69" max="70" width="3.25" customWidth="1"/>
    <col min="71" max="71" width="2.5" customWidth="1"/>
    <col min="72" max="74" width="2.875" customWidth="1"/>
    <col min="75" max="75" width="3.125" customWidth="1"/>
    <col min="76" max="76" width="3.25" customWidth="1"/>
    <col min="77" max="77" width="2.625" customWidth="1"/>
    <col min="78" max="78" width="2.875" customWidth="1"/>
    <col min="79" max="79" width="2.625" customWidth="1"/>
    <col min="80" max="80" width="2.375" customWidth="1"/>
    <col min="81" max="81" width="2.875" customWidth="1"/>
    <col min="82" max="82" width="2.625" customWidth="1"/>
    <col min="83" max="83" width="2.125" customWidth="1"/>
    <col min="84" max="84" width="4.25" customWidth="1"/>
    <col min="85" max="85" width="3" customWidth="1"/>
    <col min="86" max="87" width="2.75" customWidth="1"/>
    <col min="88" max="88" width="3.25" customWidth="1"/>
    <col min="89" max="89" width="3.625" customWidth="1"/>
    <col min="90" max="90" width="2.75" customWidth="1"/>
    <col min="91" max="91" width="2.875" customWidth="1"/>
    <col min="92" max="92" width="3.125" customWidth="1"/>
    <col min="93" max="93" width="2.375" customWidth="1"/>
    <col min="94" max="94" width="2.125" customWidth="1"/>
    <col min="95" max="95" width="3.125" customWidth="1"/>
    <col min="96" max="96" width="2.625" customWidth="1"/>
    <col min="97" max="97" width="3.5" customWidth="1"/>
    <col min="98" max="99" width="3.25" customWidth="1"/>
    <col min="100" max="100" width="2.875" customWidth="1"/>
    <col min="101" max="101" width="2.625" customWidth="1"/>
    <col min="102" max="102" width="3.375" customWidth="1"/>
    <col min="103" max="103" width="3.5" customWidth="1"/>
    <col min="104" max="104" width="3.125" customWidth="1"/>
    <col min="105" max="105" width="5.25" customWidth="1"/>
    <col min="106" max="106" width="4.5" customWidth="1"/>
    <col min="107" max="107" width="5" customWidth="1"/>
    <col min="108" max="108" width="3.875" customWidth="1"/>
    <col min="109" max="109" width="3.25" customWidth="1"/>
    <col min="110" max="110" width="4.875" customWidth="1"/>
    <col min="111" max="111" width="4.25" customWidth="1"/>
    <col min="112" max="112" width="4.75" customWidth="1"/>
    <col min="113" max="113" width="4.125" customWidth="1"/>
    <col min="114" max="114" width="3.375" customWidth="1"/>
    <col min="115" max="115" width="4.125" customWidth="1"/>
    <col min="116" max="116" width="3.375" customWidth="1"/>
    <col min="117" max="117" width="4" customWidth="1"/>
    <col min="118" max="118" width="2.625" customWidth="1"/>
    <col min="119" max="119" width="4.25" customWidth="1"/>
    <col min="120" max="120" width="4.125" customWidth="1"/>
    <col min="121" max="121" width="3" customWidth="1"/>
    <col min="122" max="122" width="4.375" customWidth="1"/>
    <col min="123" max="123" width="4.75" customWidth="1"/>
    <col min="124" max="124" width="4" customWidth="1"/>
    <col min="125" max="125" width="4.75" customWidth="1"/>
  </cols>
  <sheetData>
    <row r="1" spans="1:154" ht="40.9" customHeight="1" x14ac:dyDescent="1.1000000000000001">
      <c r="A1" s="12"/>
      <c r="B1" s="38"/>
      <c r="C1" s="15"/>
      <c r="D1" s="16"/>
      <c r="F1" s="1"/>
      <c r="G1" s="67" t="s">
        <v>0</v>
      </c>
      <c r="H1" s="68"/>
      <c r="I1" s="68"/>
      <c r="J1" s="68"/>
      <c r="K1" s="68"/>
      <c r="L1" s="68"/>
      <c r="M1" s="68"/>
      <c r="N1" s="19"/>
      <c r="O1" s="66">
        <v>45156</v>
      </c>
      <c r="P1" s="65"/>
      <c r="Q1" s="65"/>
      <c r="R1" s="65"/>
      <c r="S1" s="65"/>
      <c r="T1" s="65"/>
      <c r="U1" s="65"/>
      <c r="V1" s="65"/>
      <c r="W1" s="65"/>
      <c r="X1" s="65"/>
    </row>
    <row r="2" spans="1:154" ht="43.9" customHeight="1" x14ac:dyDescent="0.5">
      <c r="B2" s="62" t="s">
        <v>34</v>
      </c>
      <c r="C2" s="18"/>
      <c r="D2" s="17"/>
      <c r="G2" s="67" t="s">
        <v>1</v>
      </c>
      <c r="H2" s="68"/>
      <c r="I2" s="68"/>
      <c r="J2" s="68"/>
      <c r="K2" s="68"/>
      <c r="L2" s="68"/>
      <c r="M2" s="68"/>
      <c r="N2" s="19"/>
      <c r="O2" s="64">
        <v>1</v>
      </c>
      <c r="P2" s="65"/>
      <c r="Q2" s="65"/>
      <c r="R2" s="65"/>
      <c r="S2" s="65"/>
      <c r="T2" s="65"/>
      <c r="U2" s="65"/>
      <c r="V2" s="65"/>
      <c r="W2" s="65"/>
      <c r="X2" s="65"/>
    </row>
    <row r="3" spans="1:154" s="21" customFormat="1" ht="30" customHeight="1" x14ac:dyDescent="0.25">
      <c r="A3" s="11"/>
      <c r="B3" s="20"/>
      <c r="C3" s="22"/>
    </row>
    <row r="4" spans="1:154" s="21" customFormat="1" ht="30" customHeight="1" x14ac:dyDescent="0.2">
      <c r="A4" s="12"/>
      <c r="B4" s="23"/>
      <c r="C4" s="24"/>
      <c r="F4" s="48"/>
      <c r="G4" s="71">
        <f>G5</f>
        <v>45152</v>
      </c>
      <c r="H4" s="69"/>
      <c r="I4" s="69"/>
      <c r="J4" s="69"/>
      <c r="K4" s="69"/>
      <c r="L4" s="69"/>
      <c r="M4" s="69"/>
      <c r="N4" s="69">
        <f>N5</f>
        <v>45159</v>
      </c>
      <c r="O4" s="69"/>
      <c r="P4" s="69"/>
      <c r="Q4" s="69"/>
      <c r="R4" s="69"/>
      <c r="S4" s="69"/>
      <c r="T4" s="69"/>
      <c r="U4" s="69">
        <f>U5</f>
        <v>45166</v>
      </c>
      <c r="V4" s="69"/>
      <c r="W4" s="69"/>
      <c r="X4" s="69"/>
      <c r="Y4" s="69"/>
      <c r="Z4" s="69"/>
      <c r="AA4" s="69"/>
      <c r="AB4" s="69">
        <f>AB5</f>
        <v>45173</v>
      </c>
      <c r="AC4" s="69"/>
      <c r="AD4" s="69"/>
      <c r="AE4" s="69"/>
      <c r="AF4" s="69"/>
      <c r="AG4" s="69"/>
      <c r="AH4" s="69"/>
      <c r="AI4" s="69">
        <f>AI5</f>
        <v>45180</v>
      </c>
      <c r="AJ4" s="69"/>
      <c r="AK4" s="69"/>
      <c r="AL4" s="69"/>
      <c r="AM4" s="69"/>
      <c r="AN4" s="69"/>
      <c r="AO4" s="69"/>
      <c r="AP4" s="69">
        <f>AP5</f>
        <v>45187</v>
      </c>
      <c r="AQ4" s="69"/>
      <c r="AR4" s="69"/>
      <c r="AS4" s="69"/>
      <c r="AT4" s="69"/>
      <c r="AU4" s="69"/>
      <c r="AV4" s="69"/>
      <c r="AW4" s="69">
        <f>AW5</f>
        <v>45194</v>
      </c>
      <c r="AX4" s="69"/>
      <c r="AY4" s="69"/>
      <c r="AZ4" s="69"/>
      <c r="BA4" s="69"/>
      <c r="BB4" s="69"/>
      <c r="BC4" s="69"/>
      <c r="BD4" s="69">
        <f>BD5</f>
        <v>45201</v>
      </c>
      <c r="BE4" s="69"/>
      <c r="BF4" s="69"/>
      <c r="BG4" s="69"/>
      <c r="BH4" s="69"/>
      <c r="BI4" s="69"/>
      <c r="BJ4" s="70"/>
      <c r="BK4" s="69">
        <f>BK5</f>
        <v>45208</v>
      </c>
      <c r="BL4" s="69"/>
      <c r="BM4" s="69"/>
      <c r="BN4" s="69"/>
      <c r="BO4" s="69"/>
      <c r="BP4" s="69"/>
      <c r="BQ4" s="70"/>
      <c r="BR4" s="69">
        <f>BR5</f>
        <v>45215</v>
      </c>
      <c r="BS4" s="69"/>
      <c r="BT4" s="69"/>
      <c r="BU4" s="69"/>
      <c r="BV4" s="69"/>
      <c r="BW4" s="69"/>
      <c r="BX4" s="70"/>
      <c r="BY4" s="69">
        <f>BY5</f>
        <v>45222</v>
      </c>
      <c r="BZ4" s="69"/>
      <c r="CA4" s="69"/>
      <c r="CB4" s="69"/>
      <c r="CC4" s="69"/>
      <c r="CD4" s="69"/>
      <c r="CE4" s="70"/>
      <c r="CF4" s="69">
        <f>CF5</f>
        <v>45229</v>
      </c>
      <c r="CG4" s="69"/>
      <c r="CH4" s="69"/>
      <c r="CI4" s="69"/>
      <c r="CJ4" s="69"/>
      <c r="CK4" s="69"/>
      <c r="CL4" s="70"/>
      <c r="CM4" s="69">
        <f>CM5</f>
        <v>45236</v>
      </c>
      <c r="CN4" s="69"/>
      <c r="CO4" s="69"/>
      <c r="CP4" s="69"/>
      <c r="CQ4" s="69"/>
      <c r="CR4" s="69"/>
      <c r="CS4" s="70"/>
      <c r="CT4" s="69">
        <f>CT5</f>
        <v>45243</v>
      </c>
      <c r="CU4" s="69"/>
      <c r="CV4" s="69"/>
      <c r="CW4" s="69"/>
      <c r="CX4" s="69"/>
      <c r="CY4" s="69"/>
      <c r="CZ4" s="70"/>
      <c r="DA4" s="69">
        <f>DA5</f>
        <v>45250</v>
      </c>
      <c r="DB4" s="69"/>
      <c r="DC4" s="69"/>
      <c r="DD4" s="69"/>
      <c r="DE4" s="69"/>
      <c r="DF4" s="69"/>
      <c r="DG4" s="70"/>
      <c r="DH4" s="69">
        <f>DH5</f>
        <v>45257</v>
      </c>
      <c r="DI4" s="69"/>
      <c r="DJ4" s="69"/>
      <c r="DK4" s="69"/>
      <c r="DL4" s="69"/>
      <c r="DM4" s="69"/>
      <c r="DN4" s="70"/>
      <c r="DO4" s="69">
        <f>DO5</f>
        <v>45264</v>
      </c>
      <c r="DP4" s="69"/>
      <c r="DQ4" s="69"/>
      <c r="DR4" s="69"/>
      <c r="DS4" s="69"/>
      <c r="DT4" s="69"/>
      <c r="DU4" s="70"/>
    </row>
    <row r="5" spans="1:154" s="21" customFormat="1" ht="15" customHeight="1" x14ac:dyDescent="0.2">
      <c r="A5" s="72"/>
      <c r="B5" s="73" t="s">
        <v>2</v>
      </c>
      <c r="C5" s="75" t="s">
        <v>3</v>
      </c>
      <c r="D5" s="75" t="s">
        <v>4</v>
      </c>
      <c r="F5" s="48"/>
      <c r="G5" s="49">
        <f>Project_Start-WEEKDAY(Project_Start,1)+2+7*(Display_Week-1)</f>
        <v>45152</v>
      </c>
      <c r="H5" s="49">
        <f>G5+1</f>
        <v>45153</v>
      </c>
      <c r="I5" s="49">
        <f t="shared" ref="I5:AV5" si="0">H5+1</f>
        <v>45154</v>
      </c>
      <c r="J5" s="49">
        <f t="shared" si="0"/>
        <v>45155</v>
      </c>
      <c r="K5" s="49">
        <f>J5+1</f>
        <v>45156</v>
      </c>
      <c r="L5" s="49">
        <f t="shared" si="0"/>
        <v>45157</v>
      </c>
      <c r="M5" s="50">
        <f t="shared" si="0"/>
        <v>45158</v>
      </c>
      <c r="N5" s="51">
        <f>M5+1</f>
        <v>45159</v>
      </c>
      <c r="O5" s="49">
        <f>N5+1</f>
        <v>45160</v>
      </c>
      <c r="P5" s="49">
        <f t="shared" si="0"/>
        <v>45161</v>
      </c>
      <c r="Q5" s="49">
        <f t="shared" si="0"/>
        <v>45162</v>
      </c>
      <c r="R5" s="49">
        <f t="shared" si="0"/>
        <v>45163</v>
      </c>
      <c r="S5" s="49">
        <f t="shared" si="0"/>
        <v>45164</v>
      </c>
      <c r="T5" s="50">
        <f t="shared" si="0"/>
        <v>45165</v>
      </c>
      <c r="U5" s="51">
        <f>T5+1</f>
        <v>45166</v>
      </c>
      <c r="V5" s="49">
        <f>U5+1</f>
        <v>45167</v>
      </c>
      <c r="W5" s="49">
        <f t="shared" si="0"/>
        <v>45168</v>
      </c>
      <c r="X5" s="49">
        <f t="shared" si="0"/>
        <v>45169</v>
      </c>
      <c r="Y5" s="49">
        <f t="shared" si="0"/>
        <v>45170</v>
      </c>
      <c r="Z5" s="49">
        <f t="shared" si="0"/>
        <v>45171</v>
      </c>
      <c r="AA5" s="50">
        <f t="shared" si="0"/>
        <v>45172</v>
      </c>
      <c r="AB5" s="51">
        <f>AA5+1</f>
        <v>45173</v>
      </c>
      <c r="AC5" s="49">
        <f>AB5+1</f>
        <v>45174</v>
      </c>
      <c r="AD5" s="49">
        <f t="shared" si="0"/>
        <v>45175</v>
      </c>
      <c r="AE5" s="49">
        <f t="shared" si="0"/>
        <v>45176</v>
      </c>
      <c r="AF5" s="49">
        <f t="shared" si="0"/>
        <v>45177</v>
      </c>
      <c r="AG5" s="49">
        <f t="shared" si="0"/>
        <v>45178</v>
      </c>
      <c r="AH5" s="50">
        <f t="shared" si="0"/>
        <v>45179</v>
      </c>
      <c r="AI5" s="51">
        <f>AH5+1</f>
        <v>45180</v>
      </c>
      <c r="AJ5" s="49">
        <f>AI5+1</f>
        <v>45181</v>
      </c>
      <c r="AK5" s="49">
        <f t="shared" si="0"/>
        <v>45182</v>
      </c>
      <c r="AL5" s="49">
        <f t="shared" si="0"/>
        <v>45183</v>
      </c>
      <c r="AM5" s="49">
        <f t="shared" si="0"/>
        <v>45184</v>
      </c>
      <c r="AN5" s="49">
        <f t="shared" si="0"/>
        <v>45185</v>
      </c>
      <c r="AO5" s="50">
        <f t="shared" si="0"/>
        <v>45186</v>
      </c>
      <c r="AP5" s="51">
        <f>AO5+1</f>
        <v>45187</v>
      </c>
      <c r="AQ5" s="49">
        <f>AP5+1</f>
        <v>45188</v>
      </c>
      <c r="AR5" s="49">
        <f t="shared" si="0"/>
        <v>45189</v>
      </c>
      <c r="AS5" s="49">
        <f t="shared" si="0"/>
        <v>45190</v>
      </c>
      <c r="AT5" s="49">
        <f t="shared" si="0"/>
        <v>45191</v>
      </c>
      <c r="AU5" s="49">
        <f t="shared" si="0"/>
        <v>45192</v>
      </c>
      <c r="AV5" s="50">
        <f t="shared" si="0"/>
        <v>45193</v>
      </c>
      <c r="AW5" s="51">
        <f>AV5+1</f>
        <v>45194</v>
      </c>
      <c r="AX5" s="49">
        <f>AW5+1</f>
        <v>45195</v>
      </c>
      <c r="AY5" s="49">
        <f t="shared" ref="AY5:BC5" si="1">AX5+1</f>
        <v>45196</v>
      </c>
      <c r="AZ5" s="49">
        <f t="shared" si="1"/>
        <v>45197</v>
      </c>
      <c r="BA5" s="49">
        <f t="shared" si="1"/>
        <v>45198</v>
      </c>
      <c r="BB5" s="49">
        <f t="shared" si="1"/>
        <v>45199</v>
      </c>
      <c r="BC5" s="50">
        <f t="shared" si="1"/>
        <v>45200</v>
      </c>
      <c r="BD5" s="51">
        <f>BC5+1</f>
        <v>45201</v>
      </c>
      <c r="BE5" s="49">
        <f>BD5+1</f>
        <v>45202</v>
      </c>
      <c r="BF5" s="49">
        <f t="shared" ref="BF5:BI5" si="2">BE5+1</f>
        <v>45203</v>
      </c>
      <c r="BG5" s="49">
        <f t="shared" si="2"/>
        <v>45204</v>
      </c>
      <c r="BH5" s="49">
        <f t="shared" si="2"/>
        <v>45205</v>
      </c>
      <c r="BI5" s="49">
        <f t="shared" si="2"/>
        <v>45206</v>
      </c>
      <c r="BJ5" s="49">
        <f>BI5+1</f>
        <v>45207</v>
      </c>
      <c r="BK5" s="51">
        <f>BJ5+1</f>
        <v>45208</v>
      </c>
      <c r="BL5" s="49">
        <f>BK5+1</f>
        <v>45209</v>
      </c>
      <c r="BM5" s="49">
        <f t="shared" ref="BM5" si="3">BL5+1</f>
        <v>45210</v>
      </c>
      <c r="BN5" s="49">
        <f t="shared" ref="BN5" si="4">BM5+1</f>
        <v>45211</v>
      </c>
      <c r="BO5" s="49">
        <f t="shared" ref="BO5" si="5">BN5+1</f>
        <v>45212</v>
      </c>
      <c r="BP5" s="49">
        <f t="shared" ref="BP5" si="6">BO5+1</f>
        <v>45213</v>
      </c>
      <c r="BQ5" s="49">
        <f>BP5+1</f>
        <v>45214</v>
      </c>
      <c r="BR5" s="51">
        <f>BQ5+1</f>
        <v>45215</v>
      </c>
      <c r="BS5" s="49">
        <f>BR5+1</f>
        <v>45216</v>
      </c>
      <c r="BT5" s="49">
        <f t="shared" ref="BT5" si="7">BS5+1</f>
        <v>45217</v>
      </c>
      <c r="BU5" s="49">
        <f t="shared" ref="BU5" si="8">BT5+1</f>
        <v>45218</v>
      </c>
      <c r="BV5" s="49">
        <f t="shared" ref="BV5" si="9">BU5+1</f>
        <v>45219</v>
      </c>
      <c r="BW5" s="49">
        <f t="shared" ref="BW5" si="10">BV5+1</f>
        <v>45220</v>
      </c>
      <c r="BX5" s="49">
        <f>BW5+1</f>
        <v>45221</v>
      </c>
      <c r="BY5" s="51">
        <f>BX5+1</f>
        <v>45222</v>
      </c>
      <c r="BZ5" s="49">
        <f>BY5+1</f>
        <v>45223</v>
      </c>
      <c r="CA5" s="49">
        <f t="shared" ref="CA5" si="11">BZ5+1</f>
        <v>45224</v>
      </c>
      <c r="CB5" s="49">
        <f t="shared" ref="CB5" si="12">CA5+1</f>
        <v>45225</v>
      </c>
      <c r="CC5" s="49">
        <f t="shared" ref="CC5" si="13">CB5+1</f>
        <v>45226</v>
      </c>
      <c r="CD5" s="49">
        <f>CC5+1</f>
        <v>45227</v>
      </c>
      <c r="CE5" s="49">
        <f>CD5+1</f>
        <v>45228</v>
      </c>
      <c r="CF5" s="51">
        <f>CE5+1</f>
        <v>45229</v>
      </c>
      <c r="CG5" s="49">
        <f>CF5+1</f>
        <v>45230</v>
      </c>
      <c r="CH5" s="49">
        <f t="shared" ref="CH5" si="14">CG5+1</f>
        <v>45231</v>
      </c>
      <c r="CI5" s="49">
        <f t="shared" ref="CI5" si="15">CH5+1</f>
        <v>45232</v>
      </c>
      <c r="CJ5" s="49">
        <f t="shared" ref="CJ5" si="16">CI5+1</f>
        <v>45233</v>
      </c>
      <c r="CK5" s="49">
        <f>CJ5+1</f>
        <v>45234</v>
      </c>
      <c r="CL5" s="49">
        <f>CK5+1</f>
        <v>45235</v>
      </c>
      <c r="CM5" s="51">
        <f>CL5+1</f>
        <v>45236</v>
      </c>
      <c r="CN5" s="49">
        <f>CM5+1</f>
        <v>45237</v>
      </c>
      <c r="CO5" s="49">
        <f t="shared" ref="CO5" si="17">CN5+1</f>
        <v>45238</v>
      </c>
      <c r="CP5" s="49">
        <f t="shared" ref="CP5" si="18">CO5+1</f>
        <v>45239</v>
      </c>
      <c r="CQ5" s="49">
        <f t="shared" ref="CQ5" si="19">CP5+1</f>
        <v>45240</v>
      </c>
      <c r="CR5" s="49">
        <f>CQ5+1</f>
        <v>45241</v>
      </c>
      <c r="CS5" s="49">
        <f>CR5+1</f>
        <v>45242</v>
      </c>
      <c r="CT5" s="51">
        <f>CS5+1</f>
        <v>45243</v>
      </c>
      <c r="CU5" s="49">
        <f>CT5+1</f>
        <v>45244</v>
      </c>
      <c r="CV5" s="49">
        <f t="shared" ref="CV5" si="20">CU5+1</f>
        <v>45245</v>
      </c>
      <c r="CW5" s="49">
        <f t="shared" ref="CW5" si="21">CV5+1</f>
        <v>45246</v>
      </c>
      <c r="CX5" s="49">
        <f t="shared" ref="CX5" si="22">CW5+1</f>
        <v>45247</v>
      </c>
      <c r="CY5" s="49">
        <f>CX5+1</f>
        <v>45248</v>
      </c>
      <c r="CZ5" s="49">
        <f>CY5+1</f>
        <v>45249</v>
      </c>
      <c r="DA5" s="51">
        <f>CZ5+1</f>
        <v>45250</v>
      </c>
      <c r="DB5" s="49">
        <f>DA5+1</f>
        <v>45251</v>
      </c>
      <c r="DC5" s="49">
        <f t="shared" ref="DC5" si="23">DB5+1</f>
        <v>45252</v>
      </c>
      <c r="DD5" s="49">
        <f t="shared" ref="DD5" si="24">DC5+1</f>
        <v>45253</v>
      </c>
      <c r="DE5" s="49">
        <f t="shared" ref="DE5" si="25">DD5+1</f>
        <v>45254</v>
      </c>
      <c r="DF5" s="49">
        <f>DE5+1</f>
        <v>45255</v>
      </c>
      <c r="DG5" s="49">
        <f>DF5+1</f>
        <v>45256</v>
      </c>
      <c r="DH5" s="51">
        <f>DG5+1</f>
        <v>45257</v>
      </c>
      <c r="DI5" s="49">
        <f>DH5+1</f>
        <v>45258</v>
      </c>
      <c r="DJ5" s="49">
        <f t="shared" ref="DJ5" si="26">DI5+1</f>
        <v>45259</v>
      </c>
      <c r="DK5" s="49">
        <f t="shared" ref="DK5" si="27">DJ5+1</f>
        <v>45260</v>
      </c>
      <c r="DL5" s="49">
        <f t="shared" ref="DL5" si="28">DK5+1</f>
        <v>45261</v>
      </c>
      <c r="DM5" s="49">
        <f>DL5+1</f>
        <v>45262</v>
      </c>
      <c r="DN5" s="49">
        <f>DM5+1</f>
        <v>45263</v>
      </c>
      <c r="DO5" s="51">
        <f>DN5+1</f>
        <v>45264</v>
      </c>
      <c r="DP5" s="49">
        <f>DO5+1</f>
        <v>45265</v>
      </c>
      <c r="DQ5" s="49">
        <f t="shared" ref="DQ5" si="29">DP5+1</f>
        <v>45266</v>
      </c>
      <c r="DR5" s="49">
        <f t="shared" ref="DR5" si="30">DQ5+1</f>
        <v>45267</v>
      </c>
      <c r="DS5" s="49">
        <f t="shared" ref="DS5" si="31">DR5+1</f>
        <v>45268</v>
      </c>
      <c r="DT5" s="49">
        <f>DS5+1</f>
        <v>45269</v>
      </c>
      <c r="DU5" s="49">
        <f>DT5+1</f>
        <v>45270</v>
      </c>
    </row>
    <row r="6" spans="1:154" s="21" customFormat="1" ht="15" customHeight="1" thickBot="1" x14ac:dyDescent="0.25">
      <c r="A6" s="72"/>
      <c r="B6" s="74"/>
      <c r="C6" s="76"/>
      <c r="D6" s="76"/>
      <c r="F6" s="48"/>
      <c r="G6" s="52" t="str">
        <f t="shared" ref="G6:AL6" si="32">LEFT(TEXT(G5,"ddd"),1)</f>
        <v>M</v>
      </c>
      <c r="H6" s="53" t="str">
        <f t="shared" si="32"/>
        <v>T</v>
      </c>
      <c r="I6" s="53" t="str">
        <f t="shared" si="32"/>
        <v>W</v>
      </c>
      <c r="J6" s="53" t="str">
        <f t="shared" si="32"/>
        <v>T</v>
      </c>
      <c r="K6" s="53" t="str">
        <f t="shared" si="32"/>
        <v>F</v>
      </c>
      <c r="L6" s="53" t="str">
        <f t="shared" si="32"/>
        <v>S</v>
      </c>
      <c r="M6" s="53" t="str">
        <f t="shared" si="32"/>
        <v>S</v>
      </c>
      <c r="N6" s="53" t="str">
        <f t="shared" si="32"/>
        <v>M</v>
      </c>
      <c r="O6" s="53" t="str">
        <f t="shared" si="32"/>
        <v>T</v>
      </c>
      <c r="P6" s="53" t="str">
        <f t="shared" si="32"/>
        <v>W</v>
      </c>
      <c r="Q6" s="53" t="str">
        <f t="shared" si="32"/>
        <v>T</v>
      </c>
      <c r="R6" s="53" t="str">
        <f t="shared" si="32"/>
        <v>F</v>
      </c>
      <c r="S6" s="53" t="str">
        <f t="shared" si="32"/>
        <v>S</v>
      </c>
      <c r="T6" s="53" t="str">
        <f t="shared" si="32"/>
        <v>S</v>
      </c>
      <c r="U6" s="53" t="str">
        <f t="shared" si="32"/>
        <v>M</v>
      </c>
      <c r="V6" s="53" t="str">
        <f t="shared" si="32"/>
        <v>T</v>
      </c>
      <c r="W6" s="53" t="str">
        <f t="shared" si="32"/>
        <v>W</v>
      </c>
      <c r="X6" s="53" t="str">
        <f t="shared" si="32"/>
        <v>T</v>
      </c>
      <c r="Y6" s="53" t="str">
        <f t="shared" si="32"/>
        <v>F</v>
      </c>
      <c r="Z6" s="53" t="str">
        <f t="shared" si="32"/>
        <v>S</v>
      </c>
      <c r="AA6" s="53" t="str">
        <f t="shared" si="32"/>
        <v>S</v>
      </c>
      <c r="AB6" s="53" t="str">
        <f t="shared" si="32"/>
        <v>M</v>
      </c>
      <c r="AC6" s="53" t="str">
        <f t="shared" si="32"/>
        <v>T</v>
      </c>
      <c r="AD6" s="53" t="str">
        <f t="shared" si="32"/>
        <v>W</v>
      </c>
      <c r="AE6" s="53" t="str">
        <f t="shared" si="32"/>
        <v>T</v>
      </c>
      <c r="AF6" s="53" t="str">
        <f t="shared" si="32"/>
        <v>F</v>
      </c>
      <c r="AG6" s="53" t="str">
        <f t="shared" si="32"/>
        <v>S</v>
      </c>
      <c r="AH6" s="53" t="str">
        <f t="shared" si="32"/>
        <v>S</v>
      </c>
      <c r="AI6" s="53" t="str">
        <f t="shared" si="32"/>
        <v>M</v>
      </c>
      <c r="AJ6" s="53" t="str">
        <f t="shared" si="32"/>
        <v>T</v>
      </c>
      <c r="AK6" s="53" t="str">
        <f t="shared" si="32"/>
        <v>W</v>
      </c>
      <c r="AL6" s="53" t="str">
        <f t="shared" si="32"/>
        <v>T</v>
      </c>
      <c r="AM6" s="53" t="str">
        <f t="shared" ref="AM6:BI6" si="33">LEFT(TEXT(AM5,"ddd"),1)</f>
        <v>F</v>
      </c>
      <c r="AN6" s="53" t="str">
        <f t="shared" si="33"/>
        <v>S</v>
      </c>
      <c r="AO6" s="53" t="str">
        <f t="shared" si="33"/>
        <v>S</v>
      </c>
      <c r="AP6" s="53" t="str">
        <f t="shared" si="33"/>
        <v>M</v>
      </c>
      <c r="AQ6" s="53" t="str">
        <f t="shared" si="33"/>
        <v>T</v>
      </c>
      <c r="AR6" s="53" t="str">
        <f t="shared" si="33"/>
        <v>W</v>
      </c>
      <c r="AS6" s="53" t="str">
        <f t="shared" si="33"/>
        <v>T</v>
      </c>
      <c r="AT6" s="53" t="str">
        <f t="shared" si="33"/>
        <v>F</v>
      </c>
      <c r="AU6" s="53" t="str">
        <f t="shared" si="33"/>
        <v>S</v>
      </c>
      <c r="AV6" s="53" t="str">
        <f t="shared" si="33"/>
        <v>S</v>
      </c>
      <c r="AW6" s="53" t="str">
        <f t="shared" si="33"/>
        <v>M</v>
      </c>
      <c r="AX6" s="53" t="str">
        <f t="shared" si="33"/>
        <v>T</v>
      </c>
      <c r="AY6" s="53" t="str">
        <f t="shared" si="33"/>
        <v>W</v>
      </c>
      <c r="AZ6" s="53" t="str">
        <f t="shared" si="33"/>
        <v>T</v>
      </c>
      <c r="BA6" s="53" t="str">
        <f t="shared" si="33"/>
        <v>F</v>
      </c>
      <c r="BB6" s="53" t="str">
        <f t="shared" si="33"/>
        <v>S</v>
      </c>
      <c r="BC6" s="53" t="str">
        <f t="shared" si="33"/>
        <v>S</v>
      </c>
      <c r="BD6" s="53" t="str">
        <f t="shared" si="33"/>
        <v>M</v>
      </c>
      <c r="BE6" s="53" t="str">
        <f t="shared" si="33"/>
        <v>T</v>
      </c>
      <c r="BF6" s="53" t="str">
        <f t="shared" si="33"/>
        <v>W</v>
      </c>
      <c r="BG6" s="53" t="str">
        <f t="shared" si="33"/>
        <v>T</v>
      </c>
      <c r="BH6" s="53" t="str">
        <f t="shared" si="33"/>
        <v>F</v>
      </c>
      <c r="BI6" s="53" t="str">
        <f t="shared" si="33"/>
        <v>S</v>
      </c>
      <c r="BJ6" s="54" t="str">
        <f>LEFT(TEXT(BJ5,"ddd"),1)</f>
        <v>S</v>
      </c>
      <c r="BK6" s="53" t="str">
        <f t="shared" ref="BK6:BP6" si="34">LEFT(TEXT(BK5,"ddd"),1)</f>
        <v>M</v>
      </c>
      <c r="BL6" s="53" t="str">
        <f t="shared" si="34"/>
        <v>T</v>
      </c>
      <c r="BM6" s="53" t="str">
        <f t="shared" si="34"/>
        <v>W</v>
      </c>
      <c r="BN6" s="53" t="str">
        <f t="shared" si="34"/>
        <v>T</v>
      </c>
      <c r="BO6" s="53" t="str">
        <f t="shared" si="34"/>
        <v>F</v>
      </c>
      <c r="BP6" s="53" t="str">
        <f t="shared" si="34"/>
        <v>S</v>
      </c>
      <c r="BQ6" s="54" t="str">
        <f>LEFT(TEXT(BQ5,"ddd"),1)</f>
        <v>S</v>
      </c>
      <c r="BR6" s="53" t="str">
        <f t="shared" ref="BR6:BW6" si="35">LEFT(TEXT(BR5,"ddd"),1)</f>
        <v>M</v>
      </c>
      <c r="BS6" s="53" t="str">
        <f t="shared" si="35"/>
        <v>T</v>
      </c>
      <c r="BT6" s="53" t="str">
        <f t="shared" si="35"/>
        <v>W</v>
      </c>
      <c r="BU6" s="53" t="str">
        <f t="shared" si="35"/>
        <v>T</v>
      </c>
      <c r="BV6" s="53" t="str">
        <f t="shared" si="35"/>
        <v>F</v>
      </c>
      <c r="BW6" s="53" t="str">
        <f t="shared" si="35"/>
        <v>S</v>
      </c>
      <c r="BX6" s="54" t="str">
        <f>LEFT(TEXT(BX5,"ddd"),1)</f>
        <v>S</v>
      </c>
      <c r="BY6" s="53" t="str">
        <f t="shared" ref="BY6:CD6" si="36">LEFT(TEXT(BY5,"ddd"),1)</f>
        <v>M</v>
      </c>
      <c r="BZ6" s="53" t="str">
        <f t="shared" si="36"/>
        <v>T</v>
      </c>
      <c r="CA6" s="53" t="str">
        <f t="shared" si="36"/>
        <v>W</v>
      </c>
      <c r="CB6" s="53" t="str">
        <f t="shared" si="36"/>
        <v>T</v>
      </c>
      <c r="CC6" s="53" t="str">
        <f t="shared" si="36"/>
        <v>F</v>
      </c>
      <c r="CD6" s="53" t="str">
        <f t="shared" si="36"/>
        <v>S</v>
      </c>
      <c r="CE6" s="54" t="str">
        <f>LEFT(TEXT(CE5,"ddd"),1)</f>
        <v>S</v>
      </c>
      <c r="CF6" s="53" t="str">
        <f t="shared" ref="CF6:CK6" si="37">LEFT(TEXT(CF5,"ddd"),1)</f>
        <v>M</v>
      </c>
      <c r="CG6" s="53" t="str">
        <f t="shared" si="37"/>
        <v>T</v>
      </c>
      <c r="CH6" s="53" t="str">
        <f t="shared" si="37"/>
        <v>W</v>
      </c>
      <c r="CI6" s="53" t="str">
        <f t="shared" si="37"/>
        <v>T</v>
      </c>
      <c r="CJ6" s="53" t="str">
        <f t="shared" si="37"/>
        <v>F</v>
      </c>
      <c r="CK6" s="53" t="str">
        <f t="shared" si="37"/>
        <v>S</v>
      </c>
      <c r="CL6" s="54" t="str">
        <f>LEFT(TEXT(CL5,"ddd"),1)</f>
        <v>S</v>
      </c>
      <c r="CM6" s="53" t="str">
        <f t="shared" ref="CM6:CR6" si="38">LEFT(TEXT(CM5,"ddd"),1)</f>
        <v>M</v>
      </c>
      <c r="CN6" s="53" t="str">
        <f t="shared" si="38"/>
        <v>T</v>
      </c>
      <c r="CO6" s="53" t="str">
        <f t="shared" si="38"/>
        <v>W</v>
      </c>
      <c r="CP6" s="53" t="str">
        <f t="shared" si="38"/>
        <v>T</v>
      </c>
      <c r="CQ6" s="53" t="str">
        <f t="shared" si="38"/>
        <v>F</v>
      </c>
      <c r="CR6" s="53" t="str">
        <f t="shared" si="38"/>
        <v>S</v>
      </c>
      <c r="CS6" s="54" t="str">
        <f>LEFT(TEXT(CS5,"ddd"),1)</f>
        <v>S</v>
      </c>
      <c r="CT6" s="53" t="str">
        <f t="shared" ref="CT6:CY6" si="39">LEFT(TEXT(CT5,"ddd"),1)</f>
        <v>M</v>
      </c>
      <c r="CU6" s="53" t="str">
        <f t="shared" si="39"/>
        <v>T</v>
      </c>
      <c r="CV6" s="53" t="str">
        <f t="shared" si="39"/>
        <v>W</v>
      </c>
      <c r="CW6" s="53" t="str">
        <f t="shared" si="39"/>
        <v>T</v>
      </c>
      <c r="CX6" s="53" t="str">
        <f t="shared" si="39"/>
        <v>F</v>
      </c>
      <c r="CY6" s="53" t="str">
        <f t="shared" si="39"/>
        <v>S</v>
      </c>
      <c r="CZ6" s="54" t="str">
        <f>LEFT(TEXT(CZ5,"ddd"),1)</f>
        <v>S</v>
      </c>
      <c r="DA6" s="53" t="str">
        <f t="shared" ref="DA6:DF6" si="40">LEFT(TEXT(DA5,"ddd"),1)</f>
        <v>M</v>
      </c>
      <c r="DB6" s="53" t="str">
        <f t="shared" si="40"/>
        <v>T</v>
      </c>
      <c r="DC6" s="53" t="str">
        <f t="shared" si="40"/>
        <v>W</v>
      </c>
      <c r="DD6" s="53" t="str">
        <f t="shared" si="40"/>
        <v>T</v>
      </c>
      <c r="DE6" s="53" t="str">
        <f t="shared" si="40"/>
        <v>F</v>
      </c>
      <c r="DF6" s="53" t="str">
        <f t="shared" si="40"/>
        <v>S</v>
      </c>
      <c r="DG6" s="54" t="str">
        <f>LEFT(TEXT(DG5,"ddd"),1)</f>
        <v>S</v>
      </c>
      <c r="DH6" s="53" t="str">
        <f t="shared" ref="DH6:DM6" si="41">LEFT(TEXT(DH5,"ddd"),1)</f>
        <v>M</v>
      </c>
      <c r="DI6" s="53" t="str">
        <f t="shared" si="41"/>
        <v>T</v>
      </c>
      <c r="DJ6" s="53" t="str">
        <f t="shared" si="41"/>
        <v>W</v>
      </c>
      <c r="DK6" s="53" t="str">
        <f t="shared" si="41"/>
        <v>T</v>
      </c>
      <c r="DL6" s="53" t="str">
        <f t="shared" si="41"/>
        <v>F</v>
      </c>
      <c r="DM6" s="53" t="str">
        <f t="shared" si="41"/>
        <v>S</v>
      </c>
      <c r="DN6" s="54" t="str">
        <f>LEFT(TEXT(DN5,"ddd"),1)</f>
        <v>S</v>
      </c>
      <c r="DO6" s="53" t="str">
        <f t="shared" ref="DO6:DT6" si="42">LEFT(TEXT(DO5,"ddd"),1)</f>
        <v>M</v>
      </c>
      <c r="DP6" s="53" t="str">
        <f t="shared" si="42"/>
        <v>T</v>
      </c>
      <c r="DQ6" s="53" t="str">
        <f t="shared" si="42"/>
        <v>W</v>
      </c>
      <c r="DR6" s="53" t="str">
        <f t="shared" si="42"/>
        <v>T</v>
      </c>
      <c r="DS6" s="53" t="str">
        <f t="shared" si="42"/>
        <v>F</v>
      </c>
      <c r="DT6" s="53" t="str">
        <f t="shared" si="42"/>
        <v>S</v>
      </c>
      <c r="DU6" s="54" t="str">
        <f>LEFT(TEXT(DU5,"ddd"),1)</f>
        <v>S</v>
      </c>
    </row>
    <row r="7" spans="1:154" s="21" customFormat="1" ht="30" hidden="1" customHeight="1" x14ac:dyDescent="0.2">
      <c r="A7" s="11" t="s">
        <v>5</v>
      </c>
      <c r="B7" s="25"/>
      <c r="C7" s="25"/>
      <c r="D7" s="25"/>
      <c r="F7" s="48" t="str">
        <f>IF(OR(ISBLANK(task_start),ISBLANK(task_end)),"",task_end-task_start+1)</f>
        <v/>
      </c>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48"/>
      <c r="BL7" s="48"/>
      <c r="BM7" s="48"/>
      <c r="BN7" s="48"/>
      <c r="BO7" s="48"/>
      <c r="BP7" s="48"/>
      <c r="BQ7" s="48"/>
      <c r="BR7" s="48"/>
      <c r="BS7" s="48"/>
      <c r="BT7" s="48"/>
      <c r="BU7" s="48"/>
      <c r="BV7" s="48"/>
      <c r="BW7" s="48"/>
      <c r="BX7" s="48"/>
      <c r="BY7" s="48"/>
      <c r="BZ7" s="48"/>
      <c r="CA7" s="48"/>
      <c r="CB7" s="48"/>
      <c r="CC7" s="48"/>
      <c r="CD7" s="48"/>
      <c r="CE7" s="48"/>
    </row>
    <row r="8" spans="1:154" s="26" customFormat="1" ht="30" customHeight="1" thickBot="1" x14ac:dyDescent="0.25">
      <c r="A8" s="12"/>
      <c r="B8" s="60" t="s">
        <v>35</v>
      </c>
      <c r="C8" s="27">
        <f>Project_Start</f>
        <v>45156</v>
      </c>
      <c r="D8" s="27">
        <f>C8+2</f>
        <v>45158</v>
      </c>
      <c r="E8" s="14"/>
      <c r="F8" s="56">
        <f t="shared" ref="F8:F31" si="43">IF(OR(ISBLANK(task_start),ISBLANK(task_end)),"",task_end-task_start+1)</f>
        <v>3</v>
      </c>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28"/>
      <c r="BL8" s="57"/>
      <c r="BM8" s="57"/>
      <c r="BN8" s="57"/>
      <c r="BO8" s="57"/>
      <c r="BP8" s="57"/>
      <c r="BQ8" s="57"/>
      <c r="BR8" s="57"/>
      <c r="BS8" s="57"/>
      <c r="BT8" s="57"/>
      <c r="BU8" s="57"/>
      <c r="BV8" s="57"/>
      <c r="BW8" s="57"/>
      <c r="BX8" s="57"/>
      <c r="BY8" s="57"/>
      <c r="BZ8" s="57"/>
      <c r="CA8" s="57"/>
      <c r="CB8" s="57"/>
      <c r="CC8" s="57"/>
      <c r="CD8" s="57"/>
      <c r="CE8" s="57"/>
      <c r="CF8" s="28"/>
      <c r="CG8" s="28"/>
      <c r="CH8" s="28"/>
      <c r="CI8" s="28"/>
      <c r="CJ8" s="28"/>
      <c r="CK8" s="28"/>
      <c r="CL8" s="28"/>
      <c r="CM8" s="28"/>
      <c r="CN8" s="28"/>
      <c r="CO8" s="28"/>
      <c r="CP8" s="28"/>
      <c r="CQ8" s="28"/>
      <c r="CR8" s="28"/>
      <c r="CS8" s="28"/>
      <c r="CT8"/>
      <c r="CU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O8" s="28"/>
      <c r="EP8" s="28"/>
      <c r="EQ8" s="28"/>
      <c r="ER8" s="28"/>
      <c r="ES8" s="28"/>
      <c r="ET8" s="28"/>
      <c r="EU8" s="28"/>
      <c r="EV8" s="28"/>
      <c r="EW8" s="28"/>
      <c r="EX8" s="28"/>
    </row>
    <row r="9" spans="1:154" s="26" customFormat="1" ht="30" customHeight="1" thickBot="1" x14ac:dyDescent="0.25">
      <c r="A9" s="12"/>
      <c r="B9" s="29" t="s">
        <v>24</v>
      </c>
      <c r="C9" s="30">
        <f>D8</f>
        <v>45158</v>
      </c>
      <c r="D9" s="30">
        <f>C9+4</f>
        <v>45162</v>
      </c>
      <c r="E9" s="14"/>
      <c r="F9" s="56">
        <f t="shared" si="43"/>
        <v>5</v>
      </c>
      <c r="G9" s="57"/>
      <c r="H9" s="57"/>
      <c r="I9" s="57"/>
      <c r="J9" s="57"/>
      <c r="K9" s="57"/>
      <c r="L9" s="57"/>
      <c r="M9" s="57"/>
      <c r="N9" s="57"/>
      <c r="O9" s="57"/>
      <c r="P9" s="57"/>
      <c r="Q9" s="57"/>
      <c r="R9" s="57"/>
      <c r="S9" s="58"/>
      <c r="T9" s="58"/>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28"/>
      <c r="BL9" s="57"/>
      <c r="BM9" s="57"/>
      <c r="BN9" s="57"/>
      <c r="BO9" s="57"/>
      <c r="BP9" s="57"/>
      <c r="BQ9" s="57"/>
      <c r="BR9" s="57"/>
      <c r="BS9" s="57"/>
      <c r="BT9" s="57"/>
      <c r="BU9" s="57"/>
      <c r="BV9" s="57"/>
      <c r="BW9" s="57"/>
      <c r="BX9" s="57"/>
      <c r="BY9" s="57"/>
      <c r="BZ9" s="57"/>
      <c r="CA9" s="57"/>
      <c r="CB9" s="57"/>
      <c r="CC9" s="57"/>
      <c r="CD9" s="57"/>
      <c r="CE9" s="57"/>
      <c r="CF9" s="28"/>
      <c r="CG9" s="28"/>
      <c r="CH9" s="28"/>
      <c r="CI9" s="28"/>
      <c r="CJ9" s="28"/>
      <c r="CK9" s="28"/>
      <c r="CL9" s="28"/>
      <c r="CM9" s="28"/>
      <c r="CN9" s="28"/>
      <c r="CO9" s="28"/>
      <c r="CP9" s="28"/>
      <c r="CQ9" s="28"/>
      <c r="CR9" s="28"/>
      <c r="CS9" s="28"/>
      <c r="CT9"/>
      <c r="CU9"/>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row>
    <row r="10" spans="1:154" s="26" customFormat="1" ht="30" customHeight="1" thickBot="1" x14ac:dyDescent="0.25">
      <c r="A10" s="11"/>
      <c r="B10" s="29" t="s">
        <v>6</v>
      </c>
      <c r="C10" s="30">
        <f>D9</f>
        <v>45162</v>
      </c>
      <c r="D10" s="30">
        <f>C10+0</f>
        <v>45162</v>
      </c>
      <c r="E10" s="14"/>
      <c r="F10" s="56">
        <f t="shared" si="43"/>
        <v>1</v>
      </c>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28"/>
      <c r="BL10" s="57"/>
      <c r="BM10" s="57"/>
      <c r="BN10" s="57"/>
      <c r="BO10" s="57"/>
      <c r="BP10" s="57"/>
      <c r="BQ10" s="57"/>
      <c r="BR10" s="57"/>
      <c r="BS10" s="57"/>
      <c r="BT10" s="57"/>
      <c r="BU10" s="57"/>
      <c r="BV10" s="57"/>
      <c r="BW10" s="57"/>
      <c r="BX10" s="57"/>
      <c r="BY10" s="57"/>
      <c r="BZ10" s="57"/>
      <c r="CA10" s="57"/>
      <c r="CB10" s="57"/>
      <c r="CC10" s="57"/>
      <c r="CD10" s="57"/>
      <c r="CE10" s="57"/>
      <c r="CF10" s="28"/>
      <c r="CG10" s="28"/>
      <c r="CH10" s="28"/>
      <c r="CI10" s="28"/>
      <c r="CJ10" s="28"/>
      <c r="CK10" s="28"/>
      <c r="CL10" s="28"/>
      <c r="CM10" s="28"/>
      <c r="CN10" s="28"/>
      <c r="CO10" s="28"/>
      <c r="CP10" s="28"/>
      <c r="CQ10" s="28"/>
      <c r="CR10" s="28"/>
      <c r="CS10" s="28"/>
      <c r="CT10"/>
      <c r="CU10"/>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row>
    <row r="11" spans="1:154" s="26" customFormat="1" ht="30" customHeight="1" thickBot="1" x14ac:dyDescent="0.25">
      <c r="A11" s="11"/>
      <c r="B11" s="29" t="s">
        <v>8</v>
      </c>
      <c r="C11" s="30">
        <f>D10+1</f>
        <v>45163</v>
      </c>
      <c r="D11" s="30">
        <f>C11+11</f>
        <v>45174</v>
      </c>
      <c r="E11" s="14"/>
      <c r="F11" s="4"/>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c r="CU11"/>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row>
    <row r="12" spans="1:154" s="26" customFormat="1" ht="30" customHeight="1" thickBot="1" x14ac:dyDescent="0.25">
      <c r="A12" s="11"/>
      <c r="B12" s="29" t="s">
        <v>7</v>
      </c>
      <c r="C12" s="30">
        <f>D11</f>
        <v>45174</v>
      </c>
      <c r="D12" s="30">
        <f>C12</f>
        <v>45174</v>
      </c>
      <c r="E12" s="14"/>
      <c r="F12" s="4"/>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c r="CU12"/>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row>
    <row r="13" spans="1:154" s="26" customFormat="1" ht="30" customHeight="1" thickBot="1" x14ac:dyDescent="0.25">
      <c r="A13" s="11"/>
      <c r="B13" s="29" t="s">
        <v>25</v>
      </c>
      <c r="C13" s="30">
        <f>C12+1</f>
        <v>45175</v>
      </c>
      <c r="D13" s="30">
        <f>C13+3</f>
        <v>45178</v>
      </c>
      <c r="E13" s="14"/>
      <c r="F13" s="4">
        <f t="shared" si="43"/>
        <v>4</v>
      </c>
      <c r="G13" s="28"/>
      <c r="H13" s="28"/>
      <c r="I13" s="28"/>
      <c r="J13" s="28"/>
      <c r="K13" s="28"/>
      <c r="L13" s="28"/>
      <c r="M13" s="28"/>
      <c r="N13" s="28"/>
      <c r="O13" s="28"/>
      <c r="P13" s="28"/>
      <c r="Q13" s="28"/>
      <c r="R13" s="28"/>
      <c r="S13" s="28"/>
      <c r="T13" s="28"/>
      <c r="U13" s="28"/>
      <c r="V13" s="28"/>
      <c r="W13" s="31"/>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c r="CU13"/>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O13" s="28"/>
      <c r="EP13" s="28"/>
      <c r="EQ13" s="28"/>
      <c r="ER13" s="28"/>
      <c r="ES13" s="28"/>
      <c r="ET13" s="28"/>
      <c r="EU13" s="28"/>
      <c r="EV13" s="28"/>
      <c r="EW13" s="28"/>
      <c r="EX13" s="28"/>
    </row>
    <row r="14" spans="1:154" s="26" customFormat="1" ht="30" customHeight="1" thickBot="1" x14ac:dyDescent="0.25">
      <c r="A14" s="11"/>
      <c r="B14" s="29" t="s">
        <v>9</v>
      </c>
      <c r="C14" s="30">
        <f t="shared" ref="C14:C22" si="44">D13+1</f>
        <v>45179</v>
      </c>
      <c r="D14" s="30">
        <f>C14+7</f>
        <v>45186</v>
      </c>
      <c r="E14" s="14"/>
      <c r="F14" s="4">
        <f t="shared" si="43"/>
        <v>8</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c r="CU14"/>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row>
    <row r="15" spans="1:154" s="26" customFormat="1" ht="30" customHeight="1" thickBot="1" x14ac:dyDescent="0.25">
      <c r="A15" s="12"/>
      <c r="B15" s="32" t="s">
        <v>7</v>
      </c>
      <c r="C15" s="33">
        <f t="shared" si="44"/>
        <v>45187</v>
      </c>
      <c r="D15" s="33">
        <f>C15</f>
        <v>45187</v>
      </c>
      <c r="E15" s="14"/>
      <c r="F15" s="4">
        <f t="shared" si="43"/>
        <v>1</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c r="CU15"/>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row>
    <row r="16" spans="1:154" s="26" customFormat="1" ht="30" customHeight="1" thickBot="1" x14ac:dyDescent="0.25">
      <c r="A16" s="11"/>
      <c r="B16" s="61" t="s">
        <v>27</v>
      </c>
      <c r="C16" s="33">
        <f t="shared" si="44"/>
        <v>45188</v>
      </c>
      <c r="D16" s="33">
        <f>C16+3</f>
        <v>45191</v>
      </c>
      <c r="E16" s="14"/>
      <c r="F16" s="4">
        <f t="shared" si="43"/>
        <v>4</v>
      </c>
      <c r="G16" s="28"/>
      <c r="H16" s="28"/>
      <c r="I16" s="28"/>
      <c r="J16" s="28"/>
      <c r="K16" s="28"/>
      <c r="L16" s="28"/>
      <c r="M16" s="28"/>
      <c r="N16" s="28"/>
      <c r="O16" s="28"/>
      <c r="P16" s="28"/>
      <c r="Q16" s="28"/>
      <c r="R16" s="28"/>
      <c r="S16" s="31"/>
      <c r="T16" s="31"/>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c r="CU16"/>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row>
    <row r="17" spans="1:175" s="26" customFormat="1" ht="30" customHeight="1" thickBot="1" x14ac:dyDescent="0.25">
      <c r="A17" s="11"/>
      <c r="B17" s="61" t="s">
        <v>26</v>
      </c>
      <c r="C17" s="33">
        <f t="shared" si="44"/>
        <v>45192</v>
      </c>
      <c r="D17" s="33">
        <f>D16+3</f>
        <v>45194</v>
      </c>
      <c r="E17" s="14"/>
      <c r="F17" s="4">
        <f t="shared" si="43"/>
        <v>3</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c r="CU17"/>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O17" s="28"/>
      <c r="EP17" s="28"/>
      <c r="EQ17" s="28"/>
      <c r="ER17" s="28"/>
      <c r="ES17" s="28"/>
      <c r="ET17" s="28"/>
      <c r="EU17" s="28"/>
      <c r="EV17" s="28"/>
      <c r="EW17" s="28"/>
      <c r="EX17" s="28"/>
    </row>
    <row r="18" spans="1:175" s="26" customFormat="1" ht="30" customHeight="1" thickBot="1" x14ac:dyDescent="0.25">
      <c r="A18" s="11"/>
      <c r="B18" s="32" t="s">
        <v>28</v>
      </c>
      <c r="C18" s="33">
        <f t="shared" si="44"/>
        <v>45195</v>
      </c>
      <c r="D18" s="33">
        <f>C18+2</f>
        <v>45197</v>
      </c>
      <c r="E18" s="14"/>
      <c r="F18" s="4"/>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c r="CU1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row>
    <row r="19" spans="1:175" s="26" customFormat="1" ht="30" customHeight="1" thickBot="1" x14ac:dyDescent="0.25">
      <c r="A19" s="11"/>
      <c r="B19" s="32" t="s">
        <v>7</v>
      </c>
      <c r="C19" s="33">
        <f t="shared" si="44"/>
        <v>45198</v>
      </c>
      <c r="D19" s="33">
        <f>C19</f>
        <v>45198</v>
      </c>
      <c r="E19" s="14"/>
      <c r="F19" s="4">
        <f t="shared" si="43"/>
        <v>1</v>
      </c>
      <c r="G19" s="28"/>
      <c r="H19" s="28"/>
      <c r="I19" s="28"/>
      <c r="J19" s="28"/>
      <c r="K19" s="28"/>
      <c r="L19" s="28"/>
      <c r="M19" s="28"/>
      <c r="N19" s="28"/>
      <c r="O19" s="28"/>
      <c r="P19" s="28"/>
      <c r="Q19" s="28"/>
      <c r="R19" s="28"/>
      <c r="S19" s="28"/>
      <c r="T19" s="28"/>
      <c r="U19" s="28"/>
      <c r="V19" s="28"/>
      <c r="W19" s="31"/>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c r="CU19"/>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row>
    <row r="20" spans="1:175" s="26" customFormat="1" ht="30" customHeight="1" thickBot="1" x14ac:dyDescent="0.25">
      <c r="A20" s="11"/>
      <c r="B20" s="61" t="s">
        <v>8</v>
      </c>
      <c r="C20" s="33">
        <f t="shared" si="44"/>
        <v>45199</v>
      </c>
      <c r="D20" s="33">
        <f>C20+3</f>
        <v>45202</v>
      </c>
      <c r="E20" s="14"/>
      <c r="F20" s="4"/>
      <c r="G20" s="28"/>
      <c r="H20" s="28"/>
      <c r="I20" s="28"/>
      <c r="J20" s="28"/>
      <c r="K20" s="28"/>
      <c r="L20" s="28"/>
      <c r="M20" s="28"/>
      <c r="N20" s="28"/>
      <c r="O20" s="28"/>
      <c r="P20" s="28"/>
      <c r="Q20" s="28"/>
      <c r="R20" s="28"/>
      <c r="S20" s="28"/>
      <c r="T20" s="28"/>
      <c r="U20" s="28"/>
      <c r="V20" s="28"/>
      <c r="W20" s="31"/>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c r="CU20"/>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row>
    <row r="21" spans="1:175" s="26" customFormat="1" ht="30" customHeight="1" thickBot="1" x14ac:dyDescent="0.25">
      <c r="A21" s="11"/>
      <c r="B21" s="32" t="s">
        <v>9</v>
      </c>
      <c r="C21" s="33">
        <f>D20+1</f>
        <v>45203</v>
      </c>
      <c r="D21" s="33">
        <f>C21+4</f>
        <v>45207</v>
      </c>
      <c r="E21" s="14"/>
      <c r="F21" s="4">
        <f t="shared" si="43"/>
        <v>5</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c r="CU21"/>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row>
    <row r="22" spans="1:175" s="26" customFormat="1" ht="30" customHeight="1" thickBot="1" x14ac:dyDescent="0.25">
      <c r="A22" s="11"/>
      <c r="B22" s="34" t="s">
        <v>29</v>
      </c>
      <c r="C22" s="35">
        <f t="shared" si="44"/>
        <v>45208</v>
      </c>
      <c r="D22" s="35">
        <f>C22+2</f>
        <v>45210</v>
      </c>
      <c r="E22" s="14"/>
      <c r="F22" s="4">
        <f t="shared" si="43"/>
        <v>3</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c r="CU22"/>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row>
    <row r="23" spans="1:175" s="26" customFormat="1" ht="30" customHeight="1" thickBot="1" x14ac:dyDescent="0.25">
      <c r="A23" s="11"/>
      <c r="B23" s="59" t="s">
        <v>39</v>
      </c>
      <c r="C23" s="35">
        <f>D22+1</f>
        <v>45211</v>
      </c>
      <c r="D23" s="35">
        <f>C23+4</f>
        <v>45215</v>
      </c>
      <c r="E23" s="14"/>
      <c r="F23" s="4">
        <f t="shared" si="43"/>
        <v>5</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c r="CU23"/>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row>
    <row r="24" spans="1:175" s="26" customFormat="1" ht="30" customHeight="1" thickBot="1" x14ac:dyDescent="0.25">
      <c r="A24" s="11"/>
      <c r="B24" s="34" t="s">
        <v>7</v>
      </c>
      <c r="C24" s="35">
        <f>D23</f>
        <v>45215</v>
      </c>
      <c r="D24" s="35">
        <f>C24</f>
        <v>45215</v>
      </c>
      <c r="E24" s="14"/>
      <c r="F24" s="4">
        <f t="shared" si="43"/>
        <v>1</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c r="CU24"/>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row>
    <row r="25" spans="1:175" s="26" customFormat="1" ht="30" customHeight="1" thickBot="1" x14ac:dyDescent="0.25">
      <c r="A25" s="11"/>
      <c r="B25" s="34" t="s">
        <v>40</v>
      </c>
      <c r="C25" s="35">
        <f>D24+1</f>
        <v>45216</v>
      </c>
      <c r="D25" s="35">
        <f>C25+4</f>
        <v>45220</v>
      </c>
      <c r="E25" s="14"/>
      <c r="F25" s="4">
        <f t="shared" si="43"/>
        <v>5</v>
      </c>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c r="CU25"/>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row>
    <row r="26" spans="1:175" s="26" customFormat="1" ht="30" customHeight="1" thickBot="1" x14ac:dyDescent="0.25">
      <c r="A26" s="11"/>
      <c r="B26" s="34" t="s">
        <v>31</v>
      </c>
      <c r="C26" s="35">
        <f>D25+1</f>
        <v>45221</v>
      </c>
      <c r="D26" s="35">
        <f>C26+7</f>
        <v>45228</v>
      </c>
      <c r="E26" s="14"/>
      <c r="F26" s="4">
        <f t="shared" si="43"/>
        <v>8</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c r="CU26"/>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O26" s="28"/>
      <c r="EP26" s="28"/>
      <c r="EQ26" s="28"/>
      <c r="ER26" s="28"/>
      <c r="ES26" s="28"/>
      <c r="ET26" s="28"/>
      <c r="EU26" s="28"/>
      <c r="EV26" s="28"/>
      <c r="EW26" s="28"/>
      <c r="EX26" s="28"/>
    </row>
    <row r="27" spans="1:175" s="26" customFormat="1" ht="30" customHeight="1" thickBot="1" x14ac:dyDescent="0.25">
      <c r="A27" s="11"/>
      <c r="B27" s="36" t="s">
        <v>36</v>
      </c>
      <c r="C27" s="37">
        <f>D26+1</f>
        <v>45229</v>
      </c>
      <c r="D27" s="37">
        <f>C27+3</f>
        <v>45232</v>
      </c>
      <c r="E27" s="14"/>
      <c r="F27" s="4">
        <f t="shared" si="43"/>
        <v>4</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c r="CU27"/>
      <c r="CV27" s="28"/>
      <c r="CW27" s="28"/>
      <c r="CX27" s="28"/>
      <c r="CY27" s="28"/>
      <c r="CZ27" s="28"/>
      <c r="DA27" s="28"/>
      <c r="DB27" s="28"/>
      <c r="DC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row>
    <row r="28" spans="1:175" s="26" customFormat="1" ht="30" customHeight="1" thickBot="1" x14ac:dyDescent="0.25">
      <c r="A28" s="11"/>
      <c r="B28" s="36" t="s">
        <v>9</v>
      </c>
      <c r="C28" s="37">
        <f>D27</f>
        <v>45232</v>
      </c>
      <c r="D28" s="37">
        <f>C28+3</f>
        <v>45235</v>
      </c>
      <c r="E28" s="14"/>
      <c r="F28" s="4">
        <f t="shared" si="43"/>
        <v>4</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c r="CU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row>
    <row r="29" spans="1:175" s="26" customFormat="1" ht="30" customHeight="1" thickBot="1" x14ac:dyDescent="0.25">
      <c r="A29" s="11"/>
      <c r="B29" s="36" t="s">
        <v>7</v>
      </c>
      <c r="C29" s="37">
        <f t="shared" ref="C29" si="45">D28+1</f>
        <v>45236</v>
      </c>
      <c r="D29" s="37">
        <f>C29</f>
        <v>45236</v>
      </c>
      <c r="E29" s="14"/>
      <c r="F29" s="4">
        <f t="shared" si="43"/>
        <v>1</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c r="CU29"/>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row>
    <row r="30" spans="1:175" s="26" customFormat="1" ht="30" customHeight="1" thickBot="1" x14ac:dyDescent="0.25">
      <c r="A30" s="11"/>
      <c r="B30" s="36" t="s">
        <v>38</v>
      </c>
      <c r="C30" s="37" t="s">
        <v>37</v>
      </c>
      <c r="D30" s="37" t="s">
        <v>37</v>
      </c>
      <c r="E30" s="14"/>
      <c r="F30" s="4" t="e">
        <f t="shared" si="43"/>
        <v>#VALUE!</v>
      </c>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63"/>
      <c r="CO30" s="63"/>
      <c r="CP30" s="63"/>
      <c r="CQ30" s="63"/>
      <c r="CR30" s="28"/>
      <c r="CS30" s="28"/>
      <c r="CT30"/>
      <c r="CU30"/>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J30" s="28"/>
      <c r="FK30" s="28"/>
      <c r="FL30" s="28"/>
      <c r="FM30" s="28"/>
      <c r="FN30" s="28"/>
      <c r="FO30" s="28"/>
      <c r="FP30" s="28"/>
      <c r="FQ30" s="28"/>
      <c r="FR30" s="28"/>
      <c r="FS30" s="28"/>
    </row>
    <row r="31" spans="1:175" s="26" customFormat="1" ht="30" customHeight="1" thickBot="1" x14ac:dyDescent="0.25">
      <c r="A31" s="11"/>
      <c r="B31" s="36" t="s">
        <v>41</v>
      </c>
      <c r="C31" s="37" t="s">
        <v>42</v>
      </c>
      <c r="D31" s="37" t="s">
        <v>42</v>
      </c>
      <c r="E31" s="14"/>
      <c r="F31" s="4" t="e">
        <f t="shared" si="43"/>
        <v>#VALUE!</v>
      </c>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63"/>
      <c r="CS31" s="63"/>
      <c r="CT31" s="63"/>
      <c r="CU31" s="63"/>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row>
    <row r="32" spans="1:175" s="26" customFormat="1" ht="30" customHeight="1" thickBot="1" x14ac:dyDescent="0.25">
      <c r="A32" s="11"/>
      <c r="B32" s="77" t="s">
        <v>30</v>
      </c>
      <c r="C32" s="47" t="s">
        <v>43</v>
      </c>
      <c r="D32" s="47" t="s">
        <v>43</v>
      </c>
      <c r="E32" s="14"/>
      <c r="F32" s="4"/>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63"/>
      <c r="CV32" s="63"/>
      <c r="CW32" s="63"/>
      <c r="CX32" s="63"/>
      <c r="CY32" s="63"/>
      <c r="CZ32" s="63"/>
      <c r="DA32" s="63"/>
      <c r="DB32" s="63"/>
      <c r="DC32" s="63"/>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row>
    <row r="33" spans="1:175" s="26" customFormat="1" ht="30" customHeight="1" thickBot="1" x14ac:dyDescent="0.25">
      <c r="A33" s="11"/>
      <c r="B33" s="46" t="s">
        <v>7</v>
      </c>
      <c r="C33" s="47">
        <v>45262</v>
      </c>
      <c r="D33" s="47">
        <v>45262</v>
      </c>
      <c r="E33" s="14"/>
      <c r="F33" s="4"/>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c r="CV33" s="28"/>
      <c r="CW33" s="28"/>
      <c r="CX33" s="28"/>
      <c r="CY33" s="28"/>
      <c r="CZ33" s="28"/>
      <c r="DA33" s="28"/>
      <c r="DB33" s="28"/>
      <c r="DC33" s="28"/>
      <c r="DD33" s="63"/>
      <c r="DE33" s="63"/>
      <c r="DF33" s="63"/>
      <c r="DG33" s="63"/>
      <c r="DH33" s="63"/>
      <c r="DI33" s="63"/>
      <c r="DJ33" s="63"/>
      <c r="DK33" s="63"/>
      <c r="DL33" s="63"/>
      <c r="DM33" s="63"/>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FI33" s="28"/>
      <c r="FJ33" s="28"/>
      <c r="FK33" s="28"/>
      <c r="FL33" s="28"/>
      <c r="FM33" s="28"/>
      <c r="FN33" s="28"/>
      <c r="FO33" s="28"/>
      <c r="FP33" s="28"/>
      <c r="FQ33" s="28"/>
      <c r="FR33" s="28"/>
      <c r="FS33" s="28"/>
    </row>
    <row r="34" spans="1:175" s="26" customFormat="1" ht="30" customHeight="1" thickBot="1" x14ac:dyDescent="0.25">
      <c r="A34" s="11"/>
      <c r="B34" s="46" t="s">
        <v>9</v>
      </c>
      <c r="C34" s="47">
        <v>45264</v>
      </c>
      <c r="D34" s="47">
        <v>45264</v>
      </c>
      <c r="E34" s="14"/>
      <c r="F34" s="4"/>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row>
    <row r="35" spans="1:175" s="26" customFormat="1" ht="30" customHeight="1" thickBot="1" x14ac:dyDescent="0.25">
      <c r="A35" s="11"/>
      <c r="B35" s="46" t="s">
        <v>32</v>
      </c>
      <c r="C35" s="47">
        <v>45266</v>
      </c>
      <c r="D35" s="47">
        <v>45266</v>
      </c>
      <c r="E35" s="14"/>
      <c r="F35" s="4"/>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row>
    <row r="36" spans="1:175" s="26" customFormat="1" ht="30" customHeight="1" thickBot="1" x14ac:dyDescent="0.25">
      <c r="A36" s="11"/>
      <c r="B36" s="46" t="s">
        <v>33</v>
      </c>
      <c r="C36" s="47">
        <v>45267</v>
      </c>
      <c r="D36" s="47">
        <v>45267</v>
      </c>
      <c r="E36" s="14"/>
      <c r="F36" s="4"/>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c r="EZ36"/>
      <c r="FA36"/>
      <c r="FB36"/>
      <c r="FC36"/>
      <c r="FD36"/>
      <c r="FE36"/>
      <c r="FF36"/>
      <c r="FG36"/>
      <c r="FH36"/>
    </row>
    <row r="37" spans="1:175" ht="30" customHeight="1" x14ac:dyDescent="0.2">
      <c r="E37" s="3"/>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V37" s="28"/>
      <c r="CW37" s="28"/>
      <c r="CX37" s="28"/>
      <c r="CY37" s="28"/>
      <c r="CZ37" s="28"/>
      <c r="DA37" s="28"/>
      <c r="DB37" s="28"/>
      <c r="DC37" s="28"/>
      <c r="DD37" s="28"/>
      <c r="DE37" s="28"/>
      <c r="DF37" s="28"/>
      <c r="DG37" s="28"/>
      <c r="DH37" s="28"/>
      <c r="DI37" s="28"/>
      <c r="DJ37" s="28"/>
      <c r="DK37" s="28"/>
      <c r="DL37" s="28"/>
      <c r="DM37" s="28"/>
      <c r="DN37" s="28"/>
    </row>
    <row r="38" spans="1:175" ht="30" customHeight="1" x14ac:dyDescent="0.2">
      <c r="D38" s="13"/>
    </row>
  </sheetData>
  <mergeCells count="25">
    <mergeCell ref="CT4:CZ4"/>
    <mergeCell ref="DA4:DG4"/>
    <mergeCell ref="DH4:DN4"/>
    <mergeCell ref="DO4:DU4"/>
    <mergeCell ref="A5:A6"/>
    <mergeCell ref="B5:B6"/>
    <mergeCell ref="C5:C6"/>
    <mergeCell ref="CF4:CL4"/>
    <mergeCell ref="CM4:CS4"/>
    <mergeCell ref="D5:D6"/>
    <mergeCell ref="BR4:BX4"/>
    <mergeCell ref="BY4:CE4"/>
    <mergeCell ref="O2:X2"/>
    <mergeCell ref="O1:X1"/>
    <mergeCell ref="G1:M1"/>
    <mergeCell ref="G2:M2"/>
    <mergeCell ref="BK4:BQ4"/>
    <mergeCell ref="BD4:BJ4"/>
    <mergeCell ref="G4:M4"/>
    <mergeCell ref="N4:T4"/>
    <mergeCell ref="U4:AA4"/>
    <mergeCell ref="AB4:AH4"/>
    <mergeCell ref="AI4:AO4"/>
    <mergeCell ref="AP4:AV4"/>
    <mergeCell ref="AW4:BC4"/>
  </mergeCells>
  <conditionalFormatting sqref="G8:BI14 BZ8:CD21">
    <cfRule type="expression" dxfId="208" priority="340">
      <formula>AND(task_start&lt;=G$5,ROUNDDOWN((task_end-task_start+1)*task_progress,0)+task_start-1&gt;=G$5)</formula>
    </cfRule>
    <cfRule type="expression" dxfId="207" priority="341" stopIfTrue="1">
      <formula>AND(task_end&gt;=G$5,task_start&lt;H$5)</formula>
    </cfRule>
  </conditionalFormatting>
  <conditionalFormatting sqref="G15:BI21">
    <cfRule type="expression" dxfId="206" priority="338">
      <formula>AND(task_start&lt;=G$5,ROUNDDOWN((task_end-task_start+1)*task_progress,0)+task_start-1&gt;=G$5)</formula>
    </cfRule>
    <cfRule type="expression" dxfId="205" priority="339" stopIfTrue="1">
      <formula>AND(task_end&gt;=G$5,task_start&lt;H$5)</formula>
    </cfRule>
  </conditionalFormatting>
  <conditionalFormatting sqref="G22:BI26">
    <cfRule type="expression" dxfId="204" priority="336">
      <formula>AND(task_start&lt;=G$5,ROUNDDOWN((task_end-task_start+1)*task_progress,0)+task_start-1&gt;=G$5)</formula>
    </cfRule>
    <cfRule type="expression" dxfId="203" priority="337" stopIfTrue="1">
      <formula>AND(task_end&gt;=G$5,task_start&lt;H$5)</formula>
    </cfRule>
  </conditionalFormatting>
  <conditionalFormatting sqref="G29:BI31 G27:AY27 BA27:BI27 G28:BG28 BI28 FI31:FP31 DP30:FH32 CV15:EW16 FI32:FR35">
    <cfRule type="expression" dxfId="202" priority="370">
      <formula>AND(task_start&lt;=G$5,ROUNDDOWN((task_end-task_start+1)*task_progress,0)+task_start-1&gt;=G$5)</formula>
    </cfRule>
    <cfRule type="expression" dxfId="201" priority="371" stopIfTrue="1">
      <formula>AND(task_end&gt;=G$5,task_start&lt;H$5)</formula>
    </cfRule>
  </conditionalFormatting>
  <conditionalFormatting sqref="G29:BI31 G27:AY27 BA27:BI27 G28:BG28 BI28 BZ8:CD21 FI31:FP31 DP30:FH32 CV15:EW16 G4:BI26 FI32:FR35">
    <cfRule type="expression" dxfId="200" priority="335">
      <formula>AND(TODAY()&gt;=G$5, TODAY()&lt;H$5)</formula>
    </cfRule>
  </conditionalFormatting>
  <conditionalFormatting sqref="BJ8:BJ14">
    <cfRule type="expression" dxfId="199" priority="376">
      <formula>AND(task_start&lt;=BJ$5,ROUNDDOWN((task_end-task_start+1)*task_progress,0)+task_start-1&gt;=BJ$5)</formula>
    </cfRule>
    <cfRule type="expression" dxfId="198" priority="377" stopIfTrue="1">
      <formula>AND(task_end&gt;=BJ$5,task_start&lt;BL$5)</formula>
    </cfRule>
  </conditionalFormatting>
  <conditionalFormatting sqref="BJ15:BJ21">
    <cfRule type="expression" dxfId="197" priority="382">
      <formula>AND(task_start&lt;=BJ$5,ROUNDDOWN((task_end-task_start+1)*task_progress,0)+task_start-1&gt;=BJ$5)</formula>
    </cfRule>
    <cfRule type="expression" dxfId="196" priority="383" stopIfTrue="1">
      <formula>AND(task_end&gt;=BJ$5,task_start&lt;BL$5)</formula>
    </cfRule>
  </conditionalFormatting>
  <conditionalFormatting sqref="BJ22:BJ26 BK8:BK26">
    <cfRule type="expression" dxfId="195" priority="388">
      <formula>AND(task_start&lt;=BJ$5,ROUNDDOWN((task_end-task_start+1)*task_progress,0)+task_start-1&gt;=BJ$5)</formula>
    </cfRule>
    <cfRule type="expression" dxfId="194" priority="389" stopIfTrue="1">
      <formula>AND(task_end&gt;=BJ$5,task_start&lt;BL$5)</formula>
    </cfRule>
  </conditionalFormatting>
  <conditionalFormatting sqref="EX13:EX16 EX22:EX28 FS30:FS35 BJ27:BJ37 DN32:DN37">
    <cfRule type="expression" dxfId="193" priority="394">
      <formula>AND(task_start&lt;=BJ$5,ROUNDDOWN((task_end-task_start+1)*task_progress,0)+task_start-1&gt;=BJ$5)</formula>
    </cfRule>
    <cfRule type="expression" dxfId="192" priority="395" stopIfTrue="1">
      <formula>AND(task_end&gt;=BJ$5,task_start&lt;BL$5)</formula>
    </cfRule>
  </conditionalFormatting>
  <conditionalFormatting sqref="EX13:EX16 BK8:BK26 EX22:EX28 FS30:FS35 BJ4:BJ37 DN32:DN37">
    <cfRule type="expression" dxfId="191" priority="400">
      <formula>AND(TODAY()&gt;=BJ$5, TODAY()&lt;BL$5)</formula>
    </cfRule>
  </conditionalFormatting>
  <conditionalFormatting sqref="BK4:BP6">
    <cfRule type="expression" dxfId="190" priority="333">
      <formula>AND(TODAY()&gt;=BK$5, TODAY()&lt;BL$5)</formula>
    </cfRule>
  </conditionalFormatting>
  <conditionalFormatting sqref="BQ4:BQ6">
    <cfRule type="expression" dxfId="189" priority="334">
      <formula>AND(TODAY()&gt;=BQ$5, TODAY()&lt;BS$5)</formula>
    </cfRule>
  </conditionalFormatting>
  <conditionalFormatting sqref="BL8:BQ14">
    <cfRule type="expression" dxfId="188" priority="328">
      <formula>AND(task_start&lt;=BL$5,ROUNDDOWN((task_end-task_start+1)*task_progress,0)+task_start-1&gt;=BL$5)</formula>
    </cfRule>
    <cfRule type="expression" dxfId="187" priority="329" stopIfTrue="1">
      <formula>AND(task_end&gt;=BL$5,task_start&lt;BM$5)</formula>
    </cfRule>
  </conditionalFormatting>
  <conditionalFormatting sqref="BL8:BQ14">
    <cfRule type="expression" dxfId="186" priority="327">
      <formula>AND(TODAY()&gt;=BL$5, TODAY()&lt;BM$5)</formula>
    </cfRule>
  </conditionalFormatting>
  <conditionalFormatting sqref="BR8:BR14">
    <cfRule type="expression" dxfId="185" priority="330">
      <formula>AND(task_start&lt;=BR$5,ROUNDDOWN((task_end-task_start+1)*task_progress,0)+task_start-1&gt;=BR$5)</formula>
    </cfRule>
    <cfRule type="expression" dxfId="184" priority="331" stopIfTrue="1">
      <formula>AND(task_end&gt;=BR$5,task_start&lt;BT$5)</formula>
    </cfRule>
  </conditionalFormatting>
  <conditionalFormatting sqref="BR8:BR14">
    <cfRule type="expression" dxfId="183" priority="332">
      <formula>AND(TODAY()&gt;=BR$5, TODAY()&lt;BT$5)</formula>
    </cfRule>
  </conditionalFormatting>
  <conditionalFormatting sqref="BL15:BQ21">
    <cfRule type="expression" dxfId="182" priority="322">
      <formula>AND(task_start&lt;=BL$5,ROUNDDOWN((task_end-task_start+1)*task_progress,0)+task_start-1&gt;=BL$5)</formula>
    </cfRule>
    <cfRule type="expression" dxfId="181" priority="323" stopIfTrue="1">
      <formula>AND(task_end&gt;=BL$5,task_start&lt;BM$5)</formula>
    </cfRule>
  </conditionalFormatting>
  <conditionalFormatting sqref="BL15:BQ21">
    <cfRule type="expression" dxfId="180" priority="321">
      <formula>AND(TODAY()&gt;=BL$5, TODAY()&lt;BM$5)</formula>
    </cfRule>
  </conditionalFormatting>
  <conditionalFormatting sqref="BR15:BR21">
    <cfRule type="expression" dxfId="179" priority="324">
      <formula>AND(task_start&lt;=BR$5,ROUNDDOWN((task_end-task_start+1)*task_progress,0)+task_start-1&gt;=BR$5)</formula>
    </cfRule>
    <cfRule type="expression" dxfId="178" priority="325" stopIfTrue="1">
      <formula>AND(task_end&gt;=BR$5,task_start&lt;BT$5)</formula>
    </cfRule>
  </conditionalFormatting>
  <conditionalFormatting sqref="BR15:BR21">
    <cfRule type="expression" dxfId="177" priority="326">
      <formula>AND(TODAY()&gt;=BR$5, TODAY()&lt;BT$5)</formula>
    </cfRule>
  </conditionalFormatting>
  <conditionalFormatting sqref="BS8:BX14">
    <cfRule type="expression" dxfId="176" priority="304">
      <formula>AND(task_start&lt;=BS$5,ROUNDDOWN((task_end-task_start+1)*task_progress,0)+task_start-1&gt;=BS$5)</formula>
    </cfRule>
    <cfRule type="expression" dxfId="175" priority="305" stopIfTrue="1">
      <formula>AND(task_end&gt;=BS$5,task_start&lt;BT$5)</formula>
    </cfRule>
  </conditionalFormatting>
  <conditionalFormatting sqref="BS8:BX14">
    <cfRule type="expression" dxfId="174" priority="303">
      <formula>AND(TODAY()&gt;=BS$5, TODAY()&lt;BT$5)</formula>
    </cfRule>
  </conditionalFormatting>
  <conditionalFormatting sqref="BY8:BY14">
    <cfRule type="expression" dxfId="173" priority="306">
      <formula>AND(task_start&lt;=BY$5,ROUNDDOWN((task_end-task_start+1)*task_progress,0)+task_start-1&gt;=BY$5)</formula>
    </cfRule>
    <cfRule type="expression" dxfId="172" priority="307" stopIfTrue="1">
      <formula>AND(task_end&gt;=BY$5,task_start&lt;CA$5)</formula>
    </cfRule>
  </conditionalFormatting>
  <conditionalFormatting sqref="BY8:BY14">
    <cfRule type="expression" dxfId="171" priority="308">
      <formula>AND(TODAY()&gt;=BY$5, TODAY()&lt;CA$5)</formula>
    </cfRule>
  </conditionalFormatting>
  <conditionalFormatting sqref="BS15:BX21">
    <cfRule type="expression" dxfId="170" priority="298">
      <formula>AND(task_start&lt;=BS$5,ROUNDDOWN((task_end-task_start+1)*task_progress,0)+task_start-1&gt;=BS$5)</formula>
    </cfRule>
    <cfRule type="expression" dxfId="169" priority="299" stopIfTrue="1">
      <formula>AND(task_end&gt;=BS$5,task_start&lt;BT$5)</formula>
    </cfRule>
  </conditionalFormatting>
  <conditionalFormatting sqref="BS15:BX21">
    <cfRule type="expression" dxfId="168" priority="297">
      <formula>AND(TODAY()&gt;=BS$5, TODAY()&lt;BT$5)</formula>
    </cfRule>
  </conditionalFormatting>
  <conditionalFormatting sqref="BY15:BY21">
    <cfRule type="expression" dxfId="167" priority="300">
      <formula>AND(task_start&lt;=BY$5,ROUNDDOWN((task_end-task_start+1)*task_progress,0)+task_start-1&gt;=BY$5)</formula>
    </cfRule>
    <cfRule type="expression" dxfId="166" priority="301" stopIfTrue="1">
      <formula>AND(task_end&gt;=BY$5,task_start&lt;CA$5)</formula>
    </cfRule>
  </conditionalFormatting>
  <conditionalFormatting sqref="BY15:BY21">
    <cfRule type="expression" dxfId="165" priority="302">
      <formula>AND(TODAY()&gt;=BY$5, TODAY()&lt;CA$5)</formula>
    </cfRule>
  </conditionalFormatting>
  <conditionalFormatting sqref="BR4:BW6">
    <cfRule type="expression" dxfId="164" priority="283">
      <formula>AND(TODAY()&gt;=BR$5, TODAY()&lt;BS$5)</formula>
    </cfRule>
  </conditionalFormatting>
  <conditionalFormatting sqref="BX4:BX6">
    <cfRule type="expression" dxfId="163" priority="284">
      <formula>AND(TODAY()&gt;=BX$5, TODAY()&lt;BZ$5)</formula>
    </cfRule>
  </conditionalFormatting>
  <conditionalFormatting sqref="BY4:CD6">
    <cfRule type="expression" dxfId="162" priority="281">
      <formula>AND(TODAY()&gt;=BY$5, TODAY()&lt;BZ$5)</formula>
    </cfRule>
  </conditionalFormatting>
  <conditionalFormatting sqref="BH28">
    <cfRule type="expression" dxfId="161" priority="403">
      <formula>AND(task_start&lt;=AZ$5,ROUNDDOWN((task_end-task_start+1)*task_progress,0)+task_start-1&gt;=AZ$5)</formula>
    </cfRule>
    <cfRule type="expression" dxfId="160" priority="404" stopIfTrue="1">
      <formula>AND(task_end&gt;=AZ$5,task_start&lt;BA$5)</formula>
    </cfRule>
  </conditionalFormatting>
  <conditionalFormatting sqref="BH28">
    <cfRule type="expression" dxfId="159" priority="406">
      <formula>AND(TODAY()&gt;=AZ$5, TODAY()&lt;BA$5)</formula>
    </cfRule>
  </conditionalFormatting>
  <conditionalFormatting sqref="CF12:CF14">
    <cfRule type="expression" dxfId="158" priority="153">
      <formula>AND(TODAY()&gt;=CF$5, TODAY()&lt;CH$5)</formula>
    </cfRule>
  </conditionalFormatting>
  <conditionalFormatting sqref="CE8:CE21">
    <cfRule type="expression" dxfId="157" priority="409">
      <formula>AND(task_start&lt;=CE$5,ROUNDDOWN((task_end-task_start+1)*task_progress,0)+task_start-1&gt;=CE$5)</formula>
    </cfRule>
    <cfRule type="expression" dxfId="156" priority="410" stopIfTrue="1">
      <formula>AND(task_end&gt;=CE$5,task_start&lt;#REF!)</formula>
    </cfRule>
  </conditionalFormatting>
  <conditionalFormatting sqref="CE4:CE6 CE8:CE21">
    <cfRule type="expression" dxfId="155" priority="412">
      <formula>AND(TODAY()&gt;=CE$5, TODAY()&lt;#REF!)</formula>
    </cfRule>
  </conditionalFormatting>
  <conditionalFormatting sqref="BL26:BY26 BL22:BX25">
    <cfRule type="expression" dxfId="154" priority="214">
      <formula>AND(task_start&lt;=BL$5,ROUNDDOWN((task_end-task_start+1)*task_progress,0)+task_start-1&gt;=BL$5)</formula>
    </cfRule>
    <cfRule type="expression" dxfId="153" priority="215" stopIfTrue="1">
      <formula>AND(task_end&gt;=BL$5,task_start&lt;BN$5)</formula>
    </cfRule>
  </conditionalFormatting>
  <conditionalFormatting sqref="BL26:BY26 BL22:BX25">
    <cfRule type="expression" dxfId="152" priority="216">
      <formula>AND(TODAY()&gt;=BL$5, TODAY()&lt;BN$5)</formula>
    </cfRule>
  </conditionalFormatting>
  <conditionalFormatting sqref="BY22:BY25">
    <cfRule type="expression" dxfId="151" priority="205">
      <formula>AND(task_start&lt;=BY$5,ROUNDDOWN((task_end-task_start+1)*task_progress,0)+task_start-1&gt;=BY$5)</formula>
    </cfRule>
    <cfRule type="expression" dxfId="150" priority="206" stopIfTrue="1">
      <formula>AND(task_end&gt;=BY$5,task_start&lt;CA$5)</formula>
    </cfRule>
  </conditionalFormatting>
  <conditionalFormatting sqref="BY22:BY25">
    <cfRule type="expression" dxfId="149" priority="207">
      <formula>AND(TODAY()&gt;=BY$5, TODAY()&lt;CA$5)</formula>
    </cfRule>
  </conditionalFormatting>
  <conditionalFormatting sqref="CA25:CM25 CA22:CE24">
    <cfRule type="expression" dxfId="148" priority="202">
      <formula>AND(task_start&lt;=CA$5,ROUNDDOWN((task_end-task_start+1)*task_progress,0)+task_start-1&gt;=CA$5)</formula>
    </cfRule>
    <cfRule type="expression" dxfId="147" priority="203" stopIfTrue="1">
      <formula>AND(task_end&gt;=CA$5,task_start&lt;CC$5)</formula>
    </cfRule>
  </conditionalFormatting>
  <conditionalFormatting sqref="CA25:CM25 CA22:CE24">
    <cfRule type="expression" dxfId="146" priority="204">
      <formula>AND(TODAY()&gt;=CA$5, TODAY()&lt;CC$5)</formula>
    </cfRule>
  </conditionalFormatting>
  <conditionalFormatting sqref="BZ22:BZ25">
    <cfRule type="expression" dxfId="145" priority="199">
      <formula>AND(task_start&lt;=BZ$5,ROUNDDOWN((task_end-task_start+1)*task_progress,0)+task_start-1&gt;=BZ$5)</formula>
    </cfRule>
    <cfRule type="expression" dxfId="144" priority="200" stopIfTrue="1">
      <formula>AND(task_end&gt;=BZ$5,task_start&lt;CB$5)</formula>
    </cfRule>
  </conditionalFormatting>
  <conditionalFormatting sqref="BZ22:BZ25">
    <cfRule type="expression" dxfId="143" priority="201">
      <formula>AND(TODAY()&gt;=BZ$5, TODAY()&lt;CB$5)</formula>
    </cfRule>
  </conditionalFormatting>
  <conditionalFormatting sqref="CN25">
    <cfRule type="expression" dxfId="142" priority="196">
      <formula>AND(task_start&lt;=CN$5,ROUNDDOWN((task_end-task_start+1)*task_progress,0)+task_start-1&gt;=CN$5)</formula>
    </cfRule>
    <cfRule type="expression" dxfId="141" priority="197" stopIfTrue="1">
      <formula>AND(task_end&gt;=CN$5,task_start&lt;CP$5)</formula>
    </cfRule>
  </conditionalFormatting>
  <conditionalFormatting sqref="CN25">
    <cfRule type="expression" dxfId="140" priority="198">
      <formula>AND(TODAY()&gt;=CN$5, TODAY()&lt;CP$5)</formula>
    </cfRule>
  </conditionalFormatting>
  <conditionalFormatting sqref="CP25:CS25">
    <cfRule type="expression" dxfId="139" priority="193">
      <formula>AND(task_start&lt;=CP$5,ROUNDDOWN((task_end-task_start+1)*task_progress,0)+task_start-1&gt;=CP$5)</formula>
    </cfRule>
    <cfRule type="expression" dxfId="138" priority="194" stopIfTrue="1">
      <formula>AND(task_end&gt;=CP$5,task_start&lt;CR$5)</formula>
    </cfRule>
  </conditionalFormatting>
  <conditionalFormatting sqref="CP25:CS25">
    <cfRule type="expression" dxfId="137" priority="195">
      <formula>AND(TODAY()&gt;=CP$5, TODAY()&lt;CR$5)</formula>
    </cfRule>
  </conditionalFormatting>
  <conditionalFormatting sqref="CO25">
    <cfRule type="expression" dxfId="136" priority="190">
      <formula>AND(task_start&lt;=CO$5,ROUNDDOWN((task_end-task_start+1)*task_progress,0)+task_start-1&gt;=CO$5)</formula>
    </cfRule>
    <cfRule type="expression" dxfId="135" priority="191" stopIfTrue="1">
      <formula>AND(task_end&gt;=CO$5,task_start&lt;CQ$5)</formula>
    </cfRule>
  </conditionalFormatting>
  <conditionalFormatting sqref="CO25">
    <cfRule type="expression" dxfId="134" priority="192">
      <formula>AND(TODAY()&gt;=CO$5, TODAY()&lt;CQ$5)</formula>
    </cfRule>
  </conditionalFormatting>
  <conditionalFormatting sqref="CF22:CF24">
    <cfRule type="expression" dxfId="133" priority="187">
      <formula>AND(task_start&lt;=CF$5,ROUNDDOWN((task_end-task_start+1)*task_progress,0)+task_start-1&gt;=CF$5)</formula>
    </cfRule>
    <cfRule type="expression" dxfId="132" priority="188" stopIfTrue="1">
      <formula>AND(task_end&gt;=CF$5,task_start&lt;CH$5)</formula>
    </cfRule>
  </conditionalFormatting>
  <conditionalFormatting sqref="CF22:CF24">
    <cfRule type="expression" dxfId="131" priority="189">
      <formula>AND(TODAY()&gt;=CF$5, TODAY()&lt;CH$5)</formula>
    </cfRule>
  </conditionalFormatting>
  <conditionalFormatting sqref="CH22:CS24">
    <cfRule type="expression" dxfId="130" priority="184">
      <formula>AND(task_start&lt;=CH$5,ROUNDDOWN((task_end-task_start+1)*task_progress,0)+task_start-1&gt;=CH$5)</formula>
    </cfRule>
    <cfRule type="expression" dxfId="129" priority="185" stopIfTrue="1">
      <formula>AND(task_end&gt;=CH$5,task_start&lt;CJ$5)</formula>
    </cfRule>
  </conditionalFormatting>
  <conditionalFormatting sqref="CH22:CS24">
    <cfRule type="expression" dxfId="128" priority="186">
      <formula>AND(TODAY()&gt;=CH$5, TODAY()&lt;CJ$5)</formula>
    </cfRule>
  </conditionalFormatting>
  <conditionalFormatting sqref="CG22:CG24">
    <cfRule type="expression" dxfId="127" priority="181">
      <formula>AND(task_start&lt;=CG$5,ROUNDDOWN((task_end-task_start+1)*task_progress,0)+task_start-1&gt;=CG$5)</formula>
    </cfRule>
    <cfRule type="expression" dxfId="126" priority="182" stopIfTrue="1">
      <formula>AND(task_end&gt;=CG$5,task_start&lt;CI$5)</formula>
    </cfRule>
  </conditionalFormatting>
  <conditionalFormatting sqref="CG22:CG24">
    <cfRule type="expression" dxfId="125" priority="183">
      <formula>AND(TODAY()&gt;=CG$5, TODAY()&lt;CI$5)</formula>
    </cfRule>
  </conditionalFormatting>
  <conditionalFormatting sqref="CF15:CF18">
    <cfRule type="expression" dxfId="124" priority="178">
      <formula>AND(task_start&lt;=CF$5,ROUNDDOWN((task_end-task_start+1)*task_progress,0)+task_start-1&gt;=CF$5)</formula>
    </cfRule>
    <cfRule type="expression" dxfId="123" priority="179" stopIfTrue="1">
      <formula>AND(task_end&gt;=CF$5,task_start&lt;CH$5)</formula>
    </cfRule>
  </conditionalFormatting>
  <conditionalFormatting sqref="CF15:CF18">
    <cfRule type="expression" dxfId="122" priority="180">
      <formula>AND(TODAY()&gt;=CF$5, TODAY()&lt;CH$5)</formula>
    </cfRule>
  </conditionalFormatting>
  <conditionalFormatting sqref="CH15:CS18">
    <cfRule type="expression" dxfId="121" priority="175">
      <formula>AND(task_start&lt;=CH$5,ROUNDDOWN((task_end-task_start+1)*task_progress,0)+task_start-1&gt;=CH$5)</formula>
    </cfRule>
    <cfRule type="expression" dxfId="120" priority="176" stopIfTrue="1">
      <formula>AND(task_end&gt;=CH$5,task_start&lt;CJ$5)</formula>
    </cfRule>
  </conditionalFormatting>
  <conditionalFormatting sqref="CH15:CS18">
    <cfRule type="expression" dxfId="119" priority="177">
      <formula>AND(TODAY()&gt;=CH$5, TODAY()&lt;CJ$5)</formula>
    </cfRule>
  </conditionalFormatting>
  <conditionalFormatting sqref="CG15:CG18">
    <cfRule type="expression" dxfId="118" priority="172">
      <formula>AND(task_start&lt;=CG$5,ROUNDDOWN((task_end-task_start+1)*task_progress,0)+task_start-1&gt;=CG$5)</formula>
    </cfRule>
    <cfRule type="expression" dxfId="117" priority="173" stopIfTrue="1">
      <formula>AND(task_end&gt;=CG$5,task_start&lt;CI$5)</formula>
    </cfRule>
  </conditionalFormatting>
  <conditionalFormatting sqref="CG15:CG18">
    <cfRule type="expression" dxfId="116" priority="174">
      <formula>AND(TODAY()&gt;=CG$5, TODAY()&lt;CI$5)</formula>
    </cfRule>
  </conditionalFormatting>
  <conditionalFormatting sqref="CF19:CF21">
    <cfRule type="expression" dxfId="115" priority="169">
      <formula>AND(task_start&lt;=CF$5,ROUNDDOWN((task_end-task_start+1)*task_progress,0)+task_start-1&gt;=CF$5)</formula>
    </cfRule>
    <cfRule type="expression" dxfId="114" priority="170" stopIfTrue="1">
      <formula>AND(task_end&gt;=CF$5,task_start&lt;CH$5)</formula>
    </cfRule>
  </conditionalFormatting>
  <conditionalFormatting sqref="CF19:CF21">
    <cfRule type="expression" dxfId="113" priority="171">
      <formula>AND(TODAY()&gt;=CF$5, TODAY()&lt;CH$5)</formula>
    </cfRule>
  </conditionalFormatting>
  <conditionalFormatting sqref="CH19:CS21">
    <cfRule type="expression" dxfId="112" priority="166">
      <formula>AND(task_start&lt;=CH$5,ROUNDDOWN((task_end-task_start+1)*task_progress,0)+task_start-1&gt;=CH$5)</formula>
    </cfRule>
    <cfRule type="expression" dxfId="111" priority="167" stopIfTrue="1">
      <formula>AND(task_end&gt;=CH$5,task_start&lt;CJ$5)</formula>
    </cfRule>
  </conditionalFormatting>
  <conditionalFormatting sqref="CH19:CS21">
    <cfRule type="expression" dxfId="110" priority="168">
      <formula>AND(TODAY()&gt;=CH$5, TODAY()&lt;CJ$5)</formula>
    </cfRule>
  </conditionalFormatting>
  <conditionalFormatting sqref="CG19:CG21">
    <cfRule type="expression" dxfId="109" priority="163">
      <formula>AND(task_start&lt;=CG$5,ROUNDDOWN((task_end-task_start+1)*task_progress,0)+task_start-1&gt;=CG$5)</formula>
    </cfRule>
    <cfRule type="expression" dxfId="108" priority="164" stopIfTrue="1">
      <formula>AND(task_end&gt;=CG$5,task_start&lt;CI$5)</formula>
    </cfRule>
  </conditionalFormatting>
  <conditionalFormatting sqref="CG19:CG21">
    <cfRule type="expression" dxfId="107" priority="165">
      <formula>AND(TODAY()&gt;=CG$5, TODAY()&lt;CI$5)</formula>
    </cfRule>
  </conditionalFormatting>
  <conditionalFormatting sqref="CF8:CF11">
    <cfRule type="expression" dxfId="106" priority="160">
      <formula>AND(task_start&lt;=CF$5,ROUNDDOWN((task_end-task_start+1)*task_progress,0)+task_start-1&gt;=CF$5)</formula>
    </cfRule>
    <cfRule type="expression" dxfId="105" priority="161" stopIfTrue="1">
      <formula>AND(task_end&gt;=CF$5,task_start&lt;CH$5)</formula>
    </cfRule>
  </conditionalFormatting>
  <conditionalFormatting sqref="CF8:CF11">
    <cfRule type="expression" dxfId="104" priority="162">
      <formula>AND(TODAY()&gt;=CF$5, TODAY()&lt;CH$5)</formula>
    </cfRule>
  </conditionalFormatting>
  <conditionalFormatting sqref="CH8:CS11">
    <cfRule type="expression" dxfId="103" priority="157">
      <formula>AND(task_start&lt;=CH$5,ROUNDDOWN((task_end-task_start+1)*task_progress,0)+task_start-1&gt;=CH$5)</formula>
    </cfRule>
    <cfRule type="expression" dxfId="102" priority="158" stopIfTrue="1">
      <formula>AND(task_end&gt;=CH$5,task_start&lt;CJ$5)</formula>
    </cfRule>
  </conditionalFormatting>
  <conditionalFormatting sqref="CH8:CS11">
    <cfRule type="expression" dxfId="101" priority="159">
      <formula>AND(TODAY()&gt;=CH$5, TODAY()&lt;CJ$5)</formula>
    </cfRule>
  </conditionalFormatting>
  <conditionalFormatting sqref="CG8:CG11">
    <cfRule type="expression" dxfId="100" priority="154">
      <formula>AND(task_start&lt;=CG$5,ROUNDDOWN((task_end-task_start+1)*task_progress,0)+task_start-1&gt;=CG$5)</formula>
    </cfRule>
    <cfRule type="expression" dxfId="99" priority="155" stopIfTrue="1">
      <formula>AND(task_end&gt;=CG$5,task_start&lt;CI$5)</formula>
    </cfRule>
  </conditionalFormatting>
  <conditionalFormatting sqref="CG8:CG11">
    <cfRule type="expression" dxfId="98" priority="156">
      <formula>AND(TODAY()&gt;=CG$5, TODAY()&lt;CI$5)</formula>
    </cfRule>
  </conditionalFormatting>
  <conditionalFormatting sqref="CF12:CF14">
    <cfRule type="expression" dxfId="97" priority="151">
      <formula>AND(task_start&lt;=CF$5,ROUNDDOWN((task_end-task_start+1)*task_progress,0)+task_start-1&gt;=CF$5)</formula>
    </cfRule>
    <cfRule type="expression" dxfId="96" priority="152" stopIfTrue="1">
      <formula>AND(task_end&gt;=CF$5,task_start&lt;CH$5)</formula>
    </cfRule>
  </conditionalFormatting>
  <conditionalFormatting sqref="CH12:CS14">
    <cfRule type="expression" dxfId="95" priority="148">
      <formula>AND(task_start&lt;=CH$5,ROUNDDOWN((task_end-task_start+1)*task_progress,0)+task_start-1&gt;=CH$5)</formula>
    </cfRule>
    <cfRule type="expression" dxfId="94" priority="149" stopIfTrue="1">
      <formula>AND(task_end&gt;=CH$5,task_start&lt;CJ$5)</formula>
    </cfRule>
  </conditionalFormatting>
  <conditionalFormatting sqref="CH12:CS14">
    <cfRule type="expression" dxfId="93" priority="150">
      <formula>AND(TODAY()&gt;=CH$5, TODAY()&lt;CJ$5)</formula>
    </cfRule>
  </conditionalFormatting>
  <conditionalFormatting sqref="CG12:CG14">
    <cfRule type="expression" dxfId="92" priority="145">
      <formula>AND(task_start&lt;=CG$5,ROUNDDOWN((task_end-task_start+1)*task_progress,0)+task_start-1&gt;=CG$5)</formula>
    </cfRule>
    <cfRule type="expression" dxfId="91" priority="146" stopIfTrue="1">
      <formula>AND(task_end&gt;=CG$5,task_start&lt;CI$5)</formula>
    </cfRule>
  </conditionalFormatting>
  <conditionalFormatting sqref="CG12:CG14">
    <cfRule type="expression" dxfId="90" priority="147">
      <formula>AND(TODAY()&gt;=CG$5, TODAY()&lt;CI$5)</formula>
    </cfRule>
  </conditionalFormatting>
  <conditionalFormatting sqref="CF26">
    <cfRule type="expression" dxfId="89" priority="142">
      <formula>AND(task_start&lt;=CF$5,ROUNDDOWN((task_end-task_start+1)*task_progress,0)+task_start-1&gt;=CF$5)</formula>
    </cfRule>
    <cfRule type="expression" dxfId="88" priority="143" stopIfTrue="1">
      <formula>AND(task_end&gt;=CF$5,task_start&lt;CH$5)</formula>
    </cfRule>
  </conditionalFormatting>
  <conditionalFormatting sqref="CF26">
    <cfRule type="expression" dxfId="87" priority="144">
      <formula>AND(TODAY()&gt;=CF$5, TODAY()&lt;CH$5)</formula>
    </cfRule>
  </conditionalFormatting>
  <conditionalFormatting sqref="CH26:CS26">
    <cfRule type="expression" dxfId="86" priority="139">
      <formula>AND(task_start&lt;=CH$5,ROUNDDOWN((task_end-task_start+1)*task_progress,0)+task_start-1&gt;=CH$5)</formula>
    </cfRule>
    <cfRule type="expression" dxfId="85" priority="140" stopIfTrue="1">
      <formula>AND(task_end&gt;=CH$5,task_start&lt;CJ$5)</formula>
    </cfRule>
  </conditionalFormatting>
  <conditionalFormatting sqref="CH26:CS26">
    <cfRule type="expression" dxfId="84" priority="141">
      <formula>AND(TODAY()&gt;=CH$5, TODAY()&lt;CJ$5)</formula>
    </cfRule>
  </conditionalFormatting>
  <conditionalFormatting sqref="CG26">
    <cfRule type="expression" dxfId="83" priority="136">
      <formula>AND(task_start&lt;=CG$5,ROUNDDOWN((task_end-task_start+1)*task_progress,0)+task_start-1&gt;=CG$5)</formula>
    </cfRule>
    <cfRule type="expression" dxfId="82" priority="137" stopIfTrue="1">
      <formula>AND(task_end&gt;=CG$5,task_start&lt;CI$5)</formula>
    </cfRule>
  </conditionalFormatting>
  <conditionalFormatting sqref="CG26">
    <cfRule type="expression" dxfId="81" priority="138">
      <formula>AND(TODAY()&gt;=CG$5, TODAY()&lt;CI$5)</formula>
    </cfRule>
  </conditionalFormatting>
  <conditionalFormatting sqref="CF4:CK6">
    <cfRule type="expression" dxfId="80" priority="116">
      <formula>AND(TODAY()&gt;=CF$5, TODAY()&lt;CG$5)</formula>
    </cfRule>
  </conditionalFormatting>
  <conditionalFormatting sqref="CL4:CL6">
    <cfRule type="expression" dxfId="79" priority="117">
      <formula>AND(TODAY()&gt;=CL$5, TODAY()&lt;#REF!)</formula>
    </cfRule>
  </conditionalFormatting>
  <conditionalFormatting sqref="CM4:CR6">
    <cfRule type="expression" dxfId="78" priority="114">
      <formula>AND(TODAY()&gt;=CM$5, TODAY()&lt;CN$5)</formula>
    </cfRule>
  </conditionalFormatting>
  <conditionalFormatting sqref="CS4:CS6">
    <cfRule type="expression" dxfId="77" priority="115">
      <formula>AND(TODAY()&gt;=CS$5, TODAY()&lt;#REF!)</formula>
    </cfRule>
  </conditionalFormatting>
  <conditionalFormatting sqref="CT4:CY6">
    <cfRule type="expression" dxfId="76" priority="112">
      <formula>AND(TODAY()&gt;=CT$5, TODAY()&lt;CU$5)</formula>
    </cfRule>
  </conditionalFormatting>
  <conditionalFormatting sqref="CZ4:CZ6">
    <cfRule type="expression" dxfId="75" priority="113">
      <formula>AND(TODAY()&gt;=CZ$5, TODAY()&lt;#REF!)</formula>
    </cfRule>
  </conditionalFormatting>
  <conditionalFormatting sqref="DA4:DF6">
    <cfRule type="expression" dxfId="74" priority="110">
      <formula>AND(TODAY()&gt;=DA$5, TODAY()&lt;DB$5)</formula>
    </cfRule>
  </conditionalFormatting>
  <conditionalFormatting sqref="DG4:DG6">
    <cfRule type="expression" dxfId="73" priority="111">
      <formula>AND(TODAY()&gt;=DG$5, TODAY()&lt;#REF!)</formula>
    </cfRule>
  </conditionalFormatting>
  <conditionalFormatting sqref="DO29:DO30">
    <cfRule type="expression" dxfId="72" priority="104">
      <formula>AND(task_start&lt;=DO$5,ROUNDDOWN((task_end-task_start+1)*task_progress,0)+task_start-1&gt;=DO$5)</formula>
    </cfRule>
    <cfRule type="expression" dxfId="71" priority="105" stopIfTrue="1">
      <formula>AND(task_end&gt;=DO$5,task_start&lt;DQ$5)</formula>
    </cfRule>
  </conditionalFormatting>
  <conditionalFormatting sqref="DO29:DO30">
    <cfRule type="expression" dxfId="70" priority="106">
      <formula>AND(TODAY()&gt;=DO$5, TODAY()&lt;DQ$5)</formula>
    </cfRule>
  </conditionalFormatting>
  <conditionalFormatting sqref="CV10:EW12 CV8:EM8 EO8:EW8 CV9:EU9 EW9">
    <cfRule type="expression" dxfId="69" priority="93">
      <formula>AND(task_start&lt;=CV$5,ROUNDDOWN((task_end-task_start+1)*task_progress,0)+task_start-1&gt;=CV$5)</formula>
    </cfRule>
    <cfRule type="expression" dxfId="68" priority="94" stopIfTrue="1">
      <formula>AND(task_end&gt;=CV$5,task_start&lt;CW$5)</formula>
    </cfRule>
  </conditionalFormatting>
  <conditionalFormatting sqref="CV10:EW12 CV8:EM8 EO8:EW8 CV9:EU9 EW9">
    <cfRule type="expression" dxfId="67" priority="92">
      <formula>AND(TODAY()&gt;=CV$5, TODAY()&lt;CW$5)</formula>
    </cfRule>
  </conditionalFormatting>
  <conditionalFormatting sqref="EX8:EX12">
    <cfRule type="expression" dxfId="66" priority="95">
      <formula>AND(task_start&lt;=EX$5,ROUNDDOWN((task_end-task_start+1)*task_progress,0)+task_start-1&gt;=EX$5)</formula>
    </cfRule>
    <cfRule type="expression" dxfId="65" priority="96" stopIfTrue="1">
      <formula>AND(task_end&gt;=EX$5,task_start&lt;EZ$5)</formula>
    </cfRule>
  </conditionalFormatting>
  <conditionalFormatting sqref="EX8:EX12">
    <cfRule type="expression" dxfId="64" priority="97">
      <formula>AND(TODAY()&gt;=EX$5, TODAY()&lt;EZ$5)</formula>
    </cfRule>
  </conditionalFormatting>
  <conditionalFormatting sqref="EV9">
    <cfRule type="expression" dxfId="63" priority="98">
      <formula>AND(task_start&lt;=EN$5,ROUNDDOWN((task_end-task_start+1)*task_progress,0)+task_start-1&gt;=EN$5)</formula>
    </cfRule>
    <cfRule type="expression" dxfId="62" priority="99" stopIfTrue="1">
      <formula>AND(task_end&gt;=EN$5,task_start&lt;EO$5)</formula>
    </cfRule>
  </conditionalFormatting>
  <conditionalFormatting sqref="EV9">
    <cfRule type="expression" dxfId="61" priority="100">
      <formula>AND(TODAY()&gt;=EN$5, TODAY()&lt;EO$5)</formula>
    </cfRule>
  </conditionalFormatting>
  <conditionalFormatting sqref="CV13:EM13 EO13:EW13 CV14:EU14 EW14">
    <cfRule type="expression" dxfId="60" priority="84">
      <formula>AND(task_start&lt;=CV$5,ROUNDDOWN((task_end-task_start+1)*task_progress,0)+task_start-1&gt;=CV$5)</formula>
    </cfRule>
    <cfRule type="expression" dxfId="59" priority="85" stopIfTrue="1">
      <formula>AND(task_end&gt;=CV$5,task_start&lt;CW$5)</formula>
    </cfRule>
  </conditionalFormatting>
  <conditionalFormatting sqref="CV13:EM13 EO13:EW13 CV14:EU14 EW14">
    <cfRule type="expression" dxfId="58" priority="83">
      <formula>AND(TODAY()&gt;=CV$5, TODAY()&lt;CW$5)</formula>
    </cfRule>
  </conditionalFormatting>
  <conditionalFormatting sqref="EV14">
    <cfRule type="expression" dxfId="57" priority="89">
      <formula>AND(task_start&lt;=EN$5,ROUNDDOWN((task_end-task_start+1)*task_progress,0)+task_start-1&gt;=EN$5)</formula>
    </cfRule>
    <cfRule type="expression" dxfId="56" priority="90" stopIfTrue="1">
      <formula>AND(task_end&gt;=EN$5,task_start&lt;EO$5)</formula>
    </cfRule>
  </conditionalFormatting>
  <conditionalFormatting sqref="EV14">
    <cfRule type="expression" dxfId="55" priority="91">
      <formula>AND(TODAY()&gt;=EN$5, TODAY()&lt;EO$5)</formula>
    </cfRule>
  </conditionalFormatting>
  <conditionalFormatting sqref="CV19:EW21 CV17:EM17 EO17:EW17 CV18:EU18 EW18">
    <cfRule type="expression" dxfId="54" priority="75">
      <formula>AND(task_start&lt;=CV$5,ROUNDDOWN((task_end-task_start+1)*task_progress,0)+task_start-1&gt;=CV$5)</formula>
    </cfRule>
    <cfRule type="expression" dxfId="53" priority="76" stopIfTrue="1">
      <formula>AND(task_end&gt;=CV$5,task_start&lt;CW$5)</formula>
    </cfRule>
  </conditionalFormatting>
  <conditionalFormatting sqref="CV19:EW21 CV17:EM17 EO17:EW17 CV18:EU18 EW18">
    <cfRule type="expression" dxfId="52" priority="74">
      <formula>AND(TODAY()&gt;=CV$5, TODAY()&lt;CW$5)</formula>
    </cfRule>
  </conditionalFormatting>
  <conditionalFormatting sqref="EX17:EX21">
    <cfRule type="expression" dxfId="51" priority="77">
      <formula>AND(task_start&lt;=EX$5,ROUNDDOWN((task_end-task_start+1)*task_progress,0)+task_start-1&gt;=EX$5)</formula>
    </cfRule>
    <cfRule type="expression" dxfId="50" priority="78" stopIfTrue="1">
      <formula>AND(task_end&gt;=EX$5,task_start&lt;EZ$5)</formula>
    </cfRule>
  </conditionalFormatting>
  <conditionalFormatting sqref="EX17:EX21">
    <cfRule type="expression" dxfId="49" priority="79">
      <formula>AND(TODAY()&gt;=EX$5, TODAY()&lt;EZ$5)</formula>
    </cfRule>
  </conditionalFormatting>
  <conditionalFormatting sqref="EV18">
    <cfRule type="expression" dxfId="48" priority="80">
      <formula>AND(task_start&lt;=EN$5,ROUNDDOWN((task_end-task_start+1)*task_progress,0)+task_start-1&gt;=EN$5)</formula>
    </cfRule>
    <cfRule type="expression" dxfId="47" priority="81" stopIfTrue="1">
      <formula>AND(task_end&gt;=EN$5,task_start&lt;EO$5)</formula>
    </cfRule>
  </conditionalFormatting>
  <conditionalFormatting sqref="EV18">
    <cfRule type="expression" dxfId="46" priority="82">
      <formula>AND(TODAY()&gt;=EN$5, TODAY()&lt;EO$5)</formula>
    </cfRule>
  </conditionalFormatting>
  <conditionalFormatting sqref="CV23:EW25 CV22:EU22 EW22">
    <cfRule type="expression" dxfId="45" priority="66">
      <formula>AND(task_start&lt;=CV$5,ROUNDDOWN((task_end-task_start+1)*task_progress,0)+task_start-1&gt;=CV$5)</formula>
    </cfRule>
    <cfRule type="expression" dxfId="44" priority="67" stopIfTrue="1">
      <formula>AND(task_end&gt;=CV$5,task_start&lt;CW$5)</formula>
    </cfRule>
  </conditionalFormatting>
  <conditionalFormatting sqref="CV23:EW25 CV22:EU22 EW22">
    <cfRule type="expression" dxfId="43" priority="65">
      <formula>AND(TODAY()&gt;=CV$5, TODAY()&lt;CW$5)</formula>
    </cfRule>
  </conditionalFormatting>
  <conditionalFormatting sqref="EV22">
    <cfRule type="expression" dxfId="42" priority="71">
      <formula>AND(task_start&lt;=EN$5,ROUNDDOWN((task_end-task_start+1)*task_progress,0)+task_start-1&gt;=EN$5)</formula>
    </cfRule>
    <cfRule type="expression" dxfId="41" priority="72" stopIfTrue="1">
      <formula>AND(task_end&gt;=EN$5,task_start&lt;EO$5)</formula>
    </cfRule>
  </conditionalFormatting>
  <conditionalFormatting sqref="EV22">
    <cfRule type="expression" dxfId="40" priority="73">
      <formula>AND(TODAY()&gt;=EN$5, TODAY()&lt;EO$5)</formula>
    </cfRule>
  </conditionalFormatting>
  <conditionalFormatting sqref="CV26:EM26 EO26:EW26 DO27:EW28">
    <cfRule type="expression" dxfId="39" priority="57">
      <formula>AND(task_start&lt;=CV$5,ROUNDDOWN((task_end-task_start+1)*task_progress,0)+task_start-1&gt;=CV$5)</formula>
    </cfRule>
    <cfRule type="expression" dxfId="38" priority="58" stopIfTrue="1">
      <formula>AND(task_end&gt;=CV$5,task_start&lt;CW$5)</formula>
    </cfRule>
  </conditionalFormatting>
  <conditionalFormatting sqref="CV26:EM26 EO26:EW26 DO27:EW28">
    <cfRule type="expression" dxfId="37" priority="56">
      <formula>AND(TODAY()&gt;=CV$5, TODAY()&lt;CW$5)</formula>
    </cfRule>
  </conditionalFormatting>
  <conditionalFormatting sqref="DO33:EW36 DO31:DO32">
    <cfRule type="expression" dxfId="36" priority="48">
      <formula>AND(task_start&lt;=DO$5,ROUNDDOWN((task_end-task_start+1)*task_progress,0)+task_start-1&gt;=DO$5)</formula>
    </cfRule>
    <cfRule type="expression" dxfId="35" priority="49" stopIfTrue="1">
      <formula>AND(task_end&gt;=DO$5,task_start&lt;DP$5)</formula>
    </cfRule>
  </conditionalFormatting>
  <conditionalFormatting sqref="DO33:EW36 DO31:DO32">
    <cfRule type="expression" dxfId="34" priority="47">
      <formula>AND(TODAY()&gt;=DO$5, TODAY()&lt;DP$5)</formula>
    </cfRule>
  </conditionalFormatting>
  <conditionalFormatting sqref="EX33:EX36">
    <cfRule type="expression" dxfId="33" priority="50">
      <formula>AND(task_start&lt;=EX$5,ROUNDDOWN((task_end-task_start+1)*task_progress,0)+task_start-1&gt;=EX$5)</formula>
    </cfRule>
    <cfRule type="expression" dxfId="32" priority="51" stopIfTrue="1">
      <formula>AND(task_end&gt;=EX$5,task_start&lt;EZ$5)</formula>
    </cfRule>
  </conditionalFormatting>
  <conditionalFormatting sqref="EX33:EX36">
    <cfRule type="expression" dxfId="31" priority="52">
      <formula>AND(TODAY()&gt;=EX$5, TODAY()&lt;EZ$5)</formula>
    </cfRule>
  </conditionalFormatting>
  <conditionalFormatting sqref="DP29:FH29 FJ30:FR30 FR31">
    <cfRule type="expression" dxfId="30" priority="39">
      <formula>AND(task_start&lt;=DP$5,ROUNDDOWN((task_end-task_start+1)*task_progress,0)+task_start-1&gt;=DP$5)</formula>
    </cfRule>
    <cfRule type="expression" dxfId="29" priority="40" stopIfTrue="1">
      <formula>AND(task_end&gt;=DP$5,task_start&lt;DQ$5)</formula>
    </cfRule>
  </conditionalFormatting>
  <conditionalFormatting sqref="DP29:FH29 FJ30:FR30 FR31">
    <cfRule type="expression" dxfId="28" priority="38">
      <formula>AND(TODAY()&gt;=DP$5, TODAY()&lt;DQ$5)</formula>
    </cfRule>
  </conditionalFormatting>
  <conditionalFormatting sqref="FQ31">
    <cfRule type="expression" dxfId="27" priority="44">
      <formula>AND(task_start&lt;=FI$5,ROUNDDOWN((task_end-task_start+1)*task_progress,0)+task_start-1&gt;=FI$5)</formula>
    </cfRule>
    <cfRule type="expression" dxfId="26" priority="45" stopIfTrue="1">
      <formula>AND(task_end&gt;=FI$5,task_start&lt;FJ$5)</formula>
    </cfRule>
  </conditionalFormatting>
  <conditionalFormatting sqref="FQ31">
    <cfRule type="expression" dxfId="25" priority="46">
      <formula>AND(TODAY()&gt;=FI$5, TODAY()&lt;FJ$5)</formula>
    </cfRule>
  </conditionalFormatting>
  <conditionalFormatting sqref="DH4:DM6">
    <cfRule type="expression" dxfId="24" priority="36">
      <formula>AND(TODAY()&gt;=DH$5, TODAY()&lt;DI$5)</formula>
    </cfRule>
  </conditionalFormatting>
  <conditionalFormatting sqref="DN4:DN6">
    <cfRule type="expression" dxfId="23" priority="37">
      <formula>AND(TODAY()&gt;=DN$5, TODAY()&lt;#REF!)</formula>
    </cfRule>
  </conditionalFormatting>
  <conditionalFormatting sqref="DO4:DT6">
    <cfRule type="expression" dxfId="22" priority="34">
      <formula>AND(TODAY()&gt;=DO$5, TODAY()&lt;DP$5)</formula>
    </cfRule>
  </conditionalFormatting>
  <conditionalFormatting sqref="DU4:DU6">
    <cfRule type="expression" dxfId="21" priority="35">
      <formula>AND(TODAY()&gt;=DU$5, TODAY()&lt;#REF!)</formula>
    </cfRule>
  </conditionalFormatting>
  <conditionalFormatting sqref="BZ26:CB26">
    <cfRule type="expression" dxfId="20" priority="31">
      <formula>AND(task_start&lt;=BZ$5,ROUNDDOWN((task_end-task_start+1)*task_progress,0)+task_start-1&gt;=BZ$5)</formula>
    </cfRule>
    <cfRule type="expression" dxfId="19" priority="32" stopIfTrue="1">
      <formula>AND(task_end&gt;=BZ$5,task_start&lt;CB$5)</formula>
    </cfRule>
  </conditionalFormatting>
  <conditionalFormatting sqref="BZ26:CB26">
    <cfRule type="expression" dxfId="18" priority="33">
      <formula>AND(TODAY()&gt;=BZ$5, TODAY()&lt;CB$5)</formula>
    </cfRule>
  </conditionalFormatting>
  <conditionalFormatting sqref="CC26:CE26">
    <cfRule type="expression" dxfId="17" priority="28">
      <formula>AND(task_start&lt;=CC$5,ROUNDDOWN((task_end-task_start+1)*task_progress,0)+task_start-1&gt;=CC$5)</formula>
    </cfRule>
    <cfRule type="expression" dxfId="16" priority="29" stopIfTrue="1">
      <formula>AND(task_end&gt;=CC$5,task_start&lt;CE$5)</formula>
    </cfRule>
  </conditionalFormatting>
  <conditionalFormatting sqref="CC26:CE26">
    <cfRule type="expression" dxfId="15" priority="30">
      <formula>AND(TODAY()&gt;=CC$5, TODAY()&lt;CE$5)</formula>
    </cfRule>
  </conditionalFormatting>
  <conditionalFormatting sqref="G33:BI37 G32:AY32 BA32:BI32">
    <cfRule type="expression" dxfId="14" priority="20">
      <formula>AND(task_start&lt;=G$5,ROUNDDOWN((task_end-task_start+1)*task_progress,0)+task_start-1&gt;=G$5)</formula>
    </cfRule>
    <cfRule type="expression" dxfId="13" priority="21" stopIfTrue="1">
      <formula>AND(task_end&gt;=G$5,task_start&lt;H$5)</formula>
    </cfRule>
  </conditionalFormatting>
  <conditionalFormatting sqref="G33:BI37 G32:AY32 BA32:BI32">
    <cfRule type="expression" dxfId="12" priority="19">
      <formula>AND(TODAY()&gt;=G$5, TODAY()&lt;H$5)</formula>
    </cfRule>
  </conditionalFormatting>
  <conditionalFormatting sqref="DE27:DM27 DM28 BK31:DM31 BK27:CS30 CV29:DM30 CV28:DK28 CV27:DC27">
    <cfRule type="expression" dxfId="11" priority="11">
      <formula>AND(task_start&lt;=BK$5,ROUNDDOWN((task_end-task_start+1)*task_progress,0)+task_start-1&gt;=BK$5)</formula>
    </cfRule>
    <cfRule type="expression" dxfId="10" priority="12" stopIfTrue="1">
      <formula>AND(task_end&gt;=BK$5,task_start&lt;BL$5)</formula>
    </cfRule>
  </conditionalFormatting>
  <conditionalFormatting sqref="DE27:DM27 DM28 BK31:DM31 BK27:CS30 CV29:DM30 CV28:DK28 CV27:DC27">
    <cfRule type="expression" dxfId="9" priority="10">
      <formula>AND(TODAY()&gt;=BK$5, TODAY()&lt;BL$5)</formula>
    </cfRule>
  </conditionalFormatting>
  <conditionalFormatting sqref="DN27:DN31">
    <cfRule type="expression" dxfId="8" priority="13">
      <formula>AND(task_start&lt;=DN$5,ROUNDDOWN((task_end-task_start+1)*task_progress,0)+task_start-1&gt;=DN$5)</formula>
    </cfRule>
    <cfRule type="expression" dxfId="7" priority="14" stopIfTrue="1">
      <formula>AND(task_end&gt;=DN$5,task_start&lt;DP$5)</formula>
    </cfRule>
  </conditionalFormatting>
  <conditionalFormatting sqref="DN27:DN31">
    <cfRule type="expression" dxfId="6" priority="15">
      <formula>AND(TODAY()&gt;=DN$5, TODAY()&lt;DP$5)</formula>
    </cfRule>
  </conditionalFormatting>
  <conditionalFormatting sqref="DL28">
    <cfRule type="expression" dxfId="5" priority="16">
      <formula>AND(task_start&lt;=DD$5,ROUNDDOWN((task_end-task_start+1)*task_progress,0)+task_start-1&gt;=DD$5)</formula>
    </cfRule>
    <cfRule type="expression" dxfId="4" priority="17" stopIfTrue="1">
      <formula>AND(task_end&gt;=DD$5,task_start&lt;DE$5)</formula>
    </cfRule>
  </conditionalFormatting>
  <conditionalFormatting sqref="DL28">
    <cfRule type="expression" dxfId="3" priority="18">
      <formula>AND(TODAY()&gt;=DD$5, TODAY()&lt;DE$5)</formula>
    </cfRule>
  </conditionalFormatting>
  <conditionalFormatting sqref="BK33:CT37 BK32:DC32 DE32:DM33 CV33:DM37">
    <cfRule type="expression" dxfId="2" priority="2">
      <formula>AND(task_start&lt;=BK$5,ROUNDDOWN((task_end-task_start+1)*task_progress,0)+task_start-1&gt;=BK$5)</formula>
    </cfRule>
    <cfRule type="expression" dxfId="1" priority="3" stopIfTrue="1">
      <formula>AND(task_end&gt;=BK$5,task_start&lt;BL$5)</formula>
    </cfRule>
  </conditionalFormatting>
  <conditionalFormatting sqref="BK33:CT37 BK32:DC32 DE32:DM33 CV33:DM37">
    <cfRule type="expression" dxfId="0" priority="1">
      <formula>AND(TODAY()&gt;=BK$5, TODAY()&lt;BL$5)</formula>
    </cfRule>
  </conditionalFormatting>
  <dataValidations count="8">
    <dataValidation type="whole" operator="greaterThanOrEqual" allowBlank="1" showInputMessage="1" promptTitle="Display Week" prompt="Changing this number will scroll the Gantt Chart view." sqref="O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dataValidations>
  <printOptions horizontalCentered="1"/>
  <pageMargins left="0.35" right="0.35" top="0.35" bottom="0.5" header="0.3" footer="0.3"/>
  <pageSetup scale="14" fitToHeight="0" orientation="landscape" r:id="rId1"/>
  <headerFooter differentFirst="1" scaleWithDoc="0">
    <oddFooter>Page &amp;P of &amp;N</oddFooter>
  </headerFooter>
  <ignoredErrors>
    <ignoredError sqref="D2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heetViews>
  <sheetFormatPr defaultColWidth="9" defaultRowHeight="12.75" x14ac:dyDescent="0.2"/>
  <cols>
    <col min="1" max="1" width="87" style="5" customWidth="1"/>
    <col min="2" max="16384" width="9" style="1"/>
  </cols>
  <sheetData>
    <row r="1" spans="1:2" ht="46.5" customHeight="1" x14ac:dyDescent="0.2"/>
    <row r="2" spans="1:2" s="7" customFormat="1" ht="15.75" x14ac:dyDescent="0.2">
      <c r="A2" s="39" t="s">
        <v>10</v>
      </c>
      <c r="B2" s="6"/>
    </row>
    <row r="3" spans="1:2" s="9" customFormat="1" ht="27" customHeight="1" x14ac:dyDescent="0.2">
      <c r="A3" s="40"/>
      <c r="B3" s="10"/>
    </row>
    <row r="4" spans="1:2" s="8" customFormat="1" ht="31.5" x14ac:dyDescent="0.6">
      <c r="A4" s="41" t="s">
        <v>11</v>
      </c>
    </row>
    <row r="5" spans="1:2" ht="74.25" customHeight="1" x14ac:dyDescent="0.2">
      <c r="A5" s="42" t="s">
        <v>12</v>
      </c>
    </row>
    <row r="6" spans="1:2" ht="26.25" customHeight="1" x14ac:dyDescent="0.2">
      <c r="A6" s="41" t="s">
        <v>13</v>
      </c>
    </row>
    <row r="7" spans="1:2" s="5" customFormat="1" ht="205.15" customHeight="1" x14ac:dyDescent="0.2">
      <c r="A7" s="43" t="s">
        <v>14</v>
      </c>
    </row>
    <row r="8" spans="1:2" s="8" customFormat="1" ht="31.5" x14ac:dyDescent="0.6">
      <c r="A8" s="41" t="s">
        <v>15</v>
      </c>
    </row>
    <row r="9" spans="1:2" ht="57" x14ac:dyDescent="0.2">
      <c r="A9" s="42" t="s">
        <v>16</v>
      </c>
    </row>
    <row r="10" spans="1:2" s="5" customFormat="1" ht="28.15" customHeight="1" x14ac:dyDescent="0.2">
      <c r="A10" s="44" t="s">
        <v>17</v>
      </c>
    </row>
    <row r="11" spans="1:2" s="8" customFormat="1" ht="31.5" x14ac:dyDescent="0.6">
      <c r="A11" s="41" t="s">
        <v>18</v>
      </c>
    </row>
    <row r="12" spans="1:2" ht="28.5" x14ac:dyDescent="0.2">
      <c r="A12" s="42" t="s">
        <v>19</v>
      </c>
    </row>
    <row r="13" spans="1:2" s="5" customFormat="1" ht="28.15" customHeight="1" x14ac:dyDescent="0.2">
      <c r="A13" s="44" t="s">
        <v>20</v>
      </c>
    </row>
    <row r="14" spans="1:2" s="8" customFormat="1" ht="31.5" x14ac:dyDescent="0.6">
      <c r="A14" s="41" t="s">
        <v>21</v>
      </c>
    </row>
    <row r="15" spans="1:2" ht="75" customHeight="1" x14ac:dyDescent="0.2">
      <c r="A15" s="42" t="s">
        <v>22</v>
      </c>
    </row>
    <row r="16" spans="1:2" ht="71.25" x14ac:dyDescent="0.2">
      <c r="A16" s="42" t="s">
        <v>23</v>
      </c>
    </row>
    <row r="17" spans="1:1" x14ac:dyDescent="0.2">
      <c r="A17" s="45"/>
    </row>
    <row r="18" spans="1:1" x14ac:dyDescent="0.2">
      <c r="A18" s="45"/>
    </row>
    <row r="19" spans="1:1" x14ac:dyDescent="0.2">
      <c r="A19" s="45"/>
    </row>
    <row r="20" spans="1:1" x14ac:dyDescent="0.2">
      <c r="A20" s="45"/>
    </row>
    <row r="21" spans="1:1" x14ac:dyDescent="0.2">
      <c r="A21" s="45"/>
    </row>
    <row r="22" spans="1:1" x14ac:dyDescent="0.2">
      <c r="A22" s="45"/>
    </row>
    <row r="23" spans="1:1" x14ac:dyDescent="0.2">
      <c r="A23" s="45"/>
    </row>
    <row r="24" spans="1:1" x14ac:dyDescent="0.2">
      <c r="A24" s="45"/>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elements/1.1/"/>
    <ds:schemaRef ds:uri="http://schemas.microsoft.com/office/2006/metadata/properties"/>
    <ds:schemaRef ds:uri="http://schemas.microsoft.com/office/infopath/2007/PartnerControls"/>
    <ds:schemaRef ds:uri="http://purl.org/dc/terms/"/>
    <ds:schemaRef ds:uri="http://schemas.microsoft.com/sharepoint/v3"/>
    <ds:schemaRef ds:uri="71af3243-3dd4-4a8d-8c0d-dd76da1f02a5"/>
    <ds:schemaRef ds:uri="http://www.w3.org/XML/1998/namespace"/>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cp:lastPrinted>2023-11-14T06:50:21Z</cp:lastPrinted>
  <dcterms:created xsi:type="dcterms:W3CDTF">2023-09-24T14:31:03Z</dcterms:created>
  <dcterms:modified xsi:type="dcterms:W3CDTF">2023-11-14T06:51:02Z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