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media/image12.png" ContentType="image/png"/>
  <Override PartName="/xl/media/image11.png" ContentType="image/png"/>
  <Override PartName="/xl/media/image9.png" ContentType="image/png"/>
  <Override PartName="/xl/media/image10.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2"/>
  </bookViews>
  <sheets>
    <sheet name="Extra" sheetId="1" state="hidden" r:id="rId2"/>
    <sheet name="TOC" sheetId="2" state="visible" r:id="rId3"/>
    <sheet name="TOD" sheetId="3" state="visible" r:id="rId4"/>
  </sheets>
  <definedNames>
    <definedName function="false" hidden="false" localSheetId="0" name="_xlnm.Print_Area" vbProcedure="false">Extra!$A$1:$G$21</definedName>
    <definedName function="false" hidden="false" localSheetId="1" name="_xlnm.Print_Area" vbProcedure="false">TOC!$A$1:$D$37</definedName>
    <definedName function="false" hidden="false" localSheetId="2" name="_xlnm.Print_Area" vbProcedure="false">TOD!$A$1:$F$50</definedName>
    <definedName function="false" hidden="false" name="PM" vbProcedure="false">TOD!$F$13</definedName>
    <definedName function="false" hidden="false" name="RP" vbProcedure="false">TOD!$F$17</definedName>
    <definedName function="false" hidden="false" localSheetId="1" name="PM" vbProcedure="false">toc!#ref!</definedName>
    <definedName function="false" hidden="false" localSheetId="1" name="RP" vbProcedure="false">toc!#ref!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<sst xmlns="http://schemas.openxmlformats.org/spreadsheetml/2006/main" count="89" uniqueCount="66">
  <si>
    <t xml:space="preserve">Muniff Ziauddin &amp; Co.</t>
  </si>
  <si>
    <t xml:space="preserve">Chartered Accountants</t>
  </si>
  <si>
    <t xml:space="preserve">An independent member firm of BKR International</t>
  </si>
  <si>
    <t xml:space="preserve">SAMPLE SIZE DETERMINATION FOR TEST OF DETAILS</t>
  </si>
  <si>
    <t xml:space="preserve">Client: </t>
  </si>
  <si>
    <t xml:space="preserve">Period:</t>
  </si>
  <si>
    <t xml:space="preserve">The starting point is the assessment of the inherent risk (high/not high) and the preliminary assessment of control risk (low, medium, high). The aim is to estimate the degree of confidence that can be derived from the control systems. Depending on the results, the level of substantive testing needed to arrive to desired confidence level has to be determined. Given that 95% confidence is generally required of audit testing, the nature and extent of planned audit tests will vary, depending on the auditor's assessment of both inherent and control risk, known as the combined risk assessment.
The following table shows the components of the audit risk model, and the resulting types of audit tests to be carried out. Values are assigned for the assessed inherent risk (not high = 0.6 and high = 1.0) and assessed control risk (low = 0.15; medium = 0.25 and high = 1.0. As the audit risk is set at 5%, and the auditor estimates the inherent risk and control risk, detection risk is calculated using the audit risk equation DR = AR/(IR x CR).</t>
  </si>
  <si>
    <t xml:space="preserve">Assessed inherent risk (IR)</t>
  </si>
  <si>
    <t xml:space="preserve">Evaluation of internal control systems</t>
  </si>
  <si>
    <t xml:space="preserve">Assessed control risk (CR)</t>
  </si>
  <si>
    <t xml:space="preserve">Assurance obtained from combined risk assessment</t>
  </si>
  <si>
    <t xml:space="preserve">Residual level of substantive testing to be carried out</t>
  </si>
  <si>
    <t xml:space="preserve">Corresponding minimum degree of confidence to be derived from substantive tests (%)</t>
  </si>
  <si>
    <t xml:space="preserve">Corresponding minimum sample size</t>
  </si>
  <si>
    <t xml:space="preserve">Not high
(0.6)</t>
  </si>
  <si>
    <t xml:space="preserve">Excellent</t>
  </si>
  <si>
    <t xml:space="preserve">Low (0.15)</t>
  </si>
  <si>
    <t xml:space="preserve">High controls assurance</t>
  </si>
  <si>
    <t xml:space="preserve">Minimum</t>
  </si>
  <si>
    <t xml:space="preserve">Good</t>
  </si>
  <si>
    <t xml:space="preserve">Medium (0.25)</t>
  </si>
  <si>
    <t xml:space="preserve">Medium controls assurance</t>
  </si>
  <si>
    <t xml:space="preserve">Standard</t>
  </si>
  <si>
    <t xml:space="preserve">Poor, or where controls not tested</t>
  </si>
  <si>
    <t xml:space="preserve">High (1.0)</t>
  </si>
  <si>
    <t xml:space="preserve">Low controls assurance</t>
  </si>
  <si>
    <t xml:space="preserve">Focused</t>
  </si>
  <si>
    <t xml:space="preserve">High
(1.0)</t>
  </si>
  <si>
    <t xml:space="preserve">For example, for the best-case scenario (IR = 0.6 and CR = 0.15) with audit risk at 0.05, detection risk is 0.55 (0.05 / 0.6 x 0.15). By definition, the confidence level to be derived from substantive testing is 45% (1 - 0.55). 
(1) It is for the auditor to decide whether the work and the results obtained as part of the overall evaluation of supervisory and control systems and substantive testing are sufficient to provide the required confidence level in the context of the audit in question. This table should be used indicatively. Where there is difficulty carrying out all the necessary audit work and reaching the confidence level of 95%, either more audit evidence must be obtained by other means, or the scope of the audit conclusion must be limited. 
(2) The table is based on the hypothesis that the samples have been randomly selected. When a two-stage sampling method is used, the sample size should be increased by 20% to compensate for the increased sampling risk (i.e. the risk that all transactions at second-stage sampling do not have the same probability to be drawn). 
(3) Sample sizes are rounded to the nearest multiple of 5.</t>
  </si>
  <si>
    <t xml:space="preserve">SAMPLE SIZE DETERMINATION FOR TEST OF CONTROLS</t>
  </si>
  <si>
    <t xml:space="preserve">The table below is used as a general rule:</t>
  </si>
  <si>
    <t xml:space="preserve">Frequency of control</t>
  </si>
  <si>
    <t xml:space="preserve">Assumed population size</t>
  </si>
  <si>
    <t xml:space="preserve">Sample size</t>
  </si>
  <si>
    <t xml:space="preserve">Annual</t>
  </si>
  <si>
    <t xml:space="preserve">Quarterly</t>
  </si>
  <si>
    <t xml:space="preserve">Monthly</t>
  </si>
  <si>
    <t xml:space="preserve">Weekly</t>
  </si>
  <si>
    <t xml:space="preserve">Daily</t>
  </si>
  <si>
    <t xml:space="preserve">Multiple per day</t>
  </si>
  <si>
    <t xml:space="preserve">Above 250</t>
  </si>
  <si>
    <t xml:space="preserve">Subject:</t>
  </si>
  <si>
    <t xml:space="preserve">No. of items</t>
  </si>
  <si>
    <t xml:space="preserve">PKR</t>
  </si>
  <si>
    <t xml:space="preserve">Performance Materiality (PM)</t>
  </si>
  <si>
    <t xml:space="preserve">Population</t>
  </si>
  <si>
    <r>
      <rPr>
        <sz val="10"/>
        <color rgb="FF000000"/>
        <rFont val="Trebuchet MS"/>
        <family val="0"/>
        <charset val="134"/>
      </rPr>
      <t xml:space="preserve">Items above PM </t>
    </r>
    <r>
      <rPr>
        <i val="true"/>
        <sz val="10"/>
        <color rgb="FF000000"/>
        <rFont val="Trebuchet MS"/>
        <family val="0"/>
        <charset val="134"/>
      </rPr>
      <t xml:space="preserve">(All to be tested as part of sample)</t>
    </r>
  </si>
  <si>
    <t xml:space="preserve">Residual Population</t>
  </si>
  <si>
    <t xml:space="preserve">Sample Size</t>
  </si>
  <si>
    <t xml:space="preserve">⃝</t>
  </si>
  <si>
    <t xml:space="preserve">Only TOD</t>
  </si>
  <si>
    <t xml:space="preserve">&gt; RP/PM</t>
  </si>
  <si>
    <t xml:space="preserve">TOD + SAP</t>
  </si>
  <si>
    <t xml:space="preserve">TOC + TOD + SAP</t>
  </si>
  <si>
    <t xml:space="preserve">Sampling Method</t>
  </si>
  <si>
    <t xml:space="preserve">Monetary Unit Sampling</t>
  </si>
  <si>
    <t xml:space="preserve">Random selection</t>
  </si>
  <si>
    <t xml:space="preserve">Sampling Amount</t>
  </si>
  <si>
    <t xml:space="preserve">Systematic selection</t>
  </si>
  <si>
    <t xml:space="preserve">Haphazard selection</t>
  </si>
  <si>
    <t xml:space="preserve">Block selection</t>
  </si>
  <si>
    <t xml:space="preserve">*</t>
  </si>
  <si>
    <t xml:space="preserve">TOC = Test of Controls</t>
  </si>
  <si>
    <t xml:space="preserve">Others</t>
  </si>
  <si>
    <t xml:space="preserve">SAP = Substantive Analytical Procedures</t>
  </si>
  <si>
    <t xml:space="preserve">TOD = Test of Details</t>
  </si>
</sst>
</file>

<file path=xl/styles.xml><?xml version="1.0" encoding="utf-8"?>
<styleSheet xmlns="http://schemas.openxmlformats.org/spreadsheetml/2006/main">
  <numFmts count="7">
    <numFmt numFmtId="164" formatCode="General"/>
    <numFmt numFmtId="165" formatCode="0%"/>
    <numFmt numFmtId="166" formatCode="0.000%"/>
    <numFmt numFmtId="167" formatCode="0_);[RED]\(0\)"/>
    <numFmt numFmtId="168" formatCode="_(* #,##0.00_);_(* \(#,##0.00\);_(* \-??_);_(@_)"/>
    <numFmt numFmtId="169" formatCode="D\-MMM\-YY"/>
    <numFmt numFmtId="170" formatCode="_(* #,##0_);_(* \(#,##0\);_(* \-??_);_(@_)"/>
  </numFmts>
  <fonts count="20">
    <font>
      <sz val="11"/>
      <color rgb="FF000000"/>
      <name val="Calibri"/>
      <family val="0"/>
      <charset val="134"/>
    </font>
    <font>
      <sz val="10"/>
      <name val="Arial"/>
      <family val="0"/>
    </font>
    <font>
      <sz val="10"/>
      <name val="Arial"/>
      <family val="0"/>
    </font>
    <font>
      <sz val="10"/>
      <name val="Arial"/>
      <family val="0"/>
    </font>
    <font>
      <sz val="10"/>
      <color rgb="FF000000"/>
      <name val="Trebuchet MS"/>
      <family val="0"/>
      <charset val="134"/>
    </font>
    <font>
      <b val="true"/>
      <sz val="10"/>
      <name val="Trebuchet MS"/>
      <family val="0"/>
      <charset val="134"/>
    </font>
    <font>
      <sz val="10"/>
      <name val="Trebuchet MS"/>
      <family val="0"/>
      <charset val="134"/>
    </font>
    <font>
      <b val="true"/>
      <i val="true"/>
      <sz val="10"/>
      <color rgb="FF2B4667"/>
      <name val="Trebuchet MS"/>
      <family val="0"/>
      <charset val="134"/>
    </font>
    <font>
      <sz val="10"/>
      <color rgb="FF2B4667"/>
      <name val="Trebuchet MS"/>
      <family val="0"/>
      <charset val="134"/>
    </font>
    <font>
      <b val="true"/>
      <u val="single"/>
      <sz val="10"/>
      <name val="Trebuchet MS"/>
      <family val="0"/>
      <charset val="134"/>
    </font>
    <font>
      <b val="true"/>
      <sz val="10"/>
      <color rgb="FF000000"/>
      <name val="Trebuchet MS"/>
      <family val="0"/>
      <charset val="134"/>
    </font>
    <font>
      <sz val="10"/>
      <color rgb="FF000000"/>
      <name val="Trebuchet MS"/>
      <family val="2"/>
      <charset val="1"/>
    </font>
    <font>
      <b val="true"/>
      <sz val="10"/>
      <color rgb="FF000000"/>
      <name val="Trebuchet MS"/>
      <family val="2"/>
      <charset val="1"/>
    </font>
    <font>
      <b val="true"/>
      <u val="single"/>
      <sz val="10"/>
      <color rgb="FF000000"/>
      <name val="Trebuchet MS"/>
      <family val="0"/>
      <charset val="134"/>
    </font>
    <font>
      <sz val="9"/>
      <color rgb="FF000000"/>
      <name val="Calibri"/>
      <family val="0"/>
      <charset val="134"/>
    </font>
    <font>
      <i val="true"/>
      <sz val="9"/>
      <color rgb="FF000000"/>
      <name val="Calibri"/>
      <family val="0"/>
      <charset val="134"/>
    </font>
    <font>
      <i val="true"/>
      <sz val="11"/>
      <color rgb="FF000000"/>
      <name val="Calibri"/>
      <family val="0"/>
      <charset val="134"/>
    </font>
    <font>
      <i val="true"/>
      <sz val="10"/>
      <color rgb="FF000000"/>
      <name val="Trebuchet MS"/>
      <family val="0"/>
      <charset val="134"/>
    </font>
    <font>
      <sz val="11"/>
      <color rgb="FF000000"/>
      <name val="Calibri"/>
      <family val="2"/>
      <charset val="1"/>
    </font>
    <font>
      <b val="true"/>
      <sz val="11"/>
      <color rgb="FF000000"/>
      <name val="Calibri"/>
      <family val="0"/>
      <charset val="134"/>
    </font>
  </fonts>
  <fills count="4">
    <fill>
      <patternFill patternType="none"/>
    </fill>
    <fill>
      <patternFill patternType="gray125"/>
    </fill>
    <fill>
      <patternFill patternType="solid">
        <fgColor rgb="FFF6F8FA"/>
        <bgColor rgb="FFFFFFFF"/>
      </patternFill>
    </fill>
    <fill>
      <patternFill patternType="solid">
        <fgColor rgb="FFFFFFFF"/>
        <bgColor rgb="FFF6F8FA"/>
      </patternFill>
    </fill>
  </fills>
  <borders count="6">
    <border diagonalUp="false" diagonalDown="false">
      <left/>
      <right/>
      <top/>
      <bottom/>
      <diagonal/>
    </border>
    <border diagonalUp="false" diagonalDown="false">
      <left/>
      <right/>
      <top/>
      <bottom style="thin"/>
      <diagonal/>
    </border>
    <border diagonalUp="false" diagonalDown="false">
      <left style="medium">
        <color rgb="FFC6C6C6"/>
      </left>
      <right style="medium">
        <color rgb="FFC6C6C6"/>
      </right>
      <top style="medium">
        <color rgb="FFC6C6C6"/>
      </top>
      <bottom style="medium">
        <color rgb="FFC6C6C6"/>
      </bottom>
      <diagonal/>
    </border>
    <border diagonalUp="false" diagonalDown="false">
      <left style="thin"/>
      <right style="thin"/>
      <top style="thin"/>
      <bottom style="thin"/>
      <diagonal/>
    </border>
    <border diagonalUp="false" diagonalDown="false">
      <left/>
      <right/>
      <top/>
      <bottom style="medium"/>
      <diagonal/>
    </border>
    <border diagonalUp="false" diagonalDown="false">
      <left/>
      <right/>
      <top/>
      <bottom style="double"/>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center" textRotation="0" wrapText="false" indent="0" shrinkToFit="false"/>
      <protection locked="true" hidden="false"/>
    </xf>
  </cellStyleXfs>
  <cellXfs count="6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true" applyProtection="false">
      <alignment horizontal="left" vertical="top" textRotation="0" wrapText="false" indent="0" shrinkToFit="false"/>
      <protection locked="true" hidden="false"/>
    </xf>
    <xf numFmtId="164" fontId="6" fillId="0" borderId="0" xfId="20" applyFont="true" applyBorder="true" applyAlignment="true" applyProtection="false">
      <alignment horizontal="general" vertical="top" textRotation="0" wrapText="false" indent="0" shrinkToFit="false"/>
      <protection locked="true" hidden="false"/>
    </xf>
    <xf numFmtId="164" fontId="6" fillId="0" borderId="0" xfId="20" applyFont="true" applyBorder="false" applyAlignment="true" applyProtection="false">
      <alignment horizontal="general" vertical="top" textRotation="0" wrapText="false" indent="0" shrinkToFit="false"/>
      <protection locked="true" hidden="false"/>
    </xf>
    <xf numFmtId="164" fontId="5" fillId="0" borderId="0" xfId="20" applyFont="true" applyBorder="false" applyAlignment="true" applyProtection="false">
      <alignment horizontal="general" vertical="top"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justify" vertical="top" textRotation="0" wrapText="true" indent="0" shrinkToFit="false"/>
      <protection locked="true" hidden="false"/>
    </xf>
    <xf numFmtId="164" fontId="7" fillId="2" borderId="2" xfId="0" applyFont="true" applyBorder="true" applyAlignment="true" applyProtection="false">
      <alignment horizontal="general" vertical="top" textRotation="0" wrapText="true" indent="0" shrinkToFit="false"/>
      <protection locked="true" hidden="false"/>
    </xf>
    <xf numFmtId="164" fontId="8" fillId="3" borderId="2" xfId="0" applyFont="true" applyBorder="true" applyAlignment="true" applyProtection="false">
      <alignment horizontal="general" vertical="top" textRotation="0" wrapText="true" indent="0" shrinkToFit="false"/>
      <protection locked="true" hidden="false"/>
    </xf>
    <xf numFmtId="165" fontId="8" fillId="3" borderId="2" xfId="19" applyFont="true" applyBorder="true" applyAlignment="true" applyProtection="true">
      <alignment horizontal="center" vertical="top" textRotation="0" wrapText="true" indent="0" shrinkToFit="false"/>
      <protection locked="true" hidden="false"/>
    </xf>
    <xf numFmtId="164" fontId="7" fillId="3" borderId="2" xfId="0" applyFont="true" applyBorder="true" applyAlignment="true" applyProtection="false">
      <alignment horizontal="center" vertical="top" textRotation="0" wrapText="true" indent="0" shrinkToFit="false"/>
      <protection locked="true" hidden="false"/>
    </xf>
    <xf numFmtId="165" fontId="4" fillId="0" borderId="0" xfId="19" applyFont="true" applyBorder="true" applyAlignment="true" applyProtection="true">
      <alignment horizontal="general" vertical="bottom" textRotation="0" wrapText="false" indent="0" shrinkToFit="false"/>
      <protection locked="true" hidden="false"/>
    </xf>
    <xf numFmtId="166" fontId="4" fillId="0" borderId="0" xfId="19" applyFont="true" applyBorder="true" applyAlignment="true" applyProtection="true">
      <alignment horizontal="general" vertical="bottom" textRotation="0" wrapText="false" indent="0" shrinkToFit="false"/>
      <protection locked="true" hidden="false"/>
    </xf>
    <xf numFmtId="164" fontId="8" fillId="2" borderId="2" xfId="0" applyFont="true" applyBorder="true" applyAlignment="true" applyProtection="false">
      <alignment horizontal="general" vertical="top" textRotation="0" wrapText="true" indent="0" shrinkToFit="false"/>
      <protection locked="true" hidden="false"/>
    </xf>
    <xf numFmtId="165" fontId="8" fillId="2" borderId="2" xfId="19" applyFont="true" applyBorder="true" applyAlignment="true" applyProtection="true">
      <alignment horizontal="center" vertical="top" textRotation="0" wrapText="true" indent="0" shrinkToFit="false"/>
      <protection locked="true" hidden="false"/>
    </xf>
    <xf numFmtId="164" fontId="7" fillId="2" borderId="2" xfId="0" applyFont="true" applyBorder="true" applyAlignment="true" applyProtection="false">
      <alignment horizontal="center"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9" fillId="0" borderId="0" xfId="20" applyFont="true" applyBorder="false" applyAlignment="true" applyProtection="false">
      <alignment horizontal="general" vertical="top" textRotation="0" wrapText="false" indent="0" shrinkToFit="false"/>
      <protection locked="true" hidden="false"/>
    </xf>
    <xf numFmtId="164" fontId="6" fillId="0" borderId="0" xfId="20" applyFont="true" applyBorder="fals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10" fillId="0" borderId="0" xfId="0" applyFont="true" applyBorder="true" applyAlignment="true" applyProtection="false">
      <alignment horizontal="center" vertical="top" textRotation="0" wrapText="false" indent="0" shrinkToFit="false"/>
      <protection locked="true" hidden="false"/>
    </xf>
    <xf numFmtId="164" fontId="11" fillId="0" borderId="0" xfId="0" applyFont="true" applyBorder="true" applyAlignment="true" applyProtection="false">
      <alignment horizontal="general" vertical="top" textRotation="0" wrapText="false" indent="0" shrinkToFit="false"/>
      <protection locked="true" hidden="false"/>
    </xf>
    <xf numFmtId="164" fontId="12" fillId="0" borderId="3" xfId="0" applyFont="true" applyBorder="true" applyAlignment="true" applyProtection="false">
      <alignment horizontal="general" vertical="top" textRotation="0" wrapText="true" indent="0" shrinkToFit="false"/>
      <protection locked="true" hidden="false"/>
    </xf>
    <xf numFmtId="164" fontId="12" fillId="0" borderId="3" xfId="0" applyFont="true" applyBorder="true" applyAlignment="true" applyProtection="false">
      <alignment horizontal="center" vertical="top" textRotation="0" wrapText="true" indent="0" shrinkToFit="false"/>
      <protection locked="true" hidden="false"/>
    </xf>
    <xf numFmtId="164" fontId="12" fillId="0" borderId="3" xfId="0" applyFont="true" applyBorder="true" applyAlignment="true" applyProtection="false">
      <alignment horizontal="center" vertical="top" textRotation="0" wrapText="false" indent="0" shrinkToFit="false"/>
      <protection locked="true" hidden="false"/>
    </xf>
    <xf numFmtId="164" fontId="4" fillId="0" borderId="3" xfId="0" applyFont="true" applyBorder="true" applyAlignment="true" applyProtection="false">
      <alignment horizontal="general" vertical="top" textRotation="0" wrapText="false" indent="0" shrinkToFit="false"/>
      <protection locked="true" hidden="false"/>
    </xf>
    <xf numFmtId="164" fontId="11" fillId="0" borderId="3" xfId="0" applyFont="true" applyBorder="true" applyAlignment="true" applyProtection="false">
      <alignment horizontal="general" vertical="top" textRotation="0" wrapText="false" indent="0" shrinkToFit="false"/>
      <protection locked="true" hidden="false"/>
    </xf>
    <xf numFmtId="164" fontId="4" fillId="0" borderId="3" xfId="0" applyFont="true" applyBorder="true" applyAlignment="true" applyProtection="false">
      <alignment horizontal="center" vertical="top" textRotation="0" wrapText="false" indent="0" shrinkToFit="false"/>
      <protection locked="true" hidden="false"/>
    </xf>
    <xf numFmtId="164" fontId="0" fillId="0" borderId="3" xfId="0" applyFont="true" applyBorder="true" applyAlignment="true" applyProtection="false">
      <alignment horizontal="general" vertical="top" textRotation="0" wrapText="false" indent="0" shrinkToFit="false"/>
      <protection locked="true" hidden="false"/>
    </xf>
    <xf numFmtId="164" fontId="0" fillId="0" borderId="3" xfId="0" applyFont="true" applyBorder="true" applyAlignment="true" applyProtection="false">
      <alignment horizontal="center"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13"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center" vertical="top" textRotation="0" wrapText="false" indent="0" shrinkToFit="false"/>
      <protection locked="true" hidden="false"/>
    </xf>
    <xf numFmtId="167" fontId="0" fillId="0" borderId="0" xfId="0" applyFont="false" applyBorder="true" applyAlignment="true" applyProtection="false">
      <alignment horizontal="center" vertical="top" textRotation="0" wrapText="false" indent="0" shrinkToFit="false"/>
      <protection locked="true" hidden="false"/>
    </xf>
    <xf numFmtId="167" fontId="4" fillId="0" borderId="0" xfId="15" applyFont="true" applyBorder="true" applyAlignment="true" applyProtection="true">
      <alignment horizontal="center" vertical="top" textRotation="0" wrapText="false" indent="0" shrinkToFit="false"/>
      <protection locked="true" hidden="false"/>
    </xf>
    <xf numFmtId="164" fontId="14" fillId="0" borderId="0" xfId="0" applyFont="true" applyBorder="true" applyAlignment="true" applyProtection="false">
      <alignment horizontal="right" vertical="top" textRotation="0" wrapText="false" indent="0" shrinkToFit="false"/>
      <protection locked="true" hidden="false"/>
    </xf>
    <xf numFmtId="164" fontId="15" fillId="0" borderId="0" xfId="0" applyFont="true" applyBorder="true" applyAlignment="true" applyProtection="false">
      <alignment horizontal="general" vertical="top" textRotation="0" wrapText="false" indent="0" shrinkToFit="false"/>
      <protection locked="true" hidden="false"/>
    </xf>
    <xf numFmtId="164" fontId="14" fillId="0" borderId="0" xfId="0" applyFont="true" applyBorder="true" applyAlignment="true" applyProtection="false">
      <alignment horizontal="general" vertical="top" textRotation="0" wrapText="false" indent="0" shrinkToFit="false"/>
      <protection locked="true" hidden="false"/>
    </xf>
    <xf numFmtId="164" fontId="16" fillId="0" borderId="0" xfId="0" applyFont="true" applyBorder="true" applyAlignment="true" applyProtection="false">
      <alignment horizontal="general" vertical="top" textRotation="0" wrapText="false" indent="0" shrinkToFit="false"/>
      <protection locked="true" hidden="false"/>
    </xf>
    <xf numFmtId="164" fontId="4" fillId="0" borderId="1" xfId="0" applyFont="true" applyBorder="true" applyAlignment="true" applyProtection="false">
      <alignment horizontal="left" vertical="bottom" textRotation="0" wrapText="false" indent="0" shrinkToFit="false"/>
      <protection locked="true" hidden="false"/>
    </xf>
    <xf numFmtId="169" fontId="4" fillId="0" borderId="1"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10" fillId="0" borderId="4" xfId="0" applyFont="true" applyBorder="tru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7" fontId="4" fillId="0" borderId="0" xfId="15" applyFont="true" applyBorder="true" applyAlignment="true" applyProtection="true">
      <alignment horizontal="center" vertical="bottom" textRotation="0" wrapText="false" indent="0" shrinkToFit="false"/>
      <protection locked="true" hidden="false"/>
    </xf>
    <xf numFmtId="170" fontId="4" fillId="0" borderId="0" xfId="15" applyFont="true" applyBorder="true" applyAlignment="true" applyProtection="true">
      <alignment horizontal="general" vertical="bottom" textRotation="0" wrapText="false" indent="0" shrinkToFit="false"/>
      <protection locked="true" hidden="false"/>
    </xf>
    <xf numFmtId="170" fontId="4" fillId="0" borderId="5" xfId="15" applyFont="true" applyBorder="true" applyAlignment="true" applyProtection="true">
      <alignment horizontal="general" vertical="bottom" textRotation="0" wrapText="false" indent="0" shrinkToFit="false"/>
      <protection locked="true" hidden="false"/>
    </xf>
    <xf numFmtId="167" fontId="4" fillId="0" borderId="5" xfId="15" applyFont="true" applyBorder="true" applyAlignment="true" applyProtection="true">
      <alignment horizontal="center" vertical="bottom" textRotation="0" wrapText="false" indent="0" shrinkToFit="false"/>
      <protection locked="true" hidden="false"/>
    </xf>
    <xf numFmtId="167" fontId="0" fillId="0" borderId="0" xfId="0" applyFont="false" applyBorder="false" applyAlignment="true" applyProtection="false">
      <alignment horizontal="center"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top" textRotation="0" wrapText="false" indent="0" shrinkToFit="false"/>
      <protection locked="true" hidden="false"/>
    </xf>
    <xf numFmtId="164" fontId="19" fillId="0" borderId="3" xfId="0" applyFont="true" applyBorder="true" applyAlignment="true" applyProtection="false">
      <alignment horizontal="center"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15" applyFont="true" applyBorder="true" applyAlignment="true" applyProtection="true">
      <alignment horizontal="general" vertical="bottom" textRotation="0" wrapText="false" indent="0" shrinkToFit="false"/>
      <protection locked="true" hidden="false"/>
    </xf>
    <xf numFmtId="170" fontId="0" fillId="0" borderId="3" xfId="15" applyFont="true" applyBorder="true" applyAlignment="true" applyProtection="tru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center" vertical="bottom" textRotation="0" wrapText="false" indent="0" shrinkToFit="false"/>
      <protection locked="true" hidden="false"/>
    </xf>
    <xf numFmtId="170" fontId="0" fillId="0" borderId="5" xfId="15" applyFont="true" applyBorder="tru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false">
      <alignment horizontal="right"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6C6C6"/>
      <rgbColor rgb="FF808080"/>
      <rgbColor rgb="FF9999FF"/>
      <rgbColor rgb="FF993366"/>
      <rgbColor rgb="FFF6F8FA"/>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B4667"/>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9.png"/>
</Relationships>
</file>

<file path=xl/drawings/_rels/drawing2.xml.rels><?xml version="1.0" encoding="UTF-8"?>
<Relationships xmlns="http://schemas.openxmlformats.org/package/2006/relationships"><Relationship Id="rId1" Type="http://schemas.openxmlformats.org/officeDocument/2006/relationships/image" Target="../media/image10.png"/>
</Relationships>
</file>

<file path=xl/drawings/_rels/drawing3.xml.rels><?xml version="1.0" encoding="UTF-8"?>
<Relationships xmlns="http://schemas.openxmlformats.org/package/2006/relationships"><Relationship Id="rId1" Type="http://schemas.openxmlformats.org/officeDocument/2006/relationships/image" Target="../media/image11.png"/><Relationship Id="rId2" Type="http://schemas.openxmlformats.org/officeDocument/2006/relationships/image" Target="../media/image1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1411920</xdr:colOff>
      <xdr:row>0</xdr:row>
      <xdr:rowOff>22320</xdr:rowOff>
    </xdr:from>
    <xdr:to>
      <xdr:col>7</xdr:col>
      <xdr:colOff>31680</xdr:colOff>
      <xdr:row>3</xdr:row>
      <xdr:rowOff>49320</xdr:rowOff>
    </xdr:to>
    <xdr:pic>
      <xdr:nvPicPr>
        <xdr:cNvPr id="0" name="Picture 1" descr=""/>
        <xdr:cNvPicPr/>
      </xdr:nvPicPr>
      <xdr:blipFill>
        <a:blip r:embed="rId1"/>
        <a:stretch/>
      </xdr:blipFill>
      <xdr:spPr>
        <a:xfrm>
          <a:off x="7086240" y="22320"/>
          <a:ext cx="1280880" cy="5983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106560</xdr:colOff>
      <xdr:row>0</xdr:row>
      <xdr:rowOff>12600</xdr:rowOff>
    </xdr:from>
    <xdr:to>
      <xdr:col>4</xdr:col>
      <xdr:colOff>21600</xdr:colOff>
      <xdr:row>3</xdr:row>
      <xdr:rowOff>39600</xdr:rowOff>
    </xdr:to>
    <xdr:pic>
      <xdr:nvPicPr>
        <xdr:cNvPr id="1" name="Picture 1" descr=""/>
        <xdr:cNvPicPr/>
      </xdr:nvPicPr>
      <xdr:blipFill>
        <a:blip r:embed="rId1"/>
        <a:stretch/>
      </xdr:blipFill>
      <xdr:spPr>
        <a:xfrm>
          <a:off x="3967920" y="12600"/>
          <a:ext cx="1205280" cy="59832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401760</xdr:colOff>
      <xdr:row>0</xdr:row>
      <xdr:rowOff>31680</xdr:rowOff>
    </xdr:from>
    <xdr:to>
      <xdr:col>12</xdr:col>
      <xdr:colOff>12240</xdr:colOff>
      <xdr:row>3</xdr:row>
      <xdr:rowOff>58680</xdr:rowOff>
    </xdr:to>
    <xdr:pic>
      <xdr:nvPicPr>
        <xdr:cNvPr id="2" name="Picture 1" descr=""/>
        <xdr:cNvPicPr/>
      </xdr:nvPicPr>
      <xdr:blipFill>
        <a:blip r:embed="rId1"/>
        <a:stretch/>
      </xdr:blipFill>
      <xdr:spPr>
        <a:xfrm>
          <a:off x="5490000" y="31680"/>
          <a:ext cx="1223280" cy="598320"/>
        </a:xfrm>
        <a:prstGeom prst="rect">
          <a:avLst/>
        </a:prstGeom>
        <a:ln>
          <a:noFill/>
        </a:ln>
      </xdr:spPr>
    </xdr:pic>
    <xdr:clientData/>
  </xdr:twoCellAnchor>
  <xdr:twoCellAnchor editAs="oneCell">
    <xdr:from>
      <xdr:col>1</xdr:col>
      <xdr:colOff>1228680</xdr:colOff>
      <xdr:row>32</xdr:row>
      <xdr:rowOff>29160</xdr:rowOff>
    </xdr:from>
    <xdr:to>
      <xdr:col>5</xdr:col>
      <xdr:colOff>1513800</xdr:colOff>
      <xdr:row>47</xdr:row>
      <xdr:rowOff>104760</xdr:rowOff>
    </xdr:to>
    <xdr:pic>
      <xdr:nvPicPr>
        <xdr:cNvPr id="3" name="Picture 2" descr=""/>
        <xdr:cNvPicPr/>
      </xdr:nvPicPr>
      <xdr:blipFill>
        <a:blip r:embed="rId2"/>
        <a:stretch/>
      </xdr:blipFill>
      <xdr:spPr>
        <a:xfrm>
          <a:off x="1883880" y="6220080"/>
          <a:ext cx="4718160" cy="293328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I21"/>
  <sheetViews>
    <sheetView showFormulas="false" showGridLines="true" showRowColHeaders="true" showZeros="true" rightToLeft="false" tabSelected="false" showOutlineSymbols="true" defaultGridColor="true" view="pageBreakPreview" topLeftCell="A16" colorId="64" zoomScale="110" zoomScaleNormal="100" zoomScalePageLayoutView="110" workbookViewId="0">
      <selection pane="topLeft" activeCell="A11" activeCellId="0" sqref="A11"/>
    </sheetView>
  </sheetViews>
  <sheetFormatPr defaultRowHeight="15" zeroHeight="false" outlineLevelRow="0" outlineLevelCol="0"/>
  <cols>
    <col collapsed="false" customWidth="true" hidden="false" outlineLevel="0" max="1" min="1" style="1" width="14.28"/>
    <col collapsed="false" customWidth="true" hidden="false" outlineLevel="0" max="2" min="2" style="1" width="15.57"/>
    <col collapsed="false" customWidth="true" hidden="false" outlineLevel="0" max="3" min="3" style="1" width="15.42"/>
    <col collapsed="false" customWidth="true" hidden="false" outlineLevel="0" max="4" min="4" style="1" width="17.86"/>
    <col collapsed="false" customWidth="true" hidden="false" outlineLevel="0" max="5" min="5" style="1" width="17.29"/>
    <col collapsed="false" customWidth="true" hidden="false" outlineLevel="0" max="6" min="6" style="1" width="22.86"/>
    <col collapsed="false" customWidth="true" hidden="false" outlineLevel="0" max="7" min="7" style="1" width="14.86"/>
    <col collapsed="false" customWidth="true" hidden="false" outlineLevel="0" max="1025" min="8" style="1" width="9.13"/>
  </cols>
  <sheetData>
    <row r="1" customFormat="false" ht="15" hidden="false" customHeight="false" outlineLevel="0" collapsed="false">
      <c r="A1" s="2" t="s">
        <v>0</v>
      </c>
    </row>
    <row r="2" customFormat="false" ht="15" hidden="false" customHeight="false" outlineLevel="0" collapsed="false">
      <c r="A2" s="3" t="s">
        <v>1</v>
      </c>
    </row>
    <row r="3" customFormat="false" ht="15" hidden="false" customHeight="false" outlineLevel="0" collapsed="false">
      <c r="A3" s="4" t="s">
        <v>2</v>
      </c>
    </row>
    <row r="4" customFormat="false" ht="15" hidden="false" customHeight="false" outlineLevel="0" collapsed="false">
      <c r="A4" s="4"/>
    </row>
    <row r="5" customFormat="false" ht="15" hidden="false" customHeight="false" outlineLevel="0" collapsed="false">
      <c r="A5" s="5" t="s">
        <v>3</v>
      </c>
    </row>
    <row r="6" customFormat="false" ht="15" hidden="false" customHeight="false" outlineLevel="0" collapsed="false">
      <c r="A6" s="4"/>
    </row>
    <row r="7" customFormat="false" ht="15" hidden="false" customHeight="false" outlineLevel="0" collapsed="false">
      <c r="A7" s="4" t="s">
        <v>4</v>
      </c>
      <c r="B7" s="6"/>
      <c r="C7" s="6"/>
    </row>
    <row r="8" customFormat="false" ht="15" hidden="false" customHeight="false" outlineLevel="0" collapsed="false">
      <c r="A8" s="4" t="s">
        <v>5</v>
      </c>
      <c r="B8" s="6"/>
      <c r="C8" s="6"/>
    </row>
    <row r="11" customFormat="false" ht="154.5" hidden="false" customHeight="true" outlineLevel="0" collapsed="false">
      <c r="A11" s="7" t="s">
        <v>6</v>
      </c>
      <c r="B11" s="7"/>
      <c r="C11" s="7"/>
      <c r="D11" s="7"/>
      <c r="E11" s="7"/>
      <c r="F11" s="7"/>
      <c r="G11" s="7"/>
    </row>
    <row r="13" customFormat="false" ht="75.75" hidden="false" customHeight="true" outlineLevel="0" collapsed="false">
      <c r="A13" s="8" t="s">
        <v>7</v>
      </c>
      <c r="B13" s="8" t="s">
        <v>8</v>
      </c>
      <c r="C13" s="8" t="s">
        <v>9</v>
      </c>
      <c r="D13" s="8" t="s">
        <v>10</v>
      </c>
      <c r="E13" s="8" t="s">
        <v>11</v>
      </c>
      <c r="F13" s="8" t="s">
        <v>12</v>
      </c>
      <c r="G13" s="8" t="s">
        <v>13</v>
      </c>
    </row>
    <row r="14" customFormat="false" ht="30" hidden="false" customHeight="true" outlineLevel="0" collapsed="false">
      <c r="A14" s="9" t="s">
        <v>14</v>
      </c>
      <c r="B14" s="9" t="s">
        <v>15</v>
      </c>
      <c r="C14" s="9" t="s">
        <v>16</v>
      </c>
      <c r="D14" s="9" t="s">
        <v>17</v>
      </c>
      <c r="E14" s="9" t="s">
        <v>18</v>
      </c>
      <c r="F14" s="10" t="n">
        <f aca="false">(1-(0.05/(0.6*0.15))*100%)</f>
        <v>0.444444444444444</v>
      </c>
      <c r="G14" s="11" t="n">
        <v>30</v>
      </c>
      <c r="H14" s="12"/>
      <c r="I14" s="13" t="n">
        <f aca="false">CORREL(F14:F19,G14:G19)</f>
        <v>0.946758166367205</v>
      </c>
    </row>
    <row r="15" customFormat="false" ht="30" hidden="false" customHeight="false" outlineLevel="0" collapsed="false">
      <c r="A15" s="9"/>
      <c r="B15" s="14" t="s">
        <v>19</v>
      </c>
      <c r="C15" s="14" t="s">
        <v>20</v>
      </c>
      <c r="D15" s="14" t="s">
        <v>21</v>
      </c>
      <c r="E15" s="14" t="s">
        <v>22</v>
      </c>
      <c r="F15" s="15" t="n">
        <f aca="false">(1-(0.05/(0.6*0.25))*100%)</f>
        <v>0.666666666666667</v>
      </c>
      <c r="G15" s="16" t="n">
        <v>55</v>
      </c>
      <c r="H15" s="12"/>
    </row>
    <row r="16" customFormat="false" ht="45" hidden="false" customHeight="false" outlineLevel="0" collapsed="false">
      <c r="A16" s="9"/>
      <c r="B16" s="9" t="s">
        <v>23</v>
      </c>
      <c r="C16" s="9" t="s">
        <v>24</v>
      </c>
      <c r="D16" s="9" t="s">
        <v>25</v>
      </c>
      <c r="E16" s="9" t="s">
        <v>26</v>
      </c>
      <c r="F16" s="10" t="n">
        <f aca="false">(1-(0.05/(0.6*1))*100%)</f>
        <v>0.916666666666667</v>
      </c>
      <c r="G16" s="11" t="n">
        <v>125</v>
      </c>
      <c r="H16" s="12"/>
    </row>
    <row r="17" customFormat="false" ht="30" hidden="false" customHeight="true" outlineLevel="0" collapsed="false">
      <c r="A17" s="14" t="s">
        <v>27</v>
      </c>
      <c r="B17" s="14" t="s">
        <v>15</v>
      </c>
      <c r="C17" s="14" t="s">
        <v>16</v>
      </c>
      <c r="D17" s="14" t="s">
        <v>17</v>
      </c>
      <c r="E17" s="14" t="s">
        <v>22</v>
      </c>
      <c r="F17" s="15" t="n">
        <f aca="false">(1-(0.05/(1*0.15))*100%)</f>
        <v>0.666666666666667</v>
      </c>
      <c r="G17" s="16" t="n">
        <v>55</v>
      </c>
      <c r="H17" s="12"/>
    </row>
    <row r="18" customFormat="false" ht="30" hidden="false" customHeight="false" outlineLevel="0" collapsed="false">
      <c r="A18" s="14"/>
      <c r="B18" s="9" t="s">
        <v>19</v>
      </c>
      <c r="C18" s="9" t="s">
        <v>20</v>
      </c>
      <c r="D18" s="9" t="s">
        <v>21</v>
      </c>
      <c r="E18" s="9" t="s">
        <v>22</v>
      </c>
      <c r="F18" s="10" t="n">
        <f aca="false">(1-(0.05/(1*0.25))*100%)</f>
        <v>0.8</v>
      </c>
      <c r="G18" s="11" t="n">
        <v>80</v>
      </c>
      <c r="H18" s="12"/>
    </row>
    <row r="19" customFormat="false" ht="45" hidden="false" customHeight="false" outlineLevel="0" collapsed="false">
      <c r="A19" s="14"/>
      <c r="B19" s="14" t="s">
        <v>23</v>
      </c>
      <c r="C19" s="14" t="s">
        <v>24</v>
      </c>
      <c r="D19" s="14" t="s">
        <v>25</v>
      </c>
      <c r="E19" s="14" t="s">
        <v>26</v>
      </c>
      <c r="F19" s="15" t="n">
        <f aca="false">(1-(0.05/(1*1))*100%)</f>
        <v>0.95</v>
      </c>
      <c r="G19" s="16" t="n">
        <v>150</v>
      </c>
      <c r="H19" s="12"/>
    </row>
    <row r="21" customFormat="false" ht="203.25" hidden="false" customHeight="true" outlineLevel="0" collapsed="false">
      <c r="A21" s="7" t="s">
        <v>28</v>
      </c>
      <c r="B21" s="7"/>
      <c r="C21" s="7"/>
      <c r="D21" s="7"/>
      <c r="E21" s="7"/>
      <c r="F21" s="7"/>
      <c r="G21" s="7"/>
    </row>
  </sheetData>
  <mergeCells count="6">
    <mergeCell ref="B7:C7"/>
    <mergeCell ref="B8:C8"/>
    <mergeCell ref="A11:G11"/>
    <mergeCell ref="A14:A16"/>
    <mergeCell ref="A17:A19"/>
    <mergeCell ref="A21:G21"/>
  </mergeCells>
  <printOptions headings="false" gridLines="false" gridLinesSet="true" horizontalCentered="false" verticalCentered="false"/>
  <pageMargins left="0.7" right="0.7" top="0.75" bottom="0.75" header="0.511805555555555" footer="0.511805555555555"/>
  <pageSetup paperSize="1"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048576"/>
  <sheetViews>
    <sheetView showFormulas="false" showGridLines="false" showRowColHeaders="true" showZeros="true" rightToLeft="false" tabSelected="false" showOutlineSymbols="true" defaultGridColor="true" view="pageBreakPreview" topLeftCell="A4" colorId="64" zoomScale="110" zoomScaleNormal="100" zoomScalePageLayoutView="110" workbookViewId="0">
      <selection pane="topLeft" activeCell="D18" activeCellId="0" sqref="D18"/>
    </sheetView>
  </sheetViews>
  <sheetFormatPr defaultRowHeight="15" zeroHeight="false" outlineLevelRow="0" outlineLevelCol="0"/>
  <cols>
    <col collapsed="false" customWidth="true" hidden="false" outlineLevel="0" max="1" min="1" style="17" width="19.31"/>
    <col collapsed="false" customWidth="true" hidden="false" outlineLevel="0" max="2" min="2" style="17" width="21.14"/>
    <col collapsed="false" customWidth="true" hidden="false" outlineLevel="0" max="3" min="3" style="17" width="14.28"/>
    <col collapsed="false" customWidth="true" hidden="false" outlineLevel="0" max="4" min="4" style="17" width="18.29"/>
    <col collapsed="false" customWidth="true" hidden="false" outlineLevel="0" max="1025" min="5" style="17" width="9"/>
  </cols>
  <sheetData>
    <row r="1" s="18" customFormat="true" ht="15" hidden="false" customHeight="false" outlineLevel="0" collapsed="false">
      <c r="A1" s="2" t="s">
        <v>0</v>
      </c>
    </row>
    <row r="2" s="18" customFormat="true" ht="15" hidden="false" customHeight="false" outlineLevel="0" collapsed="false">
      <c r="A2" s="3" t="s">
        <v>1</v>
      </c>
    </row>
    <row r="3" s="18" customFormat="true" ht="15" hidden="false" customHeight="false" outlineLevel="0" collapsed="false">
      <c r="A3" s="4" t="s">
        <v>2</v>
      </c>
    </row>
    <row r="4" s="18" customFormat="true" ht="15" hidden="false" customHeight="false" outlineLevel="0" collapsed="false">
      <c r="A4" s="4"/>
    </row>
    <row r="5" s="18" customFormat="true" ht="15" hidden="false" customHeight="false" outlineLevel="0" collapsed="false">
      <c r="A5" s="4"/>
    </row>
    <row r="6" s="18" customFormat="true" ht="15" hidden="false" customHeight="false" outlineLevel="0" collapsed="false">
      <c r="A6" s="19" t="s">
        <v>29</v>
      </c>
    </row>
    <row r="7" s="18" customFormat="true" ht="12.8" hidden="false" customHeight="false" outlineLevel="0" collapsed="false">
      <c r="A7" s="20"/>
    </row>
    <row r="8" s="18" customFormat="true" ht="12.8" hidden="false" customHeight="false" outlineLevel="0" collapsed="false">
      <c r="A8" s="4"/>
    </row>
    <row r="9" s="18" customFormat="true" ht="12.8" hidden="false" customHeight="false" outlineLevel="0" collapsed="false">
      <c r="A9" s="21"/>
      <c r="B9" s="22"/>
      <c r="C9" s="22"/>
      <c r="D9" s="22"/>
    </row>
    <row r="10" s="18" customFormat="true" ht="15" hidden="false" customHeight="false" outlineLevel="0" collapsed="false">
      <c r="A10" s="23" t="s">
        <v>30</v>
      </c>
      <c r="B10" s="21"/>
      <c r="C10" s="21"/>
      <c r="D10" s="22"/>
    </row>
    <row r="11" s="18" customFormat="true" ht="15" hidden="false" customHeight="false" outlineLevel="0" collapsed="false">
      <c r="A11" s="21"/>
      <c r="B11" s="21"/>
      <c r="C11" s="21"/>
      <c r="D11" s="22"/>
    </row>
    <row r="12" s="18" customFormat="true" ht="30" hidden="false" customHeight="false" outlineLevel="0" collapsed="false">
      <c r="A12" s="24" t="s">
        <v>31</v>
      </c>
      <c r="B12" s="25" t="s">
        <v>32</v>
      </c>
      <c r="C12" s="26" t="s">
        <v>33</v>
      </c>
    </row>
    <row r="13" s="18" customFormat="true" ht="15" hidden="false" customHeight="false" outlineLevel="0" collapsed="false">
      <c r="A13" s="27"/>
      <c r="B13" s="27"/>
      <c r="C13" s="27"/>
    </row>
    <row r="14" s="18" customFormat="true" ht="15" hidden="false" customHeight="false" outlineLevel="0" collapsed="false">
      <c r="A14" s="28" t="s">
        <v>34</v>
      </c>
      <c r="B14" s="29" t="n">
        <v>1</v>
      </c>
      <c r="C14" s="29" t="n">
        <v>1</v>
      </c>
    </row>
    <row r="15" s="18" customFormat="true" ht="15" hidden="false" customHeight="false" outlineLevel="0" collapsed="false">
      <c r="A15" s="27" t="s">
        <v>35</v>
      </c>
      <c r="B15" s="29" t="n">
        <v>4</v>
      </c>
      <c r="C15" s="29" t="n">
        <v>2</v>
      </c>
    </row>
    <row r="16" s="18" customFormat="true" ht="15" hidden="false" customHeight="false" outlineLevel="0" collapsed="false">
      <c r="A16" s="27" t="s">
        <v>36</v>
      </c>
      <c r="B16" s="29" t="n">
        <v>12</v>
      </c>
      <c r="C16" s="29" t="n">
        <v>3</v>
      </c>
    </row>
    <row r="17" s="18" customFormat="true" ht="15" hidden="false" customHeight="false" outlineLevel="0" collapsed="false">
      <c r="A17" s="27" t="s">
        <v>37</v>
      </c>
      <c r="B17" s="29" t="n">
        <v>52</v>
      </c>
      <c r="C17" s="29" t="n">
        <v>10</v>
      </c>
    </row>
    <row r="18" s="18" customFormat="true" ht="15" hidden="false" customHeight="false" outlineLevel="0" collapsed="false">
      <c r="A18" s="27" t="s">
        <v>38</v>
      </c>
      <c r="B18" s="29" t="n">
        <v>250</v>
      </c>
      <c r="C18" s="29" t="n">
        <v>30</v>
      </c>
    </row>
    <row r="19" customFormat="false" ht="15" hidden="false" customHeight="false" outlineLevel="0" collapsed="false">
      <c r="A19" s="30" t="s">
        <v>39</v>
      </c>
      <c r="B19" s="31" t="s">
        <v>40</v>
      </c>
      <c r="C19" s="31" t="n">
        <v>40</v>
      </c>
    </row>
    <row r="20" customFormat="false" ht="15" hidden="false" customHeight="false" outlineLevel="0" collapsed="false">
      <c r="A20" s="32"/>
      <c r="B20" s="33"/>
      <c r="C20" s="34"/>
      <c r="D20" s="35"/>
    </row>
    <row r="21" customFormat="false" ht="15" hidden="false" customHeight="false" outlineLevel="0" collapsed="false">
      <c r="A21" s="32"/>
      <c r="B21" s="32"/>
      <c r="C21" s="32"/>
      <c r="D21" s="32"/>
    </row>
    <row r="22" customFormat="false" ht="15" hidden="false" customHeight="false" outlineLevel="0" collapsed="false">
      <c r="A22" s="32"/>
      <c r="B22" s="32"/>
      <c r="C22" s="32"/>
      <c r="D22" s="36"/>
    </row>
    <row r="23" customFormat="false" ht="15" hidden="false" customHeight="false" outlineLevel="0" collapsed="false">
      <c r="A23" s="32"/>
      <c r="B23" s="32"/>
      <c r="C23" s="32"/>
      <c r="D23" s="36"/>
    </row>
    <row r="24" customFormat="false" ht="15" hidden="false" customHeight="false" outlineLevel="0" collapsed="false">
      <c r="A24" s="32"/>
      <c r="B24" s="32"/>
      <c r="C24" s="32"/>
      <c r="D24" s="36"/>
    </row>
    <row r="25" customFormat="false" ht="15" hidden="false" customHeight="false" outlineLevel="0" collapsed="false">
      <c r="A25" s="32"/>
      <c r="B25" s="32"/>
      <c r="C25" s="32"/>
      <c r="D25" s="32"/>
    </row>
    <row r="26" customFormat="false" ht="15" hidden="false" customHeight="false" outlineLevel="0" collapsed="false">
      <c r="A26" s="32"/>
      <c r="B26" s="32"/>
      <c r="C26" s="32"/>
      <c r="D26" s="32"/>
    </row>
    <row r="27" customFormat="false" ht="15" hidden="false" customHeight="false" outlineLevel="0" collapsed="false">
      <c r="A27" s="32"/>
      <c r="B27" s="32"/>
      <c r="C27" s="32"/>
      <c r="D27" s="32"/>
    </row>
    <row r="28" customFormat="false" ht="15" hidden="false" customHeight="false" outlineLevel="0" collapsed="false">
      <c r="A28" s="32"/>
      <c r="B28" s="32"/>
      <c r="C28" s="32"/>
      <c r="D28" s="32"/>
    </row>
    <row r="29" customFormat="false" ht="15" hidden="false" customHeight="false" outlineLevel="0" collapsed="false">
      <c r="A29" s="32"/>
      <c r="B29" s="32"/>
      <c r="C29" s="32"/>
      <c r="D29" s="32"/>
    </row>
    <row r="30" customFormat="false" ht="15" hidden="false" customHeight="false" outlineLevel="0" collapsed="false">
      <c r="A30" s="32"/>
      <c r="B30" s="32"/>
      <c r="C30" s="32"/>
      <c r="D30" s="32"/>
    </row>
    <row r="31" customFormat="false" ht="15" hidden="false" customHeight="false" outlineLevel="0" collapsed="false">
      <c r="A31" s="32"/>
      <c r="B31" s="32"/>
      <c r="C31" s="32"/>
      <c r="D31" s="32"/>
    </row>
    <row r="32" customFormat="false" ht="15" hidden="false" customHeight="false" outlineLevel="0" collapsed="false">
      <c r="A32" s="37"/>
      <c r="B32" s="38"/>
      <c r="C32" s="32"/>
      <c r="D32" s="32"/>
    </row>
    <row r="33" customFormat="false" ht="15" hidden="false" customHeight="false" outlineLevel="0" collapsed="false">
      <c r="A33" s="39"/>
      <c r="B33" s="38"/>
      <c r="C33" s="32"/>
      <c r="D33" s="32"/>
    </row>
    <row r="34" customFormat="false" ht="15" hidden="false" customHeight="false" outlineLevel="0" collapsed="false">
      <c r="A34" s="39"/>
      <c r="B34" s="38"/>
      <c r="C34" s="32"/>
      <c r="D34" s="32"/>
    </row>
    <row r="35" customFormat="false" ht="15" hidden="false" customHeight="false" outlineLevel="0" collapsed="false">
      <c r="A35" s="32"/>
      <c r="B35" s="40"/>
      <c r="C35" s="32"/>
      <c r="D35" s="32"/>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699305555555555" right="0.5" top="0.75" bottom="0.75" header="0.511805555555555" footer="0.511805555555555"/>
  <pageSetup paperSize="1" scale="9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J34"/>
  <sheetViews>
    <sheetView showFormulas="false" showGridLines="false" showRowColHeaders="true" showZeros="true" rightToLeft="false" tabSelected="true" showOutlineSymbols="true" defaultGridColor="true" view="pageBreakPreview" topLeftCell="A1" colorId="64" zoomScale="110" zoomScaleNormal="100" zoomScalePageLayoutView="110" workbookViewId="0">
      <selection pane="topLeft" activeCell="C12" activeCellId="0" sqref="C12"/>
    </sheetView>
  </sheetViews>
  <sheetFormatPr defaultRowHeight="15" zeroHeight="false" outlineLevelRow="0" outlineLevelCol="0"/>
  <cols>
    <col collapsed="false" customWidth="true" hidden="false" outlineLevel="0" max="1" min="1" style="0" width="9.29"/>
    <col collapsed="false" customWidth="true" hidden="false" outlineLevel="0" max="2" min="2" style="0" width="21.14"/>
    <col collapsed="false" customWidth="true" hidden="false" outlineLevel="0" max="3" min="3" style="0" width="19.99"/>
    <col collapsed="false" customWidth="true" hidden="false" outlineLevel="0" max="4" min="4" style="0" width="20.57"/>
    <col collapsed="false" customWidth="true" hidden="false" outlineLevel="0" max="5" min="5" style="0" width="1.12"/>
    <col collapsed="false" customWidth="true" hidden="false" outlineLevel="0" max="6" min="6" style="0" width="22.86"/>
    <col collapsed="false" customWidth="true" hidden="true" outlineLevel="0" max="7" min="7" style="0" width="19.14"/>
    <col collapsed="false" customWidth="true" hidden="true" outlineLevel="0" max="8" min="8" style="0" width="8.14"/>
    <col collapsed="false" customWidth="true" hidden="true" outlineLevel="0" max="12" min="9" style="0" width="9"/>
    <col collapsed="false" customWidth="true" hidden="false" outlineLevel="0" max="1025" min="13" style="0" width="9"/>
  </cols>
  <sheetData>
    <row r="1" s="1" customFormat="true" ht="15" hidden="false" customHeight="false" outlineLevel="0" collapsed="false">
      <c r="A1" s="2" t="s">
        <v>0</v>
      </c>
    </row>
    <row r="2" s="1" customFormat="true" ht="15" hidden="false" customHeight="false" outlineLevel="0" collapsed="false">
      <c r="A2" s="3" t="s">
        <v>1</v>
      </c>
    </row>
    <row r="3" s="1" customFormat="true" ht="15" hidden="false" customHeight="false" outlineLevel="0" collapsed="false">
      <c r="A3" s="4" t="s">
        <v>2</v>
      </c>
    </row>
    <row r="4" s="1" customFormat="true" ht="15" hidden="false" customHeight="false" outlineLevel="0" collapsed="false">
      <c r="A4" s="4"/>
    </row>
    <row r="5" s="1" customFormat="true" ht="15" hidden="false" customHeight="false" outlineLevel="0" collapsed="false">
      <c r="A5" s="19" t="s">
        <v>3</v>
      </c>
    </row>
    <row r="6" s="1" customFormat="true" ht="15" hidden="false" customHeight="false" outlineLevel="0" collapsed="false">
      <c r="A6" s="4"/>
    </row>
    <row r="7" s="1" customFormat="true" ht="15" hidden="false" customHeight="false" outlineLevel="0" collapsed="false">
      <c r="A7" s="4" t="s">
        <v>4</v>
      </c>
      <c r="B7" s="41"/>
      <c r="C7" s="41"/>
    </row>
    <row r="8" s="1" customFormat="true" ht="15" hidden="false" customHeight="false" outlineLevel="0" collapsed="false">
      <c r="A8" s="4" t="s">
        <v>5</v>
      </c>
      <c r="B8" s="42"/>
      <c r="C8" s="42"/>
    </row>
    <row r="9" s="1" customFormat="true" ht="15" hidden="false" customHeight="false" outlineLevel="0" collapsed="false">
      <c r="A9" s="4" t="s">
        <v>41</v>
      </c>
      <c r="B9" s="42"/>
      <c r="C9" s="42"/>
    </row>
    <row r="10" s="1" customFormat="true" ht="15" hidden="false" customHeight="false" outlineLevel="0" collapsed="false">
      <c r="A10" s="4"/>
      <c r="B10" s="43"/>
      <c r="C10" s="43"/>
    </row>
    <row r="11" s="1" customFormat="true" ht="15" hidden="false" customHeight="false" outlineLevel="0" collapsed="false">
      <c r="D11" s="44" t="s">
        <v>42</v>
      </c>
      <c r="F11" s="44" t="s">
        <v>43</v>
      </c>
    </row>
    <row r="12" s="1" customFormat="true" ht="15" hidden="false" customHeight="false" outlineLevel="0" collapsed="false"/>
    <row r="13" s="1" customFormat="true" ht="15" hidden="false" customHeight="false" outlineLevel="0" collapsed="false">
      <c r="A13" s="45" t="s">
        <v>44</v>
      </c>
      <c r="D13" s="46"/>
      <c r="E13" s="47"/>
      <c r="F13" s="48" t="n">
        <v>0</v>
      </c>
    </row>
    <row r="14" s="1" customFormat="true" ht="15" hidden="false" customHeight="false" outlineLevel="0" collapsed="false">
      <c r="D14" s="46"/>
      <c r="E14" s="47"/>
      <c r="F14" s="47"/>
    </row>
    <row r="15" s="1" customFormat="true" ht="15" hidden="false" customHeight="false" outlineLevel="0" collapsed="false">
      <c r="A15" s="1" t="s">
        <v>45</v>
      </c>
      <c r="D15" s="49" t="n">
        <v>0</v>
      </c>
      <c r="E15" s="47"/>
      <c r="F15" s="48" t="n">
        <v>0</v>
      </c>
    </row>
    <row r="16" s="1" customFormat="true" ht="15" hidden="false" customHeight="false" outlineLevel="0" collapsed="false">
      <c r="A16" s="1" t="s">
        <v>46</v>
      </c>
      <c r="D16" s="49" t="n">
        <v>0</v>
      </c>
      <c r="E16" s="47"/>
      <c r="F16" s="48"/>
    </row>
    <row r="17" s="1" customFormat="true" ht="15" hidden="false" customHeight="false" outlineLevel="0" collapsed="false">
      <c r="A17" s="1" t="s">
        <v>47</v>
      </c>
      <c r="D17" s="49" t="n">
        <f aca="false">+D15-D16</f>
        <v>0</v>
      </c>
      <c r="E17" s="47"/>
      <c r="F17" s="48" t="n">
        <f aca="false">+F15-F16</f>
        <v>0</v>
      </c>
    </row>
    <row r="18" customFormat="false" ht="15" hidden="false" customHeight="false" outlineLevel="0" collapsed="false">
      <c r="D18" s="50"/>
    </row>
    <row r="19" customFormat="false" ht="15.75" hidden="false" customHeight="false" outlineLevel="0" collapsed="false">
      <c r="B19" s="51" t="s">
        <v>48</v>
      </c>
      <c r="D19" s="50"/>
    </row>
    <row r="21" customFormat="false" ht="16.5" hidden="false" customHeight="false" outlineLevel="0" collapsed="false">
      <c r="A21" s="52" t="s">
        <v>49</v>
      </c>
      <c r="B21" s="0" t="s">
        <v>50</v>
      </c>
      <c r="D21" s="49" t="e">
        <f aca="false">+IF((F17/F13)&lt;D17,F17/F13,D17)+D16</f>
        <v>#DIV/0!</v>
      </c>
      <c r="H21" s="53" t="s">
        <v>51</v>
      </c>
      <c r="I21" s="53"/>
      <c r="J21" s="53"/>
    </row>
    <row r="22" customFormat="false" ht="17.25" hidden="false" customHeight="false" outlineLevel="0" collapsed="false">
      <c r="A22" s="52" t="s">
        <v>49</v>
      </c>
      <c r="B22" s="0" t="s">
        <v>52</v>
      </c>
      <c r="D22" s="49" t="e">
        <f aca="false">+J22</f>
        <v>#DIV/0!</v>
      </c>
      <c r="F22" s="54"/>
      <c r="G22" s="55"/>
      <c r="H22" s="56" t="e">
        <f aca="false">+F17/F13*2/3</f>
        <v>#DIV/0!</v>
      </c>
      <c r="I22" s="56" t="n">
        <f aca="false">+D16</f>
        <v>0</v>
      </c>
      <c r="J22" s="56" t="e">
        <f aca="false">ROUNDUP(IF(+H22+I22&gt;=D21,D21,H22+I22),0)</f>
        <v>#DIV/0!</v>
      </c>
    </row>
    <row r="23" customFormat="false" ht="17.25" hidden="false" customHeight="false" outlineLevel="0" collapsed="false">
      <c r="A23" s="52" t="s">
        <v>49</v>
      </c>
      <c r="B23" s="0" t="s">
        <v>53</v>
      </c>
      <c r="D23" s="49" t="e">
        <f aca="false">+J23</f>
        <v>#DIV/0!</v>
      </c>
      <c r="F23" s="54"/>
      <c r="G23" s="55"/>
      <c r="H23" s="56" t="e">
        <f aca="false">+F17/F13/2</f>
        <v>#DIV/0!</v>
      </c>
      <c r="I23" s="56" t="n">
        <f aca="false">+D16</f>
        <v>0</v>
      </c>
      <c r="J23" s="56" t="e">
        <f aca="false">ROUNDUP(IF((+H23+I23)&gt;=D22,D22,(H23+I23)),0)</f>
        <v>#DIV/0!</v>
      </c>
    </row>
    <row r="24" customFormat="false" ht="15.75" hidden="false" customHeight="false" outlineLevel="0" collapsed="false"/>
    <row r="25" customFormat="false" ht="15" hidden="false" customHeight="false" outlineLevel="0" collapsed="false">
      <c r="J25" s="57"/>
    </row>
    <row r="26" customFormat="false" ht="15" hidden="false" customHeight="false" outlineLevel="0" collapsed="false">
      <c r="B26" s="0" t="s">
        <v>54</v>
      </c>
      <c r="F26" s="58"/>
      <c r="G26" s="0" t="s">
        <v>55</v>
      </c>
    </row>
    <row r="27" customFormat="false" ht="15" hidden="false" customHeight="false" outlineLevel="0" collapsed="false">
      <c r="G27" s="0" t="s">
        <v>56</v>
      </c>
    </row>
    <row r="28" customFormat="false" ht="15" hidden="false" customHeight="false" outlineLevel="0" collapsed="false">
      <c r="B28" s="0" t="s">
        <v>57</v>
      </c>
      <c r="F28" s="59"/>
      <c r="G28" s="0" t="s">
        <v>58</v>
      </c>
    </row>
    <row r="29" customFormat="false" ht="15" hidden="false" customHeight="false" outlineLevel="0" collapsed="false">
      <c r="G29" s="0" t="s">
        <v>59</v>
      </c>
    </row>
    <row r="30" customFormat="false" ht="15" hidden="false" customHeight="false" outlineLevel="0" collapsed="false">
      <c r="G30" s="0" t="s">
        <v>60</v>
      </c>
    </row>
    <row r="31" customFormat="false" ht="15" hidden="false" customHeight="false" outlineLevel="0" collapsed="false">
      <c r="A31" s="60" t="s">
        <v>61</v>
      </c>
      <c r="B31" s="61" t="s">
        <v>62</v>
      </c>
      <c r="G31" s="0" t="s">
        <v>63</v>
      </c>
    </row>
    <row r="32" customFormat="false" ht="15" hidden="false" customHeight="false" outlineLevel="0" collapsed="false">
      <c r="A32" s="62"/>
      <c r="B32" s="61" t="s">
        <v>64</v>
      </c>
    </row>
    <row r="33" customFormat="false" ht="15" hidden="false" customHeight="false" outlineLevel="0" collapsed="false">
      <c r="A33" s="62"/>
      <c r="B33" s="61" t="s">
        <v>65</v>
      </c>
    </row>
    <row r="34" customFormat="false" ht="15" hidden="false" customHeight="false" outlineLevel="0" collapsed="false">
      <c r="B34" s="63"/>
    </row>
  </sheetData>
  <mergeCells count="4">
    <mergeCell ref="B7:C7"/>
    <mergeCell ref="B8:C8"/>
    <mergeCell ref="B9:C9"/>
    <mergeCell ref="H21:J21"/>
  </mergeCells>
  <dataValidations count="1">
    <dataValidation allowBlank="true" operator="between" showDropDown="false" showErrorMessage="true" showInputMessage="true" sqref="F26" type="list">
      <formula1>$G$26:$G$31</formula1>
      <formula2>0</formula2>
    </dataValidation>
  </dataValidations>
  <printOptions headings="false" gridLines="false" gridLinesSet="true" horizontalCentered="false" verticalCentered="false"/>
  <pageMargins left="0.699305555555555" right="0.5" top="0.75" bottom="0.75" header="0.511805555555555" footer="0.511805555555555"/>
  <pageSetup paperSize="1" scale="9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21</TotalTime>
  <Application>LibreOffice/6.1.5.2$Linux_X86_64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2023-06-13T07:27:00Z</dcterms:created>
  <dc:creator>Asad Ali</dc:creator>
  <dc:description/>
  <dc:language>en-US</dc:language>
  <cp:lastModifiedBy/>
  <cp:lastPrinted>2023-06-15T12:09:17Z</cp:lastPrinted>
  <dcterms:modified xsi:type="dcterms:W3CDTF">2023-08-11T17:50:57Z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ICV">
    <vt:lpwstr>309E2E35B2DF407CAA763692940A7FAB</vt:lpwstr>
  </property>
  <property fmtid="{D5CDD505-2E9C-101B-9397-08002B2CF9AE}" pid="6" name="KSOProductBuildVer">
    <vt:lpwstr>1033-11.2.0.11537</vt:lpwstr>
  </property>
  <property fmtid="{D5CDD505-2E9C-101B-9397-08002B2CF9AE}" pid="7" name="LinksUpToDate">
    <vt:bool>0</vt:bool>
  </property>
  <property fmtid="{D5CDD505-2E9C-101B-9397-08002B2CF9AE}" pid="8" name="ScaleCrop">
    <vt:bool>0</vt:bool>
  </property>
  <property fmtid="{D5CDD505-2E9C-101B-9397-08002B2CF9AE}" pid="9" name="ShareDoc">
    <vt:bool>0</vt:bool>
  </property>
</Properties>
</file>