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2.png" ContentType="image/png"/>
  <Override PartName="/xl/media/image1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M (SOFP)" sheetId="1" state="visible" r:id="rId2"/>
    <sheet name="PM (PL)" sheetId="2" state="visible" r:id="rId3"/>
    <sheet name="R factor" sheetId="3" state="visible" r:id="rId4"/>
  </sheets>
  <definedNames>
    <definedName function="false" hidden="false" localSheetId="1" name="_xlnm.Print_Area" vbProcedure="false">'PM (PL)'!$A$1:$G$53</definedName>
    <definedName function="false" hidden="false" localSheetId="0" name="_xlnm.Print_Area" vbProcedure="false">'PM (SOFP)'!$A$1:$G$53</definedName>
    <definedName function="false" hidden="false" localSheetId="2" name="_xlnm.Print_Area" vbProcedure="false">'R factor'!$A$1:$G$16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<sst xmlns="http://schemas.openxmlformats.org/spreadsheetml/2006/main" count="149" uniqueCount="68">
  <si>
    <t xml:space="preserve">Muniff Ziauddin &amp; Co.</t>
  </si>
  <si>
    <t xml:space="preserve">Chartered Accountants</t>
  </si>
  <si>
    <t xml:space="preserve">An independent member firm of BKR International</t>
  </si>
  <si>
    <t xml:space="preserve">Client: </t>
  </si>
  <si>
    <t xml:space="preserve">Prepared by:</t>
  </si>
  <si>
    <t xml:space="preserve">Period:</t>
  </si>
  <si>
    <t xml:space="preserve">Date:</t>
  </si>
  <si>
    <t xml:space="preserve">Subject:</t>
  </si>
  <si>
    <t xml:space="preserve">Reviewed by:</t>
  </si>
  <si>
    <t xml:space="preserve">Partner signoff:</t>
  </si>
  <si>
    <t xml:space="preserve">RISK ASSESSMENT, SAMPLE WORK-OUT AND CONCLUSION</t>
  </si>
  <si>
    <t xml:space="preserve">Financial Statement Level Risk: </t>
  </si>
  <si>
    <t xml:space="preserve">Low</t>
  </si>
  <si>
    <t xml:space="preserve">Overall Materiality Amount: </t>
  </si>
  <si>
    <t xml:space="preserve">Overall Analytical Review:</t>
  </si>
  <si>
    <t xml:space="preserve">Account</t>
  </si>
  <si>
    <t xml:space="preserve">CY</t>
  </si>
  <si>
    <t xml:space="preserve">PY</t>
  </si>
  <si>
    <t xml:space="preserve">Change</t>
  </si>
  <si>
    <t xml:space="preserve">%</t>
  </si>
  <si>
    <t xml:space="preserve">Comments</t>
  </si>
  <si>
    <t xml:space="preserve">Performance Materiality (PM) - Assertion wise:</t>
  </si>
  <si>
    <t xml:space="preserve">Assertions</t>
  </si>
  <si>
    <t xml:space="preserve">Existence</t>
  </si>
  <si>
    <t xml:space="preserve">Completeness</t>
  </si>
  <si>
    <t xml:space="preserve">Rights
&amp; obligations</t>
  </si>
  <si>
    <t xml:space="preserve">Valuation</t>
  </si>
  <si>
    <t xml:space="preserve">Presentation &amp;
Disclosure</t>
  </si>
  <si>
    <t xml:space="preserve">Assertion level risk assessed</t>
  </si>
  <si>
    <t xml:space="preserve">Inherent Risk Factor</t>
  </si>
  <si>
    <t xml:space="preserve">Performance Materiality</t>
  </si>
  <si>
    <t xml:space="preserve">Weighted average PM</t>
  </si>
  <si>
    <t xml:space="preserve">Clearly Trivial Threshold (5% of Overall Materiality) - BMI</t>
  </si>
  <si>
    <t xml:space="preserve">Selection of sample:</t>
  </si>
  <si>
    <t xml:space="preserve">Rs.</t>
  </si>
  <si>
    <t xml:space="preserve">Error found in sample</t>
  </si>
  <si>
    <t xml:space="preserve">Sample size</t>
  </si>
  <si>
    <t xml:space="preserve">Expected Error (projection based on errors found) - EE</t>
  </si>
  <si>
    <t xml:space="preserve">Population</t>
  </si>
  <si>
    <t xml:space="preserve">% </t>
  </si>
  <si>
    <t xml:space="preserve">Comparision of EE and BMI</t>
  </si>
  <si>
    <t xml:space="preserve">All 100% items</t>
  </si>
  <si>
    <t xml:space="preserve">Specific items</t>
  </si>
  <si>
    <t xml:space="preserve">Audit Sampling</t>
  </si>
  <si>
    <t xml:space="preserve">Means of selecting items for testing</t>
  </si>
  <si>
    <t xml:space="preserve">⌐</t>
  </si>
  <si>
    <t xml:space="preserve">Conclusion:</t>
  </si>
  <si>
    <t xml:space="preserve">Particulars</t>
  </si>
  <si>
    <t xml:space="preserve">Yes</t>
  </si>
  <si>
    <t xml:space="preserve">No</t>
  </si>
  <si>
    <t xml:space="preserve">N/A</t>
  </si>
  <si>
    <t xml:space="preserve">Observed no exceptions to the identified risks.</t>
  </si>
  <si>
    <t xml:space="preserve">Performed the work as per Plan and documented all the findings and results.</t>
  </si>
  <si>
    <t xml:space="preserve">Obtained Sufficient and Appropriate Audit evidences has been obtained to support the Audit objectives and disclosures.</t>
  </si>
  <si>
    <t xml:space="preserve">The balances are appropriately presented and disclosed in the Financial statements and are in accordance with the Companies Act, 2017 and the applicable Financial Reporting Framework.</t>
  </si>
  <si>
    <t xml:space="preserve">All the related accounting policies has been reviewed and ensured they are in line with the applicable reporting framework and consistent with prior year.</t>
  </si>
  <si>
    <t xml:space="preserve">Considered and concluded that there is no need to revise the materiality in view of Audit evidence obtained.</t>
  </si>
  <si>
    <t xml:space="preserve">No material misstatement identified.</t>
  </si>
  <si>
    <t xml:space="preserve">Based on the above, conclude whether the amount is fairly stated.</t>
  </si>
  <si>
    <t xml:space="preserve">Classification</t>
  </si>
  <si>
    <t xml:space="preserve">Accuracy</t>
  </si>
  <si>
    <t xml:space="preserve">Cut off</t>
  </si>
  <si>
    <t xml:space="preserve">Presentation &amp; Disclosure</t>
  </si>
  <si>
    <t xml:space="preserve">Medium</t>
  </si>
  <si>
    <t xml:space="preserve">Risk Assessment Factor (R Factor)</t>
  </si>
  <si>
    <t xml:space="preserve">Assertion Level Risk</t>
  </si>
  <si>
    <t xml:space="preserve">High</t>
  </si>
  <si>
    <t xml:space="preserve">Financial Statement Level Risk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</si>
</sst>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.00_);\(#,##0.00\)"/>
    <numFmt numFmtId="166" formatCode="_(* #,##0.00_);_(* \(#,##0.00\);_(* \-??_);_(@_)"/>
    <numFmt numFmtId="167" formatCode="_(* #,##0_);_(* \(#,##0\);_(* \-??_);_(@_)"/>
    <numFmt numFmtId="168" formatCode="0.0_);[RED]\(0.0\)"/>
    <numFmt numFmtId="169" formatCode="0%"/>
    <numFmt numFmtId="170" formatCode="_(* #,##0.0_);_(* \(#,##0.0\);_(* \-??_);_(@_)"/>
  </numFmts>
  <fonts count="13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rebuchet MS"/>
      <family val="0"/>
      <charset val="134"/>
    </font>
    <font>
      <b val="true"/>
      <sz val="10"/>
      <name val="Trebuchet MS"/>
      <family val="0"/>
      <charset val="134"/>
    </font>
    <font>
      <b val="true"/>
      <i val="true"/>
      <sz val="12"/>
      <name val="Trebuchet MS"/>
      <family val="0"/>
      <charset val="134"/>
    </font>
    <font>
      <b val="true"/>
      <u val="single"/>
      <sz val="10"/>
      <name val="Trebuchet MS"/>
      <family val="0"/>
      <charset val="134"/>
    </font>
    <font>
      <sz val="10"/>
      <color rgb="FF000118"/>
      <name val="Trebuchet MS"/>
      <family val="0"/>
      <charset val="134"/>
    </font>
    <font>
      <i val="true"/>
      <sz val="10"/>
      <name val="Trebuchet MS"/>
      <family val="0"/>
      <charset val="134"/>
    </font>
    <font>
      <sz val="10"/>
      <name val="Times New Roman"/>
      <family val="0"/>
      <charset val="134"/>
    </font>
    <font>
      <b val="true"/>
      <sz val="12"/>
      <name val="Times New Roman"/>
      <family val="0"/>
      <charset val="134"/>
    </font>
    <font>
      <sz val="10"/>
      <color rgb="FF757575"/>
      <name val="Trebuchet MS"/>
      <family val="0"/>
      <charset val="134"/>
    </font>
  </fonts>
  <fills count="4">
    <fill>
      <patternFill patternType="none"/>
    </fill>
    <fill>
      <patternFill patternType="gray125"/>
    </fill>
    <fill>
      <patternFill patternType="solid">
        <fgColor rgb="FFECECEC"/>
        <bgColor rgb="FFDDDDDD"/>
      </patternFill>
    </fill>
    <fill>
      <patternFill patternType="solid">
        <fgColor rgb="FFFFFFFF"/>
        <bgColor rgb="FFECECEC"/>
      </patternFill>
    </fill>
  </fills>
  <borders count="7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/>
      <bottom style="double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4" fillId="0" borderId="2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3" borderId="3" xfId="15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9" fontId="4" fillId="3" borderId="3" xfId="19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8" fontId="8" fillId="0" borderId="3" xfId="1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7" fontId="5" fillId="0" borderId="2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8" fontId="8" fillId="0" borderId="0" xfId="1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7" fontId="5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9" fontId="4" fillId="0" borderId="2" xfId="19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7" fontId="10" fillId="3" borderId="3" xfId="15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7" fontId="11" fillId="3" borderId="3" xfId="15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2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justify" vertical="top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0" fontId="4" fillId="0" borderId="4" xfId="1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2" fillId="3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0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%" xfId="20"/>
    <cellStyle name="Normal_TPL-bs06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118"/>
      <rgbColor rgb="FF808000"/>
      <rgbColor rgb="FF800080"/>
      <rgbColor rgb="FF008080"/>
      <rgbColor rgb="FFC0C0C0"/>
      <rgbColor rgb="FF757575"/>
      <rgbColor rgb="FF9999FF"/>
      <rgbColor rgb="FF993366"/>
      <rgbColor rgb="FFECECE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885960</xdr:colOff>
      <xdr:row>0</xdr:row>
      <xdr:rowOff>39240</xdr:rowOff>
    </xdr:from>
    <xdr:to>
      <xdr:col>7</xdr:col>
      <xdr:colOff>31320</xdr:colOff>
      <xdr:row>3</xdr:row>
      <xdr:rowOff>66600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6905520" y="39240"/>
          <a:ext cx="1242720" cy="5986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886320</xdr:colOff>
      <xdr:row>0</xdr:row>
      <xdr:rowOff>39240</xdr:rowOff>
    </xdr:from>
    <xdr:to>
      <xdr:col>7</xdr:col>
      <xdr:colOff>31680</xdr:colOff>
      <xdr:row>3</xdr:row>
      <xdr:rowOff>66600</xdr:rowOff>
    </xdr:to>
    <xdr:pic>
      <xdr:nvPicPr>
        <xdr:cNvPr id="1" name="Picture 1" descr=""/>
        <xdr:cNvPicPr/>
      </xdr:nvPicPr>
      <xdr:blipFill>
        <a:blip r:embed="rId1"/>
        <a:stretch/>
      </xdr:blipFill>
      <xdr:spPr>
        <a:xfrm>
          <a:off x="6905880" y="39240"/>
          <a:ext cx="1242720" cy="5986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G51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B7" activeCellId="1" sqref="E44:G51 B7"/>
    </sheetView>
  </sheetViews>
  <sheetFormatPr defaultRowHeight="15" zeroHeight="false" outlineLevelRow="0" outlineLevelCol="0"/>
  <cols>
    <col collapsed="false" customWidth="true" hidden="false" outlineLevel="0" max="1" min="1" style="1" width="24.15"/>
    <col collapsed="false" customWidth="true" hidden="false" outlineLevel="0" max="2" min="2" style="1" width="21.29"/>
    <col collapsed="false" customWidth="true" hidden="false" outlineLevel="0" max="5" min="3" style="1" width="13.29"/>
    <col collapsed="false" customWidth="true" hidden="false" outlineLevel="0" max="6" min="6" style="1" width="13.86"/>
    <col collapsed="false" customWidth="true" hidden="false" outlineLevel="0" max="7" min="7" style="1" width="15.87"/>
    <col collapsed="false" customWidth="true" hidden="false" outlineLevel="0" max="1025" min="8" style="1" width="9.13"/>
  </cols>
  <sheetData>
    <row r="1" customFormat="false" ht="15" hidden="false" customHeight="false" outlineLevel="0" collapsed="false">
      <c r="A1" s="2" t="s">
        <v>0</v>
      </c>
    </row>
    <row r="2" customFormat="false" ht="15" hidden="false" customHeight="false" outlineLevel="0" collapsed="false">
      <c r="A2" s="1" t="s">
        <v>1</v>
      </c>
    </row>
    <row r="3" customFormat="false" ht="15" hidden="false" customHeight="false" outlineLevel="0" collapsed="false">
      <c r="A3" s="1" t="s">
        <v>2</v>
      </c>
    </row>
    <row r="5" customFormat="false" ht="15" hidden="false" customHeight="false" outlineLevel="0" collapsed="false">
      <c r="A5" s="1" t="s">
        <v>3</v>
      </c>
      <c r="B5" s="3"/>
      <c r="C5" s="4"/>
      <c r="F5" s="1" t="s">
        <v>4</v>
      </c>
      <c r="G5" s="3"/>
    </row>
    <row r="6" customFormat="false" ht="15" hidden="false" customHeight="false" outlineLevel="0" collapsed="false">
      <c r="A6" s="1" t="s">
        <v>5</v>
      </c>
      <c r="B6" s="3"/>
      <c r="F6" s="1" t="s">
        <v>6</v>
      </c>
      <c r="G6" s="3"/>
    </row>
    <row r="7" customFormat="false" ht="15" hidden="false" customHeight="false" outlineLevel="0" collapsed="false">
      <c r="A7" s="1" t="s">
        <v>7</v>
      </c>
      <c r="B7" s="3"/>
      <c r="F7" s="1" t="s">
        <v>8</v>
      </c>
      <c r="G7" s="3"/>
    </row>
    <row r="8" customFormat="false" ht="15" hidden="false" customHeight="false" outlineLevel="0" collapsed="false">
      <c r="A8" s="5"/>
      <c r="B8" s="5"/>
      <c r="F8" s="1" t="s">
        <v>6</v>
      </c>
      <c r="G8" s="3"/>
    </row>
    <row r="9" customFormat="false" ht="15" hidden="false" customHeight="false" outlineLevel="0" collapsed="false">
      <c r="F9" s="1" t="s">
        <v>9</v>
      </c>
      <c r="G9" s="3"/>
    </row>
    <row r="10" customFormat="false" ht="18" hidden="false" customHeight="false" outlineLevel="0" collapsed="false">
      <c r="A10" s="6" t="s">
        <v>10</v>
      </c>
      <c r="F10" s="1" t="s">
        <v>6</v>
      </c>
      <c r="G10" s="3"/>
    </row>
    <row r="12" customFormat="false" ht="15.75" hidden="false" customHeight="false" outlineLevel="0" collapsed="false">
      <c r="A12" s="1" t="s">
        <v>11</v>
      </c>
      <c r="D12" s="7" t="s">
        <v>12</v>
      </c>
    </row>
    <row r="13" customFormat="false" ht="16.5" hidden="false" customHeight="false" outlineLevel="0" collapsed="false">
      <c r="A13" s="1" t="s">
        <v>13</v>
      </c>
      <c r="D13" s="8" t="n">
        <v>18484398.51</v>
      </c>
      <c r="E13" s="9"/>
    </row>
    <row r="14" customFormat="false" ht="15.75" hidden="false" customHeight="false" outlineLevel="0" collapsed="false">
      <c r="E14" s="10"/>
    </row>
    <row r="15" customFormat="false" ht="15" hidden="false" customHeight="false" outlineLevel="0" collapsed="false">
      <c r="A15" s="11" t="s">
        <v>14</v>
      </c>
    </row>
    <row r="17" customFormat="false" ht="15" hidden="false" customHeight="true" outlineLevel="0" collapsed="false">
      <c r="A17" s="12" t="s">
        <v>15</v>
      </c>
      <c r="B17" s="12" t="s">
        <v>16</v>
      </c>
      <c r="C17" s="12" t="s">
        <v>17</v>
      </c>
      <c r="D17" s="12" t="s">
        <v>18</v>
      </c>
      <c r="E17" s="12" t="s">
        <v>19</v>
      </c>
      <c r="F17" s="12" t="s">
        <v>20</v>
      </c>
      <c r="G17" s="12"/>
    </row>
    <row r="18" customFormat="false" ht="15" hidden="false" customHeight="false" outlineLevel="0" collapsed="false">
      <c r="A18" s="13"/>
      <c r="B18" s="14"/>
      <c r="C18" s="14"/>
      <c r="D18" s="14" t="n">
        <f aca="false">B18-C18</f>
        <v>0</v>
      </c>
      <c r="E18" s="15" t="e">
        <f aca="false">+D18/C18</f>
        <v>#DIV/0!</v>
      </c>
      <c r="F18" s="16"/>
      <c r="G18" s="16"/>
    </row>
    <row r="20" customFormat="false" ht="15" hidden="false" customHeight="false" outlineLevel="0" collapsed="false">
      <c r="A20" s="11" t="s">
        <v>21</v>
      </c>
    </row>
    <row r="22" customFormat="false" ht="30" hidden="false" customHeight="false" outlineLevel="0" collapsed="false">
      <c r="A22" s="12" t="s">
        <v>22</v>
      </c>
      <c r="B22" s="12"/>
      <c r="C22" s="12" t="s">
        <v>23</v>
      </c>
      <c r="D22" s="12" t="s">
        <v>24</v>
      </c>
      <c r="E22" s="12" t="s">
        <v>25</v>
      </c>
      <c r="F22" s="12" t="s">
        <v>26</v>
      </c>
      <c r="G22" s="12" t="s">
        <v>27</v>
      </c>
    </row>
    <row r="23" customFormat="false" ht="20" hidden="false" customHeight="true" outlineLevel="0" collapsed="false">
      <c r="A23" s="13" t="s">
        <v>28</v>
      </c>
      <c r="B23" s="13"/>
      <c r="C23" s="16" t="s">
        <v>12</v>
      </c>
      <c r="D23" s="16" t="s">
        <v>12</v>
      </c>
      <c r="E23" s="16" t="s">
        <v>12</v>
      </c>
      <c r="F23" s="16" t="s">
        <v>12</v>
      </c>
      <c r="G23" s="16" t="s">
        <v>12</v>
      </c>
    </row>
    <row r="24" customFormat="false" ht="20" hidden="false" customHeight="true" outlineLevel="0" collapsed="false">
      <c r="A24" s="13" t="s">
        <v>29</v>
      </c>
      <c r="B24" s="13"/>
      <c r="C24" s="17" t="n">
        <f aca="false">INDEX('R factor'!$C$5:$F$8,MATCH($D$12,'R factor'!$C$5:$C$8,0),MATCH(C$23,'R factor'!$C$5:$F$5,0))</f>
        <v>1.2</v>
      </c>
      <c r="D24" s="17" t="n">
        <f aca="false">INDEX('R factor'!$C$5:$F$8,MATCH($D$12,'R factor'!$C$5:$C$8,0),MATCH(D$23,'R factor'!$C$5:$F$5,0))</f>
        <v>1.2</v>
      </c>
      <c r="E24" s="17" t="n">
        <f aca="false">INDEX('R factor'!$C$5:$F$8,MATCH($D$12,'R factor'!$C$5:$C$8,0),MATCH(E$23,'R factor'!$C$5:$F$5,0))</f>
        <v>1.2</v>
      </c>
      <c r="F24" s="17" t="n">
        <f aca="false">INDEX('R factor'!$C$5:$F$8,MATCH($D$12,'R factor'!$C$5:$C$8,0),MATCH(F$23,'R factor'!$C$5:$F$5,0))</f>
        <v>1.2</v>
      </c>
      <c r="G24" s="17" t="n">
        <f aca="false">INDEX('R factor'!$C$5:$F$8,MATCH($D$12,'R factor'!$C$5:$C$8,0),MATCH(G$23,'R factor'!$C$5:$F$5,0))</f>
        <v>1.2</v>
      </c>
    </row>
    <row r="25" customFormat="false" ht="20" hidden="false" customHeight="true" outlineLevel="0" collapsed="false">
      <c r="A25" s="13" t="s">
        <v>30</v>
      </c>
      <c r="B25" s="13"/>
      <c r="C25" s="14" t="n">
        <f aca="false">+$D$13/C24</f>
        <v>15403665.425</v>
      </c>
      <c r="D25" s="14" t="n">
        <f aca="false">+$D$13/D24</f>
        <v>15403665.425</v>
      </c>
      <c r="E25" s="14" t="n">
        <f aca="false">+$D$13/E24</f>
        <v>15403665.425</v>
      </c>
      <c r="F25" s="14" t="n">
        <f aca="false">+$D$13/F24</f>
        <v>15403665.425</v>
      </c>
      <c r="G25" s="14" t="n">
        <f aca="false">+$D$13/G24</f>
        <v>15403665.425</v>
      </c>
    </row>
    <row r="27" customFormat="false" ht="15.75" hidden="false" customHeight="false" outlineLevel="0" collapsed="false">
      <c r="A27" s="18" t="s">
        <v>31</v>
      </c>
      <c r="G27" s="19" t="n">
        <f aca="false">COUNT(C25:G25)*D13/SUM(C24:G24)</f>
        <v>15403665.425</v>
      </c>
    </row>
    <row r="28" customFormat="false" ht="15.75" hidden="false" customHeight="false" outlineLevel="0" collapsed="false">
      <c r="C28" s="20"/>
    </row>
    <row r="29" customFormat="false" ht="15.75" hidden="false" customHeight="false" outlineLevel="0" collapsed="false">
      <c r="A29" s="18" t="s">
        <v>32</v>
      </c>
      <c r="G29" s="21" t="n">
        <f aca="false">+D13*0.05</f>
        <v>924219.9255</v>
      </c>
    </row>
    <row r="30" customFormat="false" ht="15.75" hidden="false" customHeight="false" outlineLevel="0" collapsed="false">
      <c r="G30" s="10"/>
    </row>
    <row r="31" customFormat="false" ht="15.75" hidden="false" customHeight="false" outlineLevel="0" collapsed="false">
      <c r="A31" s="11" t="s">
        <v>33</v>
      </c>
      <c r="G31" s="10"/>
    </row>
    <row r="32" customFormat="false" ht="15.75" hidden="false" customHeight="false" outlineLevel="0" collapsed="false">
      <c r="A32" s="11"/>
      <c r="B32" s="22" t="s">
        <v>34</v>
      </c>
    </row>
    <row r="33" customFormat="false" ht="15.75" hidden="false" customHeight="false" outlineLevel="0" collapsed="false">
      <c r="E33" s="23" t="s">
        <v>35</v>
      </c>
      <c r="F33" s="23"/>
      <c r="G33" s="8" t="n">
        <v>0</v>
      </c>
    </row>
    <row r="34" customFormat="false" ht="31" hidden="false" customHeight="true" outlineLevel="0" collapsed="false">
      <c r="A34" s="1" t="s">
        <v>36</v>
      </c>
      <c r="B34" s="24"/>
      <c r="E34" s="25" t="s">
        <v>37</v>
      </c>
      <c r="F34" s="25"/>
      <c r="G34" s="26" t="n">
        <v>0</v>
      </c>
    </row>
    <row r="35" customFormat="false" ht="16.5" hidden="false" customHeight="false" outlineLevel="0" collapsed="false">
      <c r="A35" s="1" t="s">
        <v>38</v>
      </c>
      <c r="B35" s="26" t="n">
        <f aca="false">+B18</f>
        <v>0</v>
      </c>
    </row>
    <row r="36" customFormat="false" ht="16.5" hidden="false" customHeight="false" outlineLevel="0" collapsed="false">
      <c r="A36" s="1" t="s">
        <v>39</v>
      </c>
      <c r="B36" s="27" t="e">
        <f aca="false">+B34/B35</f>
        <v>#DIV/0!</v>
      </c>
      <c r="E36" s="1" t="s">
        <v>40</v>
      </c>
      <c r="G36" s="26" t="n">
        <v>0</v>
      </c>
    </row>
    <row r="38" customFormat="false" ht="30" hidden="false" customHeight="false" outlineLevel="0" collapsed="false">
      <c r="E38" s="12" t="s">
        <v>41</v>
      </c>
      <c r="F38" s="12" t="s">
        <v>42</v>
      </c>
      <c r="G38" s="12" t="s">
        <v>43</v>
      </c>
    </row>
    <row r="39" customFormat="false" ht="15.75" hidden="false" customHeight="false" outlineLevel="0" collapsed="false">
      <c r="A39" s="1" t="s">
        <v>44</v>
      </c>
      <c r="E39" s="28"/>
      <c r="F39" s="14"/>
      <c r="G39" s="29" t="s">
        <v>45</v>
      </c>
    </row>
    <row r="41" customFormat="false" ht="15" hidden="false" customHeight="false" outlineLevel="0" collapsed="false">
      <c r="A41" s="11" t="s">
        <v>46</v>
      </c>
    </row>
    <row r="42" customFormat="false" ht="15" hidden="false" customHeight="false" outlineLevel="0" collapsed="false">
      <c r="A42" s="11"/>
    </row>
    <row r="43" customFormat="false" ht="15" hidden="false" customHeight="true" outlineLevel="0" collapsed="false">
      <c r="A43" s="30" t="s">
        <v>47</v>
      </c>
      <c r="B43" s="30"/>
      <c r="C43" s="30"/>
      <c r="D43" s="30"/>
      <c r="E43" s="31" t="s">
        <v>48</v>
      </c>
      <c r="F43" s="31" t="s">
        <v>49</v>
      </c>
      <c r="G43" s="31" t="s">
        <v>50</v>
      </c>
    </row>
    <row r="44" customFormat="false" ht="15.75" hidden="false" customHeight="false" outlineLevel="0" collapsed="false">
      <c r="A44" s="32" t="s">
        <v>51</v>
      </c>
      <c r="B44" s="32"/>
      <c r="C44" s="32"/>
      <c r="D44" s="32"/>
      <c r="E44" s="29" t="s">
        <v>45</v>
      </c>
      <c r="F44" s="14"/>
      <c r="G44" s="29"/>
    </row>
    <row r="45" customFormat="false" ht="15.75" hidden="false" customHeight="false" outlineLevel="0" collapsed="false">
      <c r="A45" s="32" t="s">
        <v>52</v>
      </c>
      <c r="B45" s="32"/>
      <c r="C45" s="32"/>
      <c r="D45" s="32"/>
      <c r="E45" s="29" t="s">
        <v>45</v>
      </c>
      <c r="F45" s="33"/>
      <c r="G45" s="33"/>
    </row>
    <row r="46" customFormat="false" ht="30" hidden="false" customHeight="true" outlineLevel="0" collapsed="false">
      <c r="A46" s="32" t="s">
        <v>53</v>
      </c>
      <c r="B46" s="32"/>
      <c r="C46" s="32"/>
      <c r="D46" s="32"/>
      <c r="E46" s="29" t="s">
        <v>45</v>
      </c>
      <c r="F46" s="33"/>
      <c r="G46" s="33"/>
    </row>
    <row r="47" customFormat="false" ht="48" hidden="false" customHeight="true" outlineLevel="0" collapsed="false">
      <c r="A47" s="32" t="s">
        <v>54</v>
      </c>
      <c r="B47" s="32"/>
      <c r="C47" s="32"/>
      <c r="D47" s="32"/>
      <c r="E47" s="29" t="s">
        <v>45</v>
      </c>
      <c r="F47" s="33"/>
      <c r="G47" s="33"/>
    </row>
    <row r="48" customFormat="false" ht="32" hidden="false" customHeight="true" outlineLevel="0" collapsed="false">
      <c r="A48" s="32" t="s">
        <v>55</v>
      </c>
      <c r="B48" s="32"/>
      <c r="C48" s="32"/>
      <c r="D48" s="32"/>
      <c r="E48" s="29" t="s">
        <v>45</v>
      </c>
      <c r="F48" s="33"/>
      <c r="G48" s="33"/>
    </row>
    <row r="49" customFormat="false" ht="31" hidden="false" customHeight="true" outlineLevel="0" collapsed="false">
      <c r="A49" s="32" t="s">
        <v>56</v>
      </c>
      <c r="B49" s="32"/>
      <c r="C49" s="32"/>
      <c r="D49" s="32"/>
      <c r="E49" s="29" t="s">
        <v>45</v>
      </c>
      <c r="F49" s="33"/>
      <c r="G49" s="33"/>
    </row>
    <row r="50" customFormat="false" ht="15.75" hidden="false" customHeight="false" outlineLevel="0" collapsed="false">
      <c r="A50" s="32" t="s">
        <v>57</v>
      </c>
      <c r="B50" s="32"/>
      <c r="C50" s="32"/>
      <c r="D50" s="32"/>
      <c r="E50" s="29" t="s">
        <v>45</v>
      </c>
      <c r="F50" s="33"/>
      <c r="G50" s="33"/>
    </row>
    <row r="51" customFormat="false" ht="15.75" hidden="false" customHeight="false" outlineLevel="0" collapsed="false">
      <c r="A51" s="32" t="s">
        <v>58</v>
      </c>
      <c r="B51" s="32"/>
      <c r="C51" s="32"/>
      <c r="D51" s="32"/>
      <c r="E51" s="29" t="s">
        <v>45</v>
      </c>
      <c r="F51" s="33"/>
      <c r="G51" s="33"/>
    </row>
  </sheetData>
  <mergeCells count="13">
    <mergeCell ref="F17:G17"/>
    <mergeCell ref="F18:G18"/>
    <mergeCell ref="E33:F33"/>
    <mergeCell ref="E34:F34"/>
    <mergeCell ref="A43:D43"/>
    <mergeCell ref="A44:D44"/>
    <mergeCell ref="A45:D45"/>
    <mergeCell ref="A46:D46"/>
    <mergeCell ref="A47:D47"/>
    <mergeCell ref="A48:D48"/>
    <mergeCell ref="A49:D49"/>
    <mergeCell ref="A50:D50"/>
    <mergeCell ref="A51:D51"/>
  </mergeCells>
  <dataValidations count="1">
    <dataValidation allowBlank="true" operator="between" showDropDown="false" showErrorMessage="true" showInputMessage="true" sqref="D12 C23:G23" type="list">
      <formula1>"High,Medium,Low"</formula1>
      <formula2>0</formula2>
    </dataValidation>
  </dataValidations>
  <printOptions headings="false" gridLines="false" gridLinesSet="true" horizontalCentered="false" verticalCentered="false"/>
  <pageMargins left="0.75" right="0.25" top="0.5" bottom="0.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G51"/>
  <sheetViews>
    <sheetView showFormulas="false" showGridLines="true" showRowColHeaders="true" showZeros="true" rightToLeft="false" tabSelected="true" showOutlineSymbols="true" defaultGridColor="true" view="pageBreakPreview" topLeftCell="A40" colorId="64" zoomScale="100" zoomScaleNormal="100" zoomScalePageLayoutView="100" workbookViewId="0">
      <selection pane="topLeft" activeCell="E44" activeCellId="0" sqref="E44:G51"/>
    </sheetView>
  </sheetViews>
  <sheetFormatPr defaultRowHeight="15" zeroHeight="false" outlineLevelRow="0" outlineLevelCol="0"/>
  <cols>
    <col collapsed="false" customWidth="true" hidden="false" outlineLevel="0" max="1" min="1" style="1" width="24.15"/>
    <col collapsed="false" customWidth="true" hidden="false" outlineLevel="0" max="2" min="2" style="1" width="21.29"/>
    <col collapsed="false" customWidth="true" hidden="false" outlineLevel="0" max="5" min="3" style="1" width="13.29"/>
    <col collapsed="false" customWidth="true" hidden="false" outlineLevel="0" max="6" min="6" style="1" width="13.86"/>
    <col collapsed="false" customWidth="true" hidden="false" outlineLevel="0" max="7" min="7" style="1" width="15.87"/>
    <col collapsed="false" customWidth="true" hidden="false" outlineLevel="0" max="1025" min="8" style="1" width="9.13"/>
  </cols>
  <sheetData>
    <row r="1" customFormat="false" ht="15" hidden="false" customHeight="false" outlineLevel="0" collapsed="false">
      <c r="A1" s="2" t="s">
        <v>0</v>
      </c>
    </row>
    <row r="2" customFormat="false" ht="15" hidden="false" customHeight="false" outlineLevel="0" collapsed="false">
      <c r="A2" s="1" t="s">
        <v>1</v>
      </c>
    </row>
    <row r="3" customFormat="false" ht="15" hidden="false" customHeight="false" outlineLevel="0" collapsed="false">
      <c r="A3" s="1" t="s">
        <v>2</v>
      </c>
    </row>
    <row r="5" customFormat="false" ht="15" hidden="false" customHeight="false" outlineLevel="0" collapsed="false">
      <c r="A5" s="1" t="s">
        <v>3</v>
      </c>
      <c r="B5" s="3"/>
      <c r="C5" s="4"/>
      <c r="F5" s="1" t="s">
        <v>4</v>
      </c>
      <c r="G5" s="3"/>
    </row>
    <row r="6" customFormat="false" ht="15" hidden="false" customHeight="false" outlineLevel="0" collapsed="false">
      <c r="A6" s="1" t="s">
        <v>5</v>
      </c>
      <c r="B6" s="3"/>
      <c r="F6" s="1" t="s">
        <v>6</v>
      </c>
      <c r="G6" s="3"/>
    </row>
    <row r="7" customFormat="false" ht="15" hidden="false" customHeight="false" outlineLevel="0" collapsed="false">
      <c r="A7" s="1" t="s">
        <v>7</v>
      </c>
      <c r="B7" s="3"/>
      <c r="F7" s="1" t="s">
        <v>8</v>
      </c>
      <c r="G7" s="3"/>
    </row>
    <row r="8" customFormat="false" ht="15" hidden="false" customHeight="false" outlineLevel="0" collapsed="false">
      <c r="A8" s="5"/>
      <c r="B8" s="5"/>
      <c r="F8" s="1" t="s">
        <v>6</v>
      </c>
      <c r="G8" s="3"/>
    </row>
    <row r="9" customFormat="false" ht="15" hidden="false" customHeight="false" outlineLevel="0" collapsed="false">
      <c r="F9" s="1" t="s">
        <v>9</v>
      </c>
      <c r="G9" s="3" t="n">
        <v>3</v>
      </c>
    </row>
    <row r="10" customFormat="false" ht="18" hidden="false" customHeight="false" outlineLevel="0" collapsed="false">
      <c r="A10" s="6" t="s">
        <v>10</v>
      </c>
      <c r="F10" s="1" t="s">
        <v>6</v>
      </c>
      <c r="G10" s="3"/>
    </row>
    <row r="12" customFormat="false" ht="15.75" hidden="false" customHeight="false" outlineLevel="0" collapsed="false">
      <c r="A12" s="1" t="s">
        <v>11</v>
      </c>
      <c r="D12" s="7" t="s">
        <v>12</v>
      </c>
    </row>
    <row r="13" customFormat="false" ht="16.5" hidden="false" customHeight="false" outlineLevel="0" collapsed="false">
      <c r="A13" s="1" t="s">
        <v>13</v>
      </c>
      <c r="D13" s="8" t="n">
        <v>18484398.51</v>
      </c>
      <c r="E13" s="9"/>
    </row>
    <row r="14" customFormat="false" ht="15.75" hidden="false" customHeight="false" outlineLevel="0" collapsed="false">
      <c r="E14" s="10"/>
    </row>
    <row r="15" customFormat="false" ht="15" hidden="false" customHeight="false" outlineLevel="0" collapsed="false">
      <c r="A15" s="11" t="s">
        <v>14</v>
      </c>
    </row>
    <row r="17" customFormat="false" ht="15" hidden="false" customHeight="true" outlineLevel="0" collapsed="false">
      <c r="A17" s="12" t="s">
        <v>15</v>
      </c>
      <c r="B17" s="12" t="s">
        <v>16</v>
      </c>
      <c r="C17" s="12" t="s">
        <v>17</v>
      </c>
      <c r="D17" s="12" t="s">
        <v>18</v>
      </c>
      <c r="E17" s="12" t="s">
        <v>19</v>
      </c>
      <c r="F17" s="12" t="s">
        <v>20</v>
      </c>
      <c r="G17" s="12"/>
    </row>
    <row r="18" customFormat="false" ht="15" hidden="false" customHeight="false" outlineLevel="0" collapsed="false">
      <c r="A18" s="13"/>
      <c r="B18" s="14"/>
      <c r="C18" s="14"/>
      <c r="D18" s="14" t="n">
        <f aca="false">B18-C18</f>
        <v>0</v>
      </c>
      <c r="E18" s="15" t="e">
        <f aca="false">+D18/C18</f>
        <v>#DIV/0!</v>
      </c>
      <c r="F18" s="16"/>
      <c r="G18" s="16"/>
    </row>
    <row r="20" customFormat="false" ht="15" hidden="false" customHeight="false" outlineLevel="0" collapsed="false">
      <c r="A20" s="11" t="s">
        <v>21</v>
      </c>
    </row>
    <row r="22" customFormat="false" ht="30" hidden="false" customHeight="false" outlineLevel="0" collapsed="false">
      <c r="A22" s="12" t="s">
        <v>22</v>
      </c>
      <c r="B22" s="12"/>
      <c r="C22" s="12" t="s">
        <v>59</v>
      </c>
      <c r="D22" s="12" t="s">
        <v>24</v>
      </c>
      <c r="E22" s="12" t="s">
        <v>60</v>
      </c>
      <c r="F22" s="12" t="s">
        <v>61</v>
      </c>
      <c r="G22" s="12" t="s">
        <v>62</v>
      </c>
    </row>
    <row r="23" customFormat="false" ht="20" hidden="false" customHeight="true" outlineLevel="0" collapsed="false">
      <c r="A23" s="13" t="s">
        <v>28</v>
      </c>
      <c r="B23" s="13"/>
      <c r="C23" s="16" t="s">
        <v>63</v>
      </c>
      <c r="D23" s="16" t="s">
        <v>12</v>
      </c>
      <c r="E23" s="16" t="s">
        <v>12</v>
      </c>
      <c r="F23" s="16" t="s">
        <v>12</v>
      </c>
      <c r="G23" s="16" t="s">
        <v>12</v>
      </c>
    </row>
    <row r="24" customFormat="false" ht="20" hidden="false" customHeight="true" outlineLevel="0" collapsed="false">
      <c r="A24" s="13" t="s">
        <v>29</v>
      </c>
      <c r="B24" s="13"/>
      <c r="C24" s="17" t="n">
        <f aca="false">INDEX('R factor'!$C$5:$F$8,MATCH($D$12,'R factor'!$C$5:$C$8,0),MATCH(C$23,'R factor'!$C$5:$F$5,0))</f>
        <v>1.4</v>
      </c>
      <c r="D24" s="17" t="n">
        <f aca="false">INDEX('R factor'!$C$5:$F$8,MATCH($D$12,'R factor'!$C$5:$C$8,0),MATCH(D$23,'R factor'!$C$5:$F$5,0))</f>
        <v>1.2</v>
      </c>
      <c r="E24" s="17" t="n">
        <f aca="false">INDEX('R factor'!$C$5:$F$8,MATCH($D$12,'R factor'!$C$5:$C$8,0),MATCH(E$23,'R factor'!$C$5:$F$5,0))</f>
        <v>1.2</v>
      </c>
      <c r="F24" s="17" t="n">
        <f aca="false">INDEX('R factor'!$C$5:$F$8,MATCH($D$12,'R factor'!$C$5:$C$8,0),MATCH(F$23,'R factor'!$C$5:$F$5,0))</f>
        <v>1.2</v>
      </c>
      <c r="G24" s="17" t="n">
        <f aca="false">INDEX('R factor'!$C$5:$F$8,MATCH($D$12,'R factor'!$C$5:$C$8,0),MATCH(G$23,'R factor'!$C$5:$F$5,0))</f>
        <v>1.2</v>
      </c>
    </row>
    <row r="25" customFormat="false" ht="20" hidden="false" customHeight="true" outlineLevel="0" collapsed="false">
      <c r="A25" s="13" t="s">
        <v>30</v>
      </c>
      <c r="B25" s="13"/>
      <c r="C25" s="14" t="n">
        <f aca="false">+$D$13/C24</f>
        <v>13203141.7928571</v>
      </c>
      <c r="D25" s="14" t="n">
        <f aca="false">+$D$13/D24</f>
        <v>15403665.425</v>
      </c>
      <c r="E25" s="14" t="n">
        <f aca="false">+$D$13/E24</f>
        <v>15403665.425</v>
      </c>
      <c r="F25" s="14" t="n">
        <f aca="false">+$D$13/F24</f>
        <v>15403665.425</v>
      </c>
      <c r="G25" s="14" t="n">
        <f aca="false">+$D$13/G24</f>
        <v>15403665.425</v>
      </c>
    </row>
    <row r="27" customFormat="false" ht="15.75" hidden="false" customHeight="false" outlineLevel="0" collapsed="false">
      <c r="A27" s="18" t="s">
        <v>31</v>
      </c>
      <c r="G27" s="19" t="n">
        <f aca="false">COUNT(C25:G25)*D13/SUM(C24:G24)</f>
        <v>14906772.9919355</v>
      </c>
    </row>
    <row r="28" customFormat="false" ht="15.75" hidden="false" customHeight="false" outlineLevel="0" collapsed="false">
      <c r="C28" s="20"/>
    </row>
    <row r="29" customFormat="false" ht="15.75" hidden="false" customHeight="false" outlineLevel="0" collapsed="false">
      <c r="A29" s="18" t="s">
        <v>32</v>
      </c>
      <c r="G29" s="21" t="n">
        <f aca="false">+D13*0.05</f>
        <v>924219.9255</v>
      </c>
    </row>
    <row r="30" customFormat="false" ht="15.75" hidden="false" customHeight="false" outlineLevel="0" collapsed="false">
      <c r="G30" s="10"/>
    </row>
    <row r="31" customFormat="false" ht="15.75" hidden="false" customHeight="false" outlineLevel="0" collapsed="false">
      <c r="A31" s="11" t="s">
        <v>33</v>
      </c>
      <c r="G31" s="10"/>
    </row>
    <row r="32" customFormat="false" ht="15.75" hidden="false" customHeight="false" outlineLevel="0" collapsed="false">
      <c r="A32" s="11"/>
      <c r="B32" s="22" t="s">
        <v>34</v>
      </c>
    </row>
    <row r="33" customFormat="false" ht="15.75" hidden="false" customHeight="false" outlineLevel="0" collapsed="false">
      <c r="E33" s="23" t="s">
        <v>35</v>
      </c>
      <c r="F33" s="23"/>
      <c r="G33" s="8" t="n">
        <v>0</v>
      </c>
    </row>
    <row r="34" customFormat="false" ht="31" hidden="false" customHeight="true" outlineLevel="0" collapsed="false">
      <c r="A34" s="1" t="s">
        <v>36</v>
      </c>
      <c r="B34" s="24"/>
      <c r="E34" s="25" t="s">
        <v>37</v>
      </c>
      <c r="F34" s="25"/>
      <c r="G34" s="26" t="n">
        <v>0</v>
      </c>
    </row>
    <row r="35" customFormat="false" ht="16.5" hidden="false" customHeight="false" outlineLevel="0" collapsed="false">
      <c r="A35" s="1" t="s">
        <v>38</v>
      </c>
      <c r="B35" s="26" t="n">
        <f aca="false">+B18</f>
        <v>0</v>
      </c>
    </row>
    <row r="36" customFormat="false" ht="16.5" hidden="false" customHeight="false" outlineLevel="0" collapsed="false">
      <c r="A36" s="1" t="s">
        <v>39</v>
      </c>
      <c r="B36" s="27" t="e">
        <f aca="false">+B34/B35</f>
        <v>#DIV/0!</v>
      </c>
      <c r="E36" s="1" t="s">
        <v>40</v>
      </c>
      <c r="G36" s="26" t="n">
        <v>0</v>
      </c>
    </row>
    <row r="38" customFormat="false" ht="30" hidden="false" customHeight="false" outlineLevel="0" collapsed="false">
      <c r="E38" s="12" t="s">
        <v>41</v>
      </c>
      <c r="F38" s="12" t="s">
        <v>42</v>
      </c>
      <c r="G38" s="12" t="s">
        <v>43</v>
      </c>
    </row>
    <row r="39" customFormat="false" ht="15.75" hidden="false" customHeight="false" outlineLevel="0" collapsed="false">
      <c r="A39" s="1" t="s">
        <v>44</v>
      </c>
      <c r="E39" s="28"/>
      <c r="F39" s="14"/>
      <c r="G39" s="29" t="s">
        <v>45</v>
      </c>
    </row>
    <row r="41" customFormat="false" ht="15" hidden="false" customHeight="false" outlineLevel="0" collapsed="false">
      <c r="A41" s="11" t="s">
        <v>46</v>
      </c>
    </row>
    <row r="42" customFormat="false" ht="15" hidden="false" customHeight="false" outlineLevel="0" collapsed="false">
      <c r="A42" s="11"/>
    </row>
    <row r="43" customFormat="false" ht="15" hidden="false" customHeight="true" outlineLevel="0" collapsed="false">
      <c r="A43" s="30" t="s">
        <v>47</v>
      </c>
      <c r="B43" s="30"/>
      <c r="C43" s="30"/>
      <c r="D43" s="30"/>
      <c r="E43" s="31" t="s">
        <v>48</v>
      </c>
      <c r="F43" s="31" t="s">
        <v>49</v>
      </c>
      <c r="G43" s="31" t="s">
        <v>50</v>
      </c>
    </row>
    <row r="44" customFormat="false" ht="15" hidden="false" customHeight="false" outlineLevel="0" collapsed="false">
      <c r="A44" s="32" t="s">
        <v>51</v>
      </c>
      <c r="B44" s="32"/>
      <c r="C44" s="32"/>
      <c r="D44" s="32"/>
      <c r="E44" s="29"/>
      <c r="F44" s="14"/>
      <c r="G44" s="29"/>
    </row>
    <row r="45" customFormat="false" ht="15" hidden="false" customHeight="false" outlineLevel="0" collapsed="false">
      <c r="A45" s="32" t="s">
        <v>52</v>
      </c>
      <c r="B45" s="32"/>
      <c r="C45" s="32"/>
      <c r="D45" s="32"/>
      <c r="E45" s="29"/>
      <c r="F45" s="33"/>
      <c r="G45" s="33"/>
    </row>
    <row r="46" customFormat="false" ht="30" hidden="false" customHeight="true" outlineLevel="0" collapsed="false">
      <c r="A46" s="32" t="s">
        <v>53</v>
      </c>
      <c r="B46" s="32"/>
      <c r="C46" s="32"/>
      <c r="D46" s="32"/>
      <c r="E46" s="29"/>
      <c r="F46" s="33"/>
      <c r="G46" s="33"/>
    </row>
    <row r="47" customFormat="false" ht="48" hidden="false" customHeight="true" outlineLevel="0" collapsed="false">
      <c r="A47" s="32" t="s">
        <v>54</v>
      </c>
      <c r="B47" s="32"/>
      <c r="C47" s="32"/>
      <c r="D47" s="32"/>
      <c r="E47" s="29"/>
      <c r="F47" s="33"/>
      <c r="G47" s="33"/>
    </row>
    <row r="48" customFormat="false" ht="30" hidden="false" customHeight="true" outlineLevel="0" collapsed="false">
      <c r="A48" s="32" t="s">
        <v>55</v>
      </c>
      <c r="B48" s="32"/>
      <c r="C48" s="32"/>
      <c r="D48" s="32"/>
      <c r="E48" s="29"/>
      <c r="F48" s="33"/>
      <c r="G48" s="33"/>
    </row>
    <row r="49" customFormat="false" ht="31" hidden="false" customHeight="true" outlineLevel="0" collapsed="false">
      <c r="A49" s="32" t="s">
        <v>56</v>
      </c>
      <c r="B49" s="32"/>
      <c r="C49" s="32"/>
      <c r="D49" s="32"/>
      <c r="E49" s="29"/>
      <c r="F49" s="33"/>
      <c r="G49" s="33"/>
    </row>
    <row r="50" customFormat="false" ht="15" hidden="false" customHeight="false" outlineLevel="0" collapsed="false">
      <c r="A50" s="32" t="s">
        <v>57</v>
      </c>
      <c r="B50" s="32"/>
      <c r="C50" s="32"/>
      <c r="D50" s="32"/>
      <c r="E50" s="29"/>
      <c r="F50" s="33"/>
      <c r="G50" s="33"/>
    </row>
    <row r="51" customFormat="false" ht="15" hidden="false" customHeight="false" outlineLevel="0" collapsed="false">
      <c r="A51" s="32" t="s">
        <v>58</v>
      </c>
      <c r="B51" s="32"/>
      <c r="C51" s="32"/>
      <c r="D51" s="32"/>
      <c r="E51" s="29"/>
      <c r="F51" s="33"/>
      <c r="G51" s="33"/>
    </row>
  </sheetData>
  <mergeCells count="13">
    <mergeCell ref="F17:G17"/>
    <mergeCell ref="F18:G18"/>
    <mergeCell ref="E33:F33"/>
    <mergeCell ref="E34:F34"/>
    <mergeCell ref="A43:D43"/>
    <mergeCell ref="A44:D44"/>
    <mergeCell ref="A45:D45"/>
    <mergeCell ref="A46:D46"/>
    <mergeCell ref="A47:D47"/>
    <mergeCell ref="A48:D48"/>
    <mergeCell ref="A49:D49"/>
    <mergeCell ref="A50:D50"/>
    <mergeCell ref="A51:D51"/>
  </mergeCells>
  <dataValidations count="1">
    <dataValidation allowBlank="true" operator="between" showDropDown="false" showErrorMessage="true" showInputMessage="true" sqref="D12 C23:G23" type="list">
      <formula1>"High,Medium,Low"</formula1>
      <formula2>0</formula2>
    </dataValidation>
  </dataValidations>
  <printOptions headings="false" gridLines="false" gridLinesSet="true" horizontalCentered="false" verticalCentered="false"/>
  <pageMargins left="0.75" right="0.25" top="0.5" bottom="0.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H17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F8" activeCellId="1" sqref="E44:G51 F8"/>
    </sheetView>
  </sheetViews>
  <sheetFormatPr defaultRowHeight="15" zeroHeight="false" outlineLevelRow="0" outlineLevelCol="0"/>
  <cols>
    <col collapsed="false" customWidth="true" hidden="false" outlineLevel="0" max="1" min="1" style="34" width="24.87"/>
    <col collapsed="false" customWidth="true" hidden="false" outlineLevel="0" max="2" min="2" style="34" width="3.86"/>
    <col collapsed="false" customWidth="true" hidden="false" outlineLevel="0" max="6" min="3" style="34" width="9.13"/>
    <col collapsed="false" customWidth="true" hidden="false" outlineLevel="0" max="7" min="7" style="34" width="15"/>
    <col collapsed="false" customWidth="true" hidden="false" outlineLevel="0" max="8" min="8" style="34" width="13.86"/>
    <col collapsed="false" customWidth="true" hidden="false" outlineLevel="0" max="1025" min="9" style="34" width="9.13"/>
  </cols>
  <sheetData>
    <row r="2" customFormat="false" ht="15" hidden="false" customHeight="false" outlineLevel="0" collapsed="false">
      <c r="A2" s="35" t="s">
        <v>64</v>
      </c>
    </row>
    <row r="3" customFormat="false" ht="15" hidden="false" customHeight="false" outlineLevel="0" collapsed="false">
      <c r="D3" s="36" t="s">
        <v>65</v>
      </c>
      <c r="E3" s="36"/>
    </row>
    <row r="5" customFormat="false" ht="15.75" hidden="false" customHeight="false" outlineLevel="0" collapsed="false">
      <c r="C5" s="37"/>
      <c r="D5" s="37" t="s">
        <v>12</v>
      </c>
      <c r="E5" s="37" t="s">
        <v>63</v>
      </c>
      <c r="F5" s="37" t="s">
        <v>66</v>
      </c>
    </row>
    <row r="6" customFormat="false" ht="15.75" hidden="false" customHeight="true" outlineLevel="0" collapsed="false">
      <c r="A6" s="38" t="s">
        <v>67</v>
      </c>
      <c r="C6" s="37" t="s">
        <v>12</v>
      </c>
      <c r="D6" s="39" t="n">
        <v>1.2</v>
      </c>
      <c r="E6" s="39" t="n">
        <v>1.4</v>
      </c>
      <c r="F6" s="39" t="n">
        <v>1.6</v>
      </c>
    </row>
    <row r="7" customFormat="false" ht="15.75" hidden="false" customHeight="false" outlineLevel="0" collapsed="false">
      <c r="A7" s="38"/>
      <c r="C7" s="37" t="s">
        <v>63</v>
      </c>
      <c r="D7" s="39" t="n">
        <v>1.4</v>
      </c>
      <c r="E7" s="39" t="n">
        <v>1.8</v>
      </c>
      <c r="F7" s="39" t="n">
        <v>2.1</v>
      </c>
    </row>
    <row r="8" customFormat="false" ht="15.75" hidden="false" customHeight="false" outlineLevel="0" collapsed="false">
      <c r="C8" s="37" t="s">
        <v>66</v>
      </c>
      <c r="D8" s="39" t="n">
        <v>1.6</v>
      </c>
      <c r="E8" s="39" t="n">
        <v>2.1</v>
      </c>
      <c r="F8" s="39" t="n">
        <v>2.5</v>
      </c>
    </row>
    <row r="15" customFormat="false" ht="15.75" hidden="false" customHeight="false" outlineLevel="0" collapsed="false">
      <c r="B15" s="40"/>
      <c r="C15" s="40"/>
      <c r="D15" s="40"/>
      <c r="E15" s="40"/>
      <c r="F15" s="40"/>
    </row>
    <row r="16" customFormat="false" ht="15.75" hidden="false" customHeight="false" outlineLevel="0" collapsed="false">
      <c r="B16" s="40"/>
      <c r="C16" s="40"/>
      <c r="D16" s="40"/>
      <c r="E16" s="40"/>
      <c r="F16" s="40"/>
      <c r="G16" s="41"/>
    </row>
    <row r="17" customFormat="false" ht="15" hidden="false" customHeight="false" outlineLevel="0" collapsed="false">
      <c r="G17" s="42"/>
      <c r="H17" s="42"/>
    </row>
  </sheetData>
  <mergeCells count="2">
    <mergeCell ref="D3:E3"/>
    <mergeCell ref="A6:A7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1996-10-14T23:33:00Z</dcterms:created>
  <dc:creator>Microsoft Corporation</dc:creator>
  <dc:description/>
  <dc:language>en-US</dc:language>
  <cp:lastModifiedBy/>
  <cp:lastPrinted>2021-05-27T11:55:00Z</cp:lastPrinted>
  <dcterms:modified xsi:type="dcterms:W3CDTF">2023-08-02T16:04:19Z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1513EB72D17445A5B67E8E07C59C28D1</vt:lpwstr>
  </property>
  <property fmtid="{D5CDD505-2E9C-101B-9397-08002B2CF9AE}" pid="3" name="KSOProductBuildVer">
    <vt:lpwstr>1033-11.2.0.11537</vt:lpwstr>
  </property>
</Properties>
</file>