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lij96_lancaster_ac_uk/Documents/Code/Code_PhD_work/Heuristic_DC_OTS/results_300/"/>
    </mc:Choice>
  </mc:AlternateContent>
  <xr:revisionPtr revIDLastSave="1" documentId="13_ncr:40009_{F5350DDA-2E65-48FE-AABB-93E458CBB44E}" xr6:coauthVersionLast="47" xr6:coauthVersionMax="47" xr10:uidLastSave="{D8E253AC-B51D-435C-ADF7-9BC386396ED7}"/>
  <bookViews>
    <workbookView xWindow="-120" yWindow="-120" windowWidth="29040" windowHeight="15840" xr2:uid="{00000000-000D-0000-FFFF-FFFF00000000}"/>
  </bookViews>
  <sheets>
    <sheet name="ieee300_OTS_lwp_car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0" i="1" l="1"/>
  <c r="Z24" i="1"/>
  <c r="Z17" i="1"/>
  <c r="Z11" i="1"/>
  <c r="T33" i="1"/>
  <c r="V33" i="1" s="1"/>
  <c r="T30" i="1"/>
  <c r="V30" i="1" s="1"/>
  <c r="U33" i="1"/>
  <c r="X33" i="1" s="1"/>
  <c r="U30" i="1"/>
  <c r="X30" i="1" s="1"/>
  <c r="T27" i="1"/>
  <c r="V27" i="1" s="1"/>
  <c r="T24" i="1"/>
  <c r="V24" i="1" s="1"/>
  <c r="U27" i="1"/>
  <c r="X27" i="1" s="1"/>
  <c r="U24" i="1"/>
  <c r="X24" i="1" s="1"/>
  <c r="T17" i="1"/>
  <c r="T20" i="1"/>
  <c r="U20" i="1"/>
  <c r="X20" i="1" s="1"/>
  <c r="U17" i="1"/>
  <c r="X17" i="1" s="1"/>
  <c r="U11" i="1"/>
  <c r="X11" i="1" s="1"/>
  <c r="T14" i="1"/>
  <c r="T11" i="1"/>
  <c r="U14" i="1"/>
  <c r="X14" i="1" s="1"/>
  <c r="U5" i="1"/>
  <c r="X5" i="1" s="1"/>
  <c r="T5" i="1"/>
  <c r="U2" i="1"/>
  <c r="X2" i="1" s="1"/>
  <c r="T2" i="1"/>
  <c r="Q56" i="1"/>
  <c r="Q76" i="1"/>
  <c r="Q17" i="1"/>
  <c r="Q37" i="1"/>
  <c r="Q57" i="1"/>
  <c r="Q77" i="1"/>
  <c r="Q18" i="1"/>
  <c r="Q38" i="1"/>
  <c r="Q58" i="1"/>
  <c r="Q78" i="1"/>
  <c r="Q19" i="1"/>
  <c r="Q39" i="1"/>
  <c r="Q59" i="1"/>
  <c r="Q79" i="1"/>
  <c r="Q20" i="1"/>
  <c r="Q40" i="1"/>
  <c r="Q60" i="1"/>
  <c r="Q80" i="1"/>
  <c r="Q21" i="1"/>
  <c r="Q41" i="1"/>
  <c r="Q61" i="1"/>
  <c r="Q81" i="1"/>
  <c r="Q36" i="1"/>
  <c r="Q16" i="1"/>
  <c r="Q75" i="1"/>
  <c r="Q55" i="1"/>
  <c r="Q35" i="1"/>
  <c r="Q15" i="1"/>
  <c r="Q74" i="1"/>
  <c r="Q54" i="1"/>
  <c r="Q34" i="1"/>
  <c r="Q14" i="1"/>
  <c r="Q73" i="1"/>
  <c r="Q53" i="1"/>
  <c r="Q33" i="1"/>
  <c r="Q13" i="1"/>
  <c r="Q72" i="1"/>
  <c r="Q52" i="1"/>
  <c r="Q32" i="1"/>
  <c r="Q12" i="1"/>
  <c r="Q71" i="1"/>
  <c r="Q51" i="1"/>
  <c r="Q31" i="1"/>
  <c r="Q11" i="1"/>
  <c r="Q70" i="1"/>
  <c r="Q50" i="1"/>
  <c r="Q30" i="1"/>
  <c r="Q10" i="1"/>
  <c r="Q69" i="1"/>
  <c r="Q49" i="1"/>
  <c r="Q29" i="1"/>
  <c r="Q9" i="1"/>
  <c r="Q68" i="1"/>
  <c r="Q48" i="1"/>
  <c r="Q28" i="1"/>
  <c r="Q8" i="1"/>
  <c r="Q67" i="1"/>
  <c r="Q47" i="1"/>
  <c r="Q27" i="1"/>
  <c r="Q7" i="1"/>
  <c r="Q66" i="1"/>
  <c r="Q46" i="1"/>
  <c r="Q26" i="1"/>
  <c r="Q6" i="1"/>
  <c r="Q65" i="1"/>
  <c r="Q45" i="1"/>
  <c r="Q25" i="1"/>
  <c r="Q5" i="1"/>
  <c r="Q64" i="1"/>
  <c r="Q44" i="1"/>
  <c r="Q24" i="1"/>
  <c r="Q4" i="1"/>
  <c r="Q63" i="1"/>
  <c r="Q43" i="1"/>
  <c r="Q23" i="1"/>
  <c r="Q3" i="1"/>
  <c r="Q62" i="1"/>
  <c r="Q42" i="1"/>
  <c r="Q22" i="1"/>
  <c r="Q2" i="1"/>
  <c r="V20" i="1" l="1"/>
  <c r="V17" i="1"/>
  <c r="V14" i="1"/>
  <c r="V11" i="1"/>
  <c r="V2" i="1"/>
  <c r="V5" i="1"/>
  <c r="Q83" i="1"/>
</calcChain>
</file>

<file path=xl/sharedStrings.xml><?xml version="1.0" encoding="utf-8"?>
<sst xmlns="http://schemas.openxmlformats.org/spreadsheetml/2006/main" count="295" uniqueCount="41">
  <si>
    <t>data_instance</t>
  </si>
  <si>
    <t>card</t>
  </si>
  <si>
    <t>sol_status</t>
  </si>
  <si>
    <t>obj_val</t>
  </si>
  <si>
    <t>obj_bound</t>
  </si>
  <si>
    <t>gap</t>
  </si>
  <si>
    <t>time</t>
  </si>
  <si>
    <t>num_open</t>
  </si>
  <si>
    <t>IEEE300_P_100_1</t>
  </si>
  <si>
    <t>TIME_LIMIT</t>
  </si>
  <si>
    <t>IEEE300_P_100_2</t>
  </si>
  <si>
    <t>IEEE300_P_100_3</t>
  </si>
  <si>
    <t>OPTIMAL</t>
  </si>
  <si>
    <t>IEEE300_P_100_4</t>
  </si>
  <si>
    <t>IEEE300_P_100_5</t>
  </si>
  <si>
    <t>IEEE300_P_100_6</t>
  </si>
  <si>
    <t>IEEE300_P_100_7</t>
  </si>
  <si>
    <t>IEEE300_P_100_8</t>
  </si>
  <si>
    <t>IEEE300_P_100_9</t>
  </si>
  <si>
    <t>IEEE300_P_100_10</t>
  </si>
  <si>
    <t>IEEE300_P_100_11</t>
  </si>
  <si>
    <t>IEEE300_P_100_12</t>
  </si>
  <si>
    <t>IEEE300_P_100_13</t>
  </si>
  <si>
    <t>IEEE300_P_100_14</t>
  </si>
  <si>
    <t>IEEE300_P_100_15</t>
  </si>
  <si>
    <t>IEEE300_P_100_16</t>
  </si>
  <si>
    <t>IEEE300_P_100_17</t>
  </si>
  <si>
    <t>IEEE300_P_100_18</t>
  </si>
  <si>
    <t>IEEE300_P_100_19</t>
  </si>
  <si>
    <t>IEEE300_P_100_20</t>
  </si>
  <si>
    <t>LOCALLY_SOLVED</t>
  </si>
  <si>
    <t>rel_gap</t>
    <phoneticPr fontId="18" type="noConversion"/>
  </si>
  <si>
    <t>ksp_time</t>
    <phoneticPr fontId="18" type="noConversion"/>
  </si>
  <si>
    <t>ksp_count</t>
    <phoneticPr fontId="18" type="noConversion"/>
  </si>
  <si>
    <t>avg_time</t>
    <phoneticPr fontId="18" type="noConversion"/>
  </si>
  <si>
    <t>ksp_limit_count</t>
    <phoneticPr fontId="18" type="noConversion"/>
  </si>
  <si>
    <t>lwp_time</t>
    <phoneticPr fontId="18" type="noConversion"/>
  </si>
  <si>
    <t>lwp_count</t>
    <phoneticPr fontId="18" type="noConversion"/>
  </si>
  <si>
    <t>lwp_limit_count</t>
    <phoneticPr fontId="18" type="noConversion"/>
  </si>
  <si>
    <t>All</t>
    <phoneticPr fontId="18" type="noConversion"/>
  </si>
  <si>
    <t>rel_gap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</si>
</sst>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0" fontId="0" fillId="0" borderId="0" xfId="1" applyNumberFormat="1" applyFont="1" applyFill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1" applyNumberFormat="1" applyFont="1" applyFill="1">
      <alignment vertical="center"/>
    </xf>
    <xf numFmtId="11" fontId="0" fillId="33" borderId="0" xfId="0" applyNumberFormat="1" applyFill="1">
      <alignment vertical="center"/>
    </xf>
    <xf numFmtId="9" fontId="0" fillId="0" borderId="0" xfId="1" applyFont="1">
      <alignment vertical="center"/>
    </xf>
    <xf numFmtId="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tabSelected="1" topLeftCell="B1" workbookViewId="0">
      <selection activeCell="Z31" sqref="Z31"/>
    </sheetView>
  </sheetViews>
  <sheetFormatPr defaultRowHeight="14.25" x14ac:dyDescent="0.2"/>
  <cols>
    <col min="1" max="1" width="18" customWidth="1"/>
    <col min="19" max="19" width="5.3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31</v>
      </c>
      <c r="S1" s="10" t="s">
        <v>39</v>
      </c>
      <c r="T1" t="s">
        <v>32</v>
      </c>
      <c r="U1" t="s">
        <v>33</v>
      </c>
      <c r="V1" t="s">
        <v>34</v>
      </c>
      <c r="X1" t="s">
        <v>35</v>
      </c>
    </row>
    <row r="2" spans="1:26" x14ac:dyDescent="0.2">
      <c r="A2" t="s">
        <v>8</v>
      </c>
      <c r="B2">
        <v>10</v>
      </c>
      <c r="C2" t="s">
        <v>9</v>
      </c>
      <c r="D2">
        <v>40499.904960088701</v>
      </c>
      <c r="E2">
        <v>39969.281359221699</v>
      </c>
      <c r="F2">
        <v>1.3101848050998699E-2</v>
      </c>
      <c r="G2">
        <v>3600.0702686309801</v>
      </c>
      <c r="H2">
        <v>10</v>
      </c>
      <c r="J2" t="s">
        <v>12</v>
      </c>
      <c r="K2">
        <v>40499.904960087901</v>
      </c>
      <c r="L2">
        <v>40499.904960087901</v>
      </c>
      <c r="M2">
        <v>0</v>
      </c>
      <c r="N2">
        <v>1301.32983016967</v>
      </c>
      <c r="O2">
        <v>10</v>
      </c>
      <c r="Q2" s="2">
        <f>(D2-K2)/D2</f>
        <v>1.9761906561235148E-14</v>
      </c>
      <c r="T2">
        <f>SUMIF(J2:J81,"OPTIMAL",N2:N81)</f>
        <v>32456.207460403333</v>
      </c>
      <c r="U2">
        <f>COUNTIF(J2:J81,"OPTIMAL")</f>
        <v>37</v>
      </c>
      <c r="V2" s="9">
        <f>T2/U2</f>
        <v>877.19479622711708</v>
      </c>
      <c r="X2" s="8">
        <f>(80-U2)/80</f>
        <v>0.53749999999999998</v>
      </c>
    </row>
    <row r="3" spans="1:26" x14ac:dyDescent="0.2">
      <c r="A3" t="s">
        <v>10</v>
      </c>
      <c r="B3">
        <v>10</v>
      </c>
      <c r="C3" t="s">
        <v>9</v>
      </c>
      <c r="D3">
        <v>42221.692432520998</v>
      </c>
      <c r="E3">
        <v>41766.953520853102</v>
      </c>
      <c r="F3">
        <v>1.0770267260002599E-2</v>
      </c>
      <c r="G3">
        <v>3600.0901355743399</v>
      </c>
      <c r="H3">
        <v>10</v>
      </c>
      <c r="J3" t="s">
        <v>12</v>
      </c>
      <c r="K3">
        <v>42221.6924325254</v>
      </c>
      <c r="L3">
        <v>42218.2559603931</v>
      </c>
      <c r="M3" s="1">
        <v>8.1391150718146304E-5</v>
      </c>
      <c r="N3">
        <v>1040.5556278228701</v>
      </c>
      <c r="O3">
        <v>10</v>
      </c>
      <c r="Q3" s="2">
        <f>(D3-K3)/D3</f>
        <v>-1.0425812190300535E-13</v>
      </c>
    </row>
    <row r="4" spans="1:26" x14ac:dyDescent="0.2">
      <c r="A4" t="s">
        <v>11</v>
      </c>
      <c r="B4">
        <v>10</v>
      </c>
      <c r="C4" t="s">
        <v>9</v>
      </c>
      <c r="D4">
        <v>41752.772537709403</v>
      </c>
      <c r="E4">
        <v>41269.679213162897</v>
      </c>
      <c r="F4">
        <v>1.1570329230476E-2</v>
      </c>
      <c r="G4">
        <v>3600.1602821350002</v>
      </c>
      <c r="H4">
        <v>10</v>
      </c>
      <c r="J4" t="s">
        <v>12</v>
      </c>
      <c r="K4">
        <v>41752.772537709097</v>
      </c>
      <c r="L4">
        <v>41752.772537709097</v>
      </c>
      <c r="M4">
        <v>0</v>
      </c>
      <c r="N4">
        <v>1185.58798980712</v>
      </c>
      <c r="O4">
        <v>10</v>
      </c>
      <c r="Q4" s="2">
        <f>(D4-K4)/D4</f>
        <v>7.3190401791810897E-15</v>
      </c>
      <c r="T4" t="s">
        <v>36</v>
      </c>
      <c r="U4" t="s">
        <v>37</v>
      </c>
      <c r="X4" t="s">
        <v>38</v>
      </c>
    </row>
    <row r="5" spans="1:26" x14ac:dyDescent="0.2">
      <c r="A5" t="s">
        <v>13</v>
      </c>
      <c r="B5">
        <v>10</v>
      </c>
      <c r="C5" t="s">
        <v>9</v>
      </c>
      <c r="D5">
        <v>42746.242152026403</v>
      </c>
      <c r="E5">
        <v>42225.098996835397</v>
      </c>
      <c r="F5">
        <v>1.2191554835103299E-2</v>
      </c>
      <c r="G5">
        <v>3600.0451297760001</v>
      </c>
      <c r="H5">
        <v>10</v>
      </c>
      <c r="J5" t="s">
        <v>30</v>
      </c>
      <c r="K5">
        <v>42746.242152026804</v>
      </c>
      <c r="L5">
        <v>42090.810968777601</v>
      </c>
      <c r="M5">
        <v>1.53330714058579E-2</v>
      </c>
      <c r="N5">
        <v>2026.9920005798299</v>
      </c>
      <c r="O5">
        <v>10</v>
      </c>
      <c r="Q5" s="2">
        <f>(D5-K5)/D5</f>
        <v>-9.3617040617713776E-15</v>
      </c>
      <c r="T5">
        <f>SUMIF(C2:C81,"OPTIMAL",G2:G81)</f>
        <v>15976.149564742993</v>
      </c>
      <c r="U5">
        <f>COUNTIF(C2:C81,"OPTIMAL")</f>
        <v>11</v>
      </c>
      <c r="V5" s="9">
        <f>T5/U5</f>
        <v>1452.3772331584539</v>
      </c>
      <c r="X5" s="8">
        <f>(80-U5)/80</f>
        <v>0.86250000000000004</v>
      </c>
    </row>
    <row r="6" spans="1:26" x14ac:dyDescent="0.2">
      <c r="A6" t="s">
        <v>14</v>
      </c>
      <c r="B6">
        <v>10</v>
      </c>
      <c r="C6" t="s">
        <v>9</v>
      </c>
      <c r="D6">
        <v>43110.840054433997</v>
      </c>
      <c r="E6">
        <v>42588.716673091098</v>
      </c>
      <c r="F6">
        <v>1.2111185508881E-2</v>
      </c>
      <c r="G6">
        <v>3600.1176376342701</v>
      </c>
      <c r="H6">
        <v>10</v>
      </c>
      <c r="J6" t="s">
        <v>12</v>
      </c>
      <c r="K6">
        <v>43110.8400544295</v>
      </c>
      <c r="L6">
        <v>43110.8400544295</v>
      </c>
      <c r="M6">
        <v>0</v>
      </c>
      <c r="N6">
        <v>1216.06922721862</v>
      </c>
      <c r="O6">
        <v>10</v>
      </c>
      <c r="Q6" s="2">
        <f>(D6-K6)/D6</f>
        <v>1.0430188323604431E-13</v>
      </c>
    </row>
    <row r="7" spans="1:26" x14ac:dyDescent="0.2">
      <c r="A7" t="s">
        <v>15</v>
      </c>
      <c r="B7">
        <v>10</v>
      </c>
      <c r="C7" t="s">
        <v>9</v>
      </c>
      <c r="D7">
        <v>43179.691738761103</v>
      </c>
      <c r="E7">
        <v>42733.281558625204</v>
      </c>
      <c r="F7">
        <v>1.0338429066070401E-2</v>
      </c>
      <c r="G7">
        <v>3600.0515670776299</v>
      </c>
      <c r="H7">
        <v>9.9999998576596401</v>
      </c>
      <c r="J7" t="s">
        <v>12</v>
      </c>
      <c r="K7">
        <v>43179.691951375004</v>
      </c>
      <c r="L7">
        <v>43179.691951375004</v>
      </c>
      <c r="M7">
        <v>0</v>
      </c>
      <c r="N7">
        <v>891.74671554565396</v>
      </c>
      <c r="O7">
        <v>10</v>
      </c>
      <c r="Q7" s="3">
        <f>(D7-K7)/D7</f>
        <v>-4.9239328048950878E-9</v>
      </c>
    </row>
    <row r="8" spans="1:26" x14ac:dyDescent="0.2">
      <c r="A8" t="s">
        <v>16</v>
      </c>
      <c r="B8">
        <v>10</v>
      </c>
      <c r="C8" t="s">
        <v>9</v>
      </c>
      <c r="D8">
        <v>43586.502244084797</v>
      </c>
      <c r="E8">
        <v>43087.4808677931</v>
      </c>
      <c r="F8">
        <v>1.1448988806148501E-2</v>
      </c>
      <c r="G8">
        <v>3600.0343513488701</v>
      </c>
      <c r="H8">
        <v>10.0000000000244</v>
      </c>
      <c r="J8" t="s">
        <v>12</v>
      </c>
      <c r="K8">
        <v>43586.502298741703</v>
      </c>
      <c r="L8">
        <v>43585.248012086297</v>
      </c>
      <c r="M8" s="1">
        <v>2.87769513323782E-5</v>
      </c>
      <c r="N8">
        <v>1161.3999958038301</v>
      </c>
      <c r="O8">
        <v>10</v>
      </c>
      <c r="Q8" s="2">
        <f>(D8-K8)/D8</f>
        <v>-1.2539869792757255E-9</v>
      </c>
    </row>
    <row r="9" spans="1:26" x14ac:dyDescent="0.2">
      <c r="A9" t="s">
        <v>17</v>
      </c>
      <c r="B9">
        <v>10</v>
      </c>
      <c r="C9" t="s">
        <v>9</v>
      </c>
      <c r="D9">
        <v>40912.968324257403</v>
      </c>
      <c r="E9">
        <v>40399.061749453896</v>
      </c>
      <c r="F9">
        <v>1.25609701728441E-2</v>
      </c>
      <c r="G9">
        <v>3600.03322601318</v>
      </c>
      <c r="H9">
        <v>10</v>
      </c>
      <c r="J9" t="s">
        <v>12</v>
      </c>
      <c r="K9">
        <v>40912.968324258298</v>
      </c>
      <c r="L9">
        <v>40912.968324258298</v>
      </c>
      <c r="M9">
        <v>0</v>
      </c>
      <c r="N9">
        <v>1209.98838615417</v>
      </c>
      <c r="O9">
        <v>10</v>
      </c>
      <c r="Q9" s="3">
        <f>(D9-K9)/D9</f>
        <v>-2.1874305952373236E-14</v>
      </c>
    </row>
    <row r="10" spans="1:26" x14ac:dyDescent="0.2">
      <c r="A10" t="s">
        <v>18</v>
      </c>
      <c r="B10">
        <v>10</v>
      </c>
      <c r="C10" t="s">
        <v>12</v>
      </c>
      <c r="D10">
        <v>43604.321171679301</v>
      </c>
      <c r="E10">
        <v>43604.321171679301</v>
      </c>
      <c r="F10">
        <v>0</v>
      </c>
      <c r="G10">
        <v>3192.44431114196</v>
      </c>
      <c r="H10">
        <v>10</v>
      </c>
      <c r="J10" t="s">
        <v>12</v>
      </c>
      <c r="K10">
        <v>43604.321171679803</v>
      </c>
      <c r="L10">
        <v>43604.321171679803</v>
      </c>
      <c r="M10">
        <v>0</v>
      </c>
      <c r="N10">
        <v>705.65057563781704</v>
      </c>
      <c r="O10">
        <v>10</v>
      </c>
      <c r="Q10" s="2">
        <f>(D10-K10)/D10</f>
        <v>-1.1513562460977573E-14</v>
      </c>
      <c r="T10" t="s">
        <v>32</v>
      </c>
      <c r="U10" t="s">
        <v>33</v>
      </c>
      <c r="V10" t="s">
        <v>34</v>
      </c>
      <c r="X10" t="s">
        <v>35</v>
      </c>
      <c r="Z10" t="s">
        <v>40</v>
      </c>
    </row>
    <row r="11" spans="1:26" x14ac:dyDescent="0.2">
      <c r="A11" t="s">
        <v>19</v>
      </c>
      <c r="B11">
        <v>10</v>
      </c>
      <c r="C11" t="s">
        <v>9</v>
      </c>
      <c r="D11">
        <v>42316.185321627097</v>
      </c>
      <c r="E11">
        <v>41852.742434689797</v>
      </c>
      <c r="F11">
        <v>1.09519060712792E-2</v>
      </c>
      <c r="G11">
        <v>3600.06447792053</v>
      </c>
      <c r="H11">
        <v>10</v>
      </c>
      <c r="J11" t="s">
        <v>12</v>
      </c>
      <c r="K11">
        <v>42316.185321626901</v>
      </c>
      <c r="L11">
        <v>42316.185321626901</v>
      </c>
      <c r="M11">
        <v>0</v>
      </c>
      <c r="N11">
        <v>909.66694831848099</v>
      </c>
      <c r="O11">
        <v>10</v>
      </c>
      <c r="Q11" s="2">
        <f>(D11-K11)/D11</f>
        <v>4.642451915025283E-15</v>
      </c>
      <c r="S11" s="10">
        <v>10</v>
      </c>
      <c r="T11">
        <f>SUMIF(J2:J21,"OPTIMAL",N2:N21)</f>
        <v>23305.974458694363</v>
      </c>
      <c r="U11">
        <f>COUNTIF(J2:J21,"OPTIMAL")</f>
        <v>19</v>
      </c>
      <c r="V11" s="9">
        <f>T11/U11</f>
        <v>1226.6302346681243</v>
      </c>
      <c r="X11" s="8">
        <f>(80-U11)/80</f>
        <v>0.76249999999999996</v>
      </c>
      <c r="Z11" s="4">
        <f>AVERAGE(Q2:Q21)</f>
        <v>-3.0893760589507891E-10</v>
      </c>
    </row>
    <row r="12" spans="1:26" x14ac:dyDescent="0.2">
      <c r="A12" t="s">
        <v>20</v>
      </c>
      <c r="B12">
        <v>10</v>
      </c>
      <c r="C12" t="s">
        <v>9</v>
      </c>
      <c r="D12">
        <v>41729.943519383902</v>
      </c>
      <c r="E12">
        <v>41308.610776180198</v>
      </c>
      <c r="F12">
        <v>1.00966526112837E-2</v>
      </c>
      <c r="G12">
        <v>3600.0445671081502</v>
      </c>
      <c r="H12">
        <v>10</v>
      </c>
      <c r="J12" t="s">
        <v>12</v>
      </c>
      <c r="K12">
        <v>41729.943519391803</v>
      </c>
      <c r="L12">
        <v>41729.943519391803</v>
      </c>
      <c r="M12">
        <v>0</v>
      </c>
      <c r="N12">
        <v>1264.3405418395901</v>
      </c>
      <c r="O12">
        <v>10</v>
      </c>
      <c r="Q12" s="2">
        <f>(D12-K12)/D12</f>
        <v>-1.8935299937160952E-13</v>
      </c>
    </row>
    <row r="13" spans="1:26" x14ac:dyDescent="0.2">
      <c r="A13" t="s">
        <v>21</v>
      </c>
      <c r="B13">
        <v>10</v>
      </c>
      <c r="C13" t="s">
        <v>9</v>
      </c>
      <c r="D13">
        <v>43020.985684386404</v>
      </c>
      <c r="E13">
        <v>42547.210751065002</v>
      </c>
      <c r="F13">
        <v>1.10126471019798E-2</v>
      </c>
      <c r="G13">
        <v>3600.0387630462601</v>
      </c>
      <c r="H13">
        <v>10</v>
      </c>
      <c r="J13" t="s">
        <v>12</v>
      </c>
      <c r="K13">
        <v>43020.985684383202</v>
      </c>
      <c r="L13">
        <v>43020.985684383202</v>
      </c>
      <c r="M13">
        <v>0</v>
      </c>
      <c r="N13">
        <v>1381.2799625396699</v>
      </c>
      <c r="O13">
        <v>10</v>
      </c>
      <c r="Q13" s="2">
        <f>(D13-K13)/D13</f>
        <v>7.4415341706189645E-14</v>
      </c>
      <c r="T13" t="s">
        <v>36</v>
      </c>
      <c r="U13" t="s">
        <v>37</v>
      </c>
      <c r="X13" t="s">
        <v>38</v>
      </c>
    </row>
    <row r="14" spans="1:26" x14ac:dyDescent="0.2">
      <c r="A14" t="s">
        <v>22</v>
      </c>
      <c r="B14">
        <v>10</v>
      </c>
      <c r="C14" t="s">
        <v>9</v>
      </c>
      <c r="D14">
        <v>40509.131151433699</v>
      </c>
      <c r="E14">
        <v>39992.1942238466</v>
      </c>
      <c r="F14">
        <v>1.27609976539528E-2</v>
      </c>
      <c r="G14">
        <v>3600.1166591644201</v>
      </c>
      <c r="H14">
        <v>10</v>
      </c>
      <c r="J14" t="s">
        <v>12</v>
      </c>
      <c r="K14">
        <v>40509.131151432499</v>
      </c>
      <c r="L14">
        <v>40509.131151432499</v>
      </c>
      <c r="M14">
        <v>0</v>
      </c>
      <c r="N14">
        <v>1507.8934593200599</v>
      </c>
      <c r="O14">
        <v>10</v>
      </c>
      <c r="Q14" s="2">
        <f>(D14-K14)/D14</f>
        <v>2.9636108507298261E-14</v>
      </c>
      <c r="T14">
        <f>SUMIF(C2:C21,"OPTIMAL",G2:G21)</f>
        <v>3192.44431114196</v>
      </c>
      <c r="U14">
        <f>COUNTIF(C2:C21,"OPTIMAL")</f>
        <v>1</v>
      </c>
      <c r="V14" s="9">
        <f>T14/U14</f>
        <v>3192.44431114196</v>
      </c>
      <c r="X14" s="8">
        <f>(80-U14)/80</f>
        <v>0.98750000000000004</v>
      </c>
    </row>
    <row r="15" spans="1:26" x14ac:dyDescent="0.2">
      <c r="A15" t="s">
        <v>23</v>
      </c>
      <c r="B15">
        <v>10</v>
      </c>
      <c r="C15" t="s">
        <v>9</v>
      </c>
      <c r="D15">
        <v>41433.376487415102</v>
      </c>
      <c r="E15">
        <v>40971.594030812303</v>
      </c>
      <c r="F15">
        <v>1.1145180425810799E-2</v>
      </c>
      <c r="G15">
        <v>3600.0338630676201</v>
      </c>
      <c r="H15">
        <v>10</v>
      </c>
      <c r="J15" t="s">
        <v>12</v>
      </c>
      <c r="K15">
        <v>41433.376487443202</v>
      </c>
      <c r="L15">
        <v>41433.376487442802</v>
      </c>
      <c r="M15" s="1">
        <v>1.1941221298110099E-14</v>
      </c>
      <c r="N15">
        <v>1086.04785919189</v>
      </c>
      <c r="O15">
        <v>10</v>
      </c>
      <c r="Q15" s="2">
        <f>(D15-K15)/D15</f>
        <v>-6.7819112725489213E-13</v>
      </c>
    </row>
    <row r="16" spans="1:26" x14ac:dyDescent="0.2">
      <c r="A16" t="s">
        <v>24</v>
      </c>
      <c r="B16">
        <v>10</v>
      </c>
      <c r="C16" t="s">
        <v>9</v>
      </c>
      <c r="D16">
        <v>42798.878873354297</v>
      </c>
      <c r="E16">
        <v>42219.168505465102</v>
      </c>
      <c r="F16">
        <v>1.35449895686437E-2</v>
      </c>
      <c r="G16">
        <v>3600.0566082000701</v>
      </c>
      <c r="H16">
        <v>10</v>
      </c>
      <c r="J16" t="s">
        <v>12</v>
      </c>
      <c r="K16">
        <v>42798.878873366397</v>
      </c>
      <c r="L16">
        <v>42798.878873366397</v>
      </c>
      <c r="M16">
        <v>0</v>
      </c>
      <c r="N16">
        <v>1198.6332378387399</v>
      </c>
      <c r="O16">
        <v>10</v>
      </c>
      <c r="Q16" s="2">
        <f>(D16-K16)/D16</f>
        <v>-2.8271575870460935E-13</v>
      </c>
      <c r="T16" t="s">
        <v>32</v>
      </c>
      <c r="U16" t="s">
        <v>33</v>
      </c>
      <c r="V16" t="s">
        <v>34</v>
      </c>
      <c r="X16" t="s">
        <v>35</v>
      </c>
      <c r="Z16" t="s">
        <v>40</v>
      </c>
    </row>
    <row r="17" spans="1:26" x14ac:dyDescent="0.2">
      <c r="A17" t="s">
        <v>25</v>
      </c>
      <c r="B17">
        <v>10</v>
      </c>
      <c r="C17" t="s">
        <v>9</v>
      </c>
      <c r="D17">
        <v>41504.286181944801</v>
      </c>
      <c r="E17">
        <v>41092.336694700498</v>
      </c>
      <c r="F17">
        <v>9.9254685513284705E-3</v>
      </c>
      <c r="G17">
        <v>3600.10207176208</v>
      </c>
      <c r="H17">
        <v>10</v>
      </c>
      <c r="J17" t="s">
        <v>12</v>
      </c>
      <c r="K17">
        <v>41504.286181944502</v>
      </c>
      <c r="L17">
        <v>41503.671951604898</v>
      </c>
      <c r="M17" s="1">
        <v>1.4799202592477299E-5</v>
      </c>
      <c r="N17">
        <v>1602.58571624755</v>
      </c>
      <c r="O17">
        <v>10</v>
      </c>
      <c r="Q17" s="2">
        <f>(D17-K17)/D17</f>
        <v>7.1875531330374545E-15</v>
      </c>
      <c r="S17" s="10">
        <v>15</v>
      </c>
      <c r="T17">
        <f>SUMIF(J22:J41,"OPTIMAL",N22:N41)</f>
        <v>0</v>
      </c>
      <c r="U17">
        <f>COUNTIF(J22:J41,"OPTIMAL")</f>
        <v>0</v>
      </c>
      <c r="V17" s="9" t="e">
        <f>T17/U17</f>
        <v>#DIV/0!</v>
      </c>
      <c r="X17" s="8">
        <f>(80-U17)/80</f>
        <v>1</v>
      </c>
      <c r="Z17" s="4">
        <f>AVERAGE(Q22:Q41)</f>
        <v>5.0207367388637955E-4</v>
      </c>
    </row>
    <row r="18" spans="1:26" x14ac:dyDescent="0.2">
      <c r="A18" t="s">
        <v>26</v>
      </c>
      <c r="B18">
        <v>10</v>
      </c>
      <c r="C18" t="s">
        <v>9</v>
      </c>
      <c r="D18">
        <v>41113.523206708698</v>
      </c>
      <c r="E18">
        <v>40642.481422754798</v>
      </c>
      <c r="F18">
        <v>1.14571009053554E-2</v>
      </c>
      <c r="G18">
        <v>3600.0486984252898</v>
      </c>
      <c r="H18">
        <v>10</v>
      </c>
      <c r="J18" t="s">
        <v>12</v>
      </c>
      <c r="K18">
        <v>41113.523206706399</v>
      </c>
      <c r="L18">
        <v>41113.523064378503</v>
      </c>
      <c r="M18" s="1">
        <v>3.4618260669805098E-9</v>
      </c>
      <c r="N18">
        <v>1391.1661815643299</v>
      </c>
      <c r="O18">
        <v>10</v>
      </c>
      <c r="Q18" s="2">
        <f>(D18-K18)/D18</f>
        <v>5.5923268714338505E-14</v>
      </c>
    </row>
    <row r="19" spans="1:26" s="11" customFormat="1" x14ac:dyDescent="0.2">
      <c r="A19" s="11" t="s">
        <v>27</v>
      </c>
      <c r="B19" s="11">
        <v>10</v>
      </c>
      <c r="C19" s="11" t="s">
        <v>9</v>
      </c>
      <c r="D19" s="11">
        <v>40256.197040482701</v>
      </c>
      <c r="E19" s="11">
        <v>39710.248797339496</v>
      </c>
      <c r="F19" s="11">
        <v>1.3561843474536E-2</v>
      </c>
      <c r="G19" s="11">
        <v>3600.1195220947202</v>
      </c>
      <c r="H19" s="11">
        <v>10</v>
      </c>
      <c r="J19" s="11" t="s">
        <v>12</v>
      </c>
      <c r="K19" s="11">
        <v>40256.197040479798</v>
      </c>
      <c r="L19" s="11">
        <v>40256.197040479798</v>
      </c>
      <c r="M19" s="11">
        <v>0</v>
      </c>
      <c r="N19" s="11">
        <v>1248.8513736724799</v>
      </c>
      <c r="O19" s="11">
        <v>10</v>
      </c>
      <c r="Q19" s="3">
        <f>(D19-K19)/D19</f>
        <v>7.2115780960127583E-14</v>
      </c>
      <c r="S19"/>
      <c r="T19" t="s">
        <v>36</v>
      </c>
      <c r="U19" t="s">
        <v>37</v>
      </c>
      <c r="V19"/>
      <c r="W19"/>
      <c r="X19" t="s">
        <v>38</v>
      </c>
      <c r="Y19"/>
    </row>
    <row r="20" spans="1:26" x14ac:dyDescent="0.2">
      <c r="A20" t="s">
        <v>28</v>
      </c>
      <c r="B20">
        <v>10</v>
      </c>
      <c r="C20" t="s">
        <v>9</v>
      </c>
      <c r="D20">
        <v>41205.453055528</v>
      </c>
      <c r="E20">
        <v>40787.088586246799</v>
      </c>
      <c r="F20">
        <v>1.01531335844646E-2</v>
      </c>
      <c r="G20">
        <v>3600.0591392516999</v>
      </c>
      <c r="H20">
        <v>10</v>
      </c>
      <c r="J20" t="s">
        <v>12</v>
      </c>
      <c r="K20">
        <v>41205.453055524602</v>
      </c>
      <c r="L20">
        <v>41205.453039916203</v>
      </c>
      <c r="M20" s="1">
        <v>3.7879378976852102E-10</v>
      </c>
      <c r="N20">
        <v>1299.1388683319001</v>
      </c>
      <c r="O20">
        <v>10</v>
      </c>
      <c r="Q20" s="2">
        <f>(D20-K20)/D20</f>
        <v>8.2461712075941157E-14</v>
      </c>
      <c r="T20">
        <f>SUMIF(C22:C41,"OPTIMAL",G22:G41)</f>
        <v>0</v>
      </c>
      <c r="U20">
        <f>COUNTIF(C22:C41,"OPTIMAL")</f>
        <v>0</v>
      </c>
      <c r="V20" s="9" t="e">
        <f>T20/U20</f>
        <v>#DIV/0!</v>
      </c>
      <c r="X20" s="8">
        <f>(80-U20)/80</f>
        <v>1</v>
      </c>
    </row>
    <row r="21" spans="1:26" x14ac:dyDescent="0.2">
      <c r="A21" t="s">
        <v>29</v>
      </c>
      <c r="B21">
        <v>10</v>
      </c>
      <c r="C21" t="s">
        <v>9</v>
      </c>
      <c r="D21">
        <v>41612.847434039097</v>
      </c>
      <c r="E21">
        <v>41051.863385883298</v>
      </c>
      <c r="F21">
        <v>1.3481030084399701E-2</v>
      </c>
      <c r="G21">
        <v>3600.1214637756302</v>
      </c>
      <c r="H21">
        <v>10</v>
      </c>
      <c r="J21" t="s">
        <v>12</v>
      </c>
      <c r="K21">
        <v>41612.847434038798</v>
      </c>
      <c r="L21">
        <v>41611.253294076902</v>
      </c>
      <c r="M21" s="1">
        <v>3.8308841144097198E-5</v>
      </c>
      <c r="N21">
        <v>1704.0419616699201</v>
      </c>
      <c r="O21">
        <v>10</v>
      </c>
      <c r="Q21" s="2">
        <f>(D21-K21)/D21</f>
        <v>7.1688019584427891E-15</v>
      </c>
    </row>
    <row r="22" spans="1:26" x14ac:dyDescent="0.2">
      <c r="A22" t="s">
        <v>8</v>
      </c>
      <c r="B22">
        <v>15</v>
      </c>
      <c r="C22" t="s">
        <v>9</v>
      </c>
      <c r="D22">
        <v>39308.168402543502</v>
      </c>
      <c r="E22">
        <v>39155.519510794198</v>
      </c>
      <c r="F22">
        <v>3.8833885666208902E-3</v>
      </c>
      <c r="G22">
        <v>3600.03077316284</v>
      </c>
      <c r="H22">
        <v>15</v>
      </c>
      <c r="J22" t="s">
        <v>9</v>
      </c>
      <c r="K22">
        <v>39308.168402449402</v>
      </c>
      <c r="L22">
        <v>39155.519510800601</v>
      </c>
      <c r="M22">
        <v>3.8833885640758002E-3</v>
      </c>
      <c r="N22">
        <v>3600.06983375549</v>
      </c>
      <c r="O22">
        <v>15</v>
      </c>
      <c r="Q22" s="2">
        <f>(D22-K22)/D22</f>
        <v>2.3939034467488786E-12</v>
      </c>
    </row>
    <row r="23" spans="1:26" x14ac:dyDescent="0.2">
      <c r="A23" t="s">
        <v>10</v>
      </c>
      <c r="B23">
        <v>15</v>
      </c>
      <c r="C23" t="s">
        <v>9</v>
      </c>
      <c r="D23">
        <v>41428.732206795299</v>
      </c>
      <c r="E23">
        <v>41249.481057354897</v>
      </c>
      <c r="F23">
        <v>4.3267350916182104E-3</v>
      </c>
      <c r="G23">
        <v>3600.0521125793398</v>
      </c>
      <c r="H23">
        <v>15</v>
      </c>
      <c r="J23" t="s">
        <v>9</v>
      </c>
      <c r="K23">
        <v>41419.187103875702</v>
      </c>
      <c r="L23">
        <v>41249.4810573922</v>
      </c>
      <c r="M23">
        <v>4.0972809547889901E-3</v>
      </c>
      <c r="N23">
        <v>3600.0919380187902</v>
      </c>
      <c r="O23">
        <v>15</v>
      </c>
      <c r="Q23" s="2">
        <f>(D23-K23)/D23</f>
        <v>2.3039814184880577E-4</v>
      </c>
      <c r="T23" t="s">
        <v>32</v>
      </c>
      <c r="U23" t="s">
        <v>33</v>
      </c>
      <c r="V23" t="s">
        <v>34</v>
      </c>
      <c r="X23" t="s">
        <v>35</v>
      </c>
      <c r="Z23" t="s">
        <v>40</v>
      </c>
    </row>
    <row r="24" spans="1:26" x14ac:dyDescent="0.2">
      <c r="A24" t="s">
        <v>11</v>
      </c>
      <c r="B24">
        <v>15</v>
      </c>
      <c r="C24" t="s">
        <v>9</v>
      </c>
      <c r="D24">
        <v>40736.339570745797</v>
      </c>
      <c r="E24">
        <v>40689.870830546897</v>
      </c>
      <c r="F24">
        <v>1.1407195808098799E-3</v>
      </c>
      <c r="G24">
        <v>3600.0372753143301</v>
      </c>
      <c r="H24">
        <v>15</v>
      </c>
      <c r="J24" t="s">
        <v>9</v>
      </c>
      <c r="K24">
        <v>40736.339570712298</v>
      </c>
      <c r="L24">
        <v>40689.870830550397</v>
      </c>
      <c r="M24">
        <v>1.1407195799045501E-3</v>
      </c>
      <c r="N24">
        <v>3600.0579471588098</v>
      </c>
      <c r="O24">
        <v>15</v>
      </c>
      <c r="Q24" s="2">
        <f>(D24-K24)/D24</f>
        <v>8.2232496116948504E-13</v>
      </c>
      <c r="S24" s="10">
        <v>20</v>
      </c>
      <c r="T24">
        <f>SUMIF(J42:J61,"OPTIMAL",N42:N61)</f>
        <v>4627.3839950561387</v>
      </c>
      <c r="U24">
        <f>COUNTIF(J29:J48,"OPTIMAL")</f>
        <v>4</v>
      </c>
      <c r="V24" s="9">
        <f>T24/U24</f>
        <v>1156.8459987640347</v>
      </c>
      <c r="X24" s="8">
        <f>(80-U24)/80</f>
        <v>0.95</v>
      </c>
      <c r="Z24" s="4">
        <f>AVERAGE(Q42:Q61)</f>
        <v>2.6066860730820831E-4</v>
      </c>
    </row>
    <row r="25" spans="1:26" x14ac:dyDescent="0.2">
      <c r="A25" t="s">
        <v>13</v>
      </c>
      <c r="B25">
        <v>15</v>
      </c>
      <c r="C25" t="s">
        <v>9</v>
      </c>
      <c r="D25">
        <v>41939.226469573601</v>
      </c>
      <c r="E25">
        <v>41683.6386871621</v>
      </c>
      <c r="F25">
        <v>6.0942416903420797E-3</v>
      </c>
      <c r="G25">
        <v>3600.0306358337398</v>
      </c>
      <c r="H25">
        <v>15</v>
      </c>
      <c r="J25" t="s">
        <v>9</v>
      </c>
      <c r="K25">
        <v>41907.055663498497</v>
      </c>
      <c r="L25">
        <v>41683.638687161801</v>
      </c>
      <c r="M25">
        <v>5.33124966188847E-3</v>
      </c>
      <c r="N25">
        <v>3600.07983779907</v>
      </c>
      <c r="O25">
        <v>15</v>
      </c>
      <c r="Q25" s="2">
        <f>(D25-K25)/D25</f>
        <v>7.6708153161679949E-4</v>
      </c>
    </row>
    <row r="26" spans="1:26" x14ac:dyDescent="0.2">
      <c r="A26" s="5" t="s">
        <v>14</v>
      </c>
      <c r="B26" s="5">
        <v>15</v>
      </c>
      <c r="C26" s="5" t="s">
        <v>9</v>
      </c>
      <c r="D26" s="5">
        <v>42327.354795214203</v>
      </c>
      <c r="E26" s="5">
        <v>42168.790919252897</v>
      </c>
      <c r="F26" s="5">
        <v>3.7461324178763599E-3</v>
      </c>
      <c r="G26" s="5">
        <v>3600.0360813140801</v>
      </c>
      <c r="H26" s="5">
        <v>15</v>
      </c>
      <c r="I26" s="5"/>
      <c r="J26" s="5" t="s">
        <v>9</v>
      </c>
      <c r="K26" s="5">
        <v>42279.762480896898</v>
      </c>
      <c r="L26" s="5">
        <v>42184.375264543698</v>
      </c>
      <c r="M26" s="5">
        <v>2.2560963154975898E-3</v>
      </c>
      <c r="N26" s="5">
        <v>3600.0627079010001</v>
      </c>
      <c r="O26" s="5">
        <v>15</v>
      </c>
      <c r="P26" s="5"/>
      <c r="Q26" s="6">
        <f>(D26-K26)/D26</f>
        <v>1.1243866891178125E-3</v>
      </c>
      <c r="T26" t="s">
        <v>36</v>
      </c>
      <c r="U26" t="s">
        <v>37</v>
      </c>
      <c r="X26" t="s">
        <v>38</v>
      </c>
    </row>
    <row r="27" spans="1:26" x14ac:dyDescent="0.2">
      <c r="A27" t="s">
        <v>15</v>
      </c>
      <c r="B27">
        <v>15</v>
      </c>
      <c r="C27" t="s">
        <v>9</v>
      </c>
      <c r="D27">
        <v>42368.931771766001</v>
      </c>
      <c r="E27">
        <v>42088.014464624503</v>
      </c>
      <c r="F27">
        <v>6.63026645691118E-3</v>
      </c>
      <c r="G27">
        <v>3600.0482559204102</v>
      </c>
      <c r="H27">
        <v>15</v>
      </c>
      <c r="J27" t="s">
        <v>9</v>
      </c>
      <c r="K27">
        <v>42348.090131824603</v>
      </c>
      <c r="L27">
        <v>42088.0144646345</v>
      </c>
      <c r="M27">
        <v>6.1413788999804897E-3</v>
      </c>
      <c r="N27">
        <v>3600.0747756957999</v>
      </c>
      <c r="O27">
        <v>15</v>
      </c>
      <c r="Q27" s="3">
        <f>(D27-K27)/D27</f>
        <v>4.9190855350492255E-4</v>
      </c>
      <c r="T27">
        <f>SUMIF(C42:C61,"OPTIMAL",G42:G61)</f>
        <v>4761.826555252057</v>
      </c>
      <c r="U27">
        <f>COUNTIF(C29:C48,"OPTIMAL")</f>
        <v>1</v>
      </c>
      <c r="V27" s="9">
        <f>T27/U27</f>
        <v>4761.826555252057</v>
      </c>
      <c r="X27" s="8">
        <f>(80-U27)/80</f>
        <v>0.98750000000000004</v>
      </c>
    </row>
    <row r="28" spans="1:26" x14ac:dyDescent="0.2">
      <c r="A28" t="s">
        <v>16</v>
      </c>
      <c r="B28">
        <v>15</v>
      </c>
      <c r="C28" t="s">
        <v>9</v>
      </c>
      <c r="D28">
        <v>42646.914877005598</v>
      </c>
      <c r="E28">
        <v>42523.460712596003</v>
      </c>
      <c r="F28">
        <v>2.8947970741992502E-3</v>
      </c>
      <c r="G28">
        <v>3600.05324554443</v>
      </c>
      <c r="H28">
        <v>15</v>
      </c>
      <c r="J28" t="s">
        <v>9</v>
      </c>
      <c r="K28">
        <v>42646.914877030802</v>
      </c>
      <c r="L28">
        <v>42523.460712601896</v>
      </c>
      <c r="M28">
        <v>2.8947970746489799E-3</v>
      </c>
      <c r="N28">
        <v>3600.1013984680098</v>
      </c>
      <c r="O28">
        <v>15</v>
      </c>
      <c r="Q28" s="2">
        <f>(D28-K28)/D28</f>
        <v>-5.9099039750518643E-13</v>
      </c>
    </row>
    <row r="29" spans="1:26" x14ac:dyDescent="0.2">
      <c r="A29" t="s">
        <v>17</v>
      </c>
      <c r="B29">
        <v>15</v>
      </c>
      <c r="C29" t="s">
        <v>9</v>
      </c>
      <c r="D29">
        <v>39934.072469756298</v>
      </c>
      <c r="E29">
        <v>39773.629662721403</v>
      </c>
      <c r="F29">
        <v>4.0176920887889699E-3</v>
      </c>
      <c r="G29">
        <v>3600.0617313385001</v>
      </c>
      <c r="H29">
        <v>15</v>
      </c>
      <c r="J29" t="s">
        <v>9</v>
      </c>
      <c r="K29">
        <v>39927.013714053901</v>
      </c>
      <c r="L29">
        <v>39762.469857080199</v>
      </c>
      <c r="M29">
        <v>4.1211160482017596E-3</v>
      </c>
      <c r="N29">
        <v>3600.1523761749199</v>
      </c>
      <c r="O29">
        <v>15</v>
      </c>
      <c r="Q29" s="2">
        <f>(D29-K29)/D29</f>
        <v>1.7676022668970724E-4</v>
      </c>
      <c r="T29" t="s">
        <v>32</v>
      </c>
      <c r="U29" t="s">
        <v>33</v>
      </c>
      <c r="V29" t="s">
        <v>34</v>
      </c>
      <c r="X29" t="s">
        <v>35</v>
      </c>
      <c r="Z29" t="s">
        <v>40</v>
      </c>
    </row>
    <row r="30" spans="1:26" x14ac:dyDescent="0.2">
      <c r="A30" t="s">
        <v>18</v>
      </c>
      <c r="B30">
        <v>15</v>
      </c>
      <c r="C30" t="s">
        <v>9</v>
      </c>
      <c r="D30">
        <v>42645.400638833496</v>
      </c>
      <c r="E30">
        <v>42546.762064120398</v>
      </c>
      <c r="F30">
        <v>2.3129944433732501E-3</v>
      </c>
      <c r="G30">
        <v>3600.0438594818102</v>
      </c>
      <c r="H30">
        <v>15</v>
      </c>
      <c r="J30" t="s">
        <v>9</v>
      </c>
      <c r="K30">
        <v>42630.285000997297</v>
      </c>
      <c r="L30">
        <v>42546.762064125003</v>
      </c>
      <c r="M30">
        <v>1.9592394672068099E-3</v>
      </c>
      <c r="N30">
        <v>3600.0898399353</v>
      </c>
      <c r="O30">
        <v>15</v>
      </c>
      <c r="Q30" s="2">
        <f>(D30-K30)/D30</f>
        <v>3.5444942736532299E-4</v>
      </c>
      <c r="S30" s="10">
        <v>25</v>
      </c>
      <c r="T30">
        <f>SUMIF(J62:J81,"OPTIMAL",N62:N81)</f>
        <v>4522.849006652822</v>
      </c>
      <c r="U30">
        <f>COUNTIF(J35:J54,"OPTIMAL")</f>
        <v>5</v>
      </c>
      <c r="V30" s="9">
        <f>T30/U30</f>
        <v>904.56980133056436</v>
      </c>
      <c r="X30" s="8">
        <f>(80-U30)/80</f>
        <v>0.9375</v>
      </c>
      <c r="Z30" s="4">
        <f>AVERAGE(Q62:Q81)</f>
        <v>1.9780586782657043E-4</v>
      </c>
    </row>
    <row r="31" spans="1:26" x14ac:dyDescent="0.2">
      <c r="A31" t="s">
        <v>19</v>
      </c>
      <c r="B31">
        <v>15</v>
      </c>
      <c r="C31" t="s">
        <v>9</v>
      </c>
      <c r="D31">
        <v>41520.767399253898</v>
      </c>
      <c r="E31">
        <v>41337.881096707701</v>
      </c>
      <c r="F31">
        <v>4.40469466249518E-3</v>
      </c>
      <c r="G31">
        <v>3600.02564048767</v>
      </c>
      <c r="H31">
        <v>15</v>
      </c>
      <c r="J31" t="s">
        <v>9</v>
      </c>
      <c r="K31">
        <v>41488.404973293204</v>
      </c>
      <c r="L31">
        <v>41337.881096748999</v>
      </c>
      <c r="M31">
        <v>3.6280950458590002E-3</v>
      </c>
      <c r="N31">
        <v>3600.0892963409401</v>
      </c>
      <c r="O31">
        <v>15</v>
      </c>
      <c r="Q31" s="2">
        <f>(D31-K31)/D31</f>
        <v>7.7942745252045835E-4</v>
      </c>
    </row>
    <row r="32" spans="1:26" x14ac:dyDescent="0.2">
      <c r="A32" t="s">
        <v>20</v>
      </c>
      <c r="B32">
        <v>15</v>
      </c>
      <c r="C32" t="s">
        <v>9</v>
      </c>
      <c r="D32">
        <v>40604.722797086302</v>
      </c>
      <c r="E32">
        <v>39370.499694669699</v>
      </c>
      <c r="F32">
        <v>3.0396047981520201E-2</v>
      </c>
      <c r="G32">
        <v>3600.0427742004299</v>
      </c>
      <c r="H32">
        <v>15</v>
      </c>
      <c r="J32" t="s">
        <v>9</v>
      </c>
      <c r="K32">
        <v>40580.504156560899</v>
      </c>
      <c r="L32">
        <v>40503.250016243102</v>
      </c>
      <c r="M32">
        <v>1.9037254938905001E-3</v>
      </c>
      <c r="N32">
        <v>3600.0559825897199</v>
      </c>
      <c r="O32">
        <v>15</v>
      </c>
      <c r="Q32" s="2">
        <f>(D32-K32)/D32</f>
        <v>5.9644885759794391E-4</v>
      </c>
      <c r="T32" t="s">
        <v>36</v>
      </c>
      <c r="U32" t="s">
        <v>37</v>
      </c>
      <c r="X32" t="s">
        <v>38</v>
      </c>
    </row>
    <row r="33" spans="1:24" s="11" customFormat="1" x14ac:dyDescent="0.2">
      <c r="A33" s="11" t="s">
        <v>21</v>
      </c>
      <c r="B33" s="11">
        <v>15</v>
      </c>
      <c r="C33" s="11" t="s">
        <v>9</v>
      </c>
      <c r="D33" s="11">
        <v>42254.520716741499</v>
      </c>
      <c r="E33" s="11">
        <v>42109.093276154497</v>
      </c>
      <c r="F33" s="11">
        <v>3.4417013403569702E-3</v>
      </c>
      <c r="G33" s="11">
        <v>3600.0320739745998</v>
      </c>
      <c r="H33" s="11">
        <v>15</v>
      </c>
      <c r="J33" s="11" t="s">
        <v>9</v>
      </c>
      <c r="K33" s="11">
        <v>42254.520656399101</v>
      </c>
      <c r="L33" s="11">
        <v>42109.093276156498</v>
      </c>
      <c r="M33" s="11">
        <v>3.4416999171558399E-3</v>
      </c>
      <c r="N33" s="11">
        <v>3600.0902137756302</v>
      </c>
      <c r="O33" s="11">
        <v>14.999999936928001</v>
      </c>
      <c r="Q33" s="3">
        <f>(D33-K33)/D33</f>
        <v>1.4280696301858737E-9</v>
      </c>
      <c r="S33"/>
      <c r="T33">
        <f>SUMIF(C62:C81,"OPTIMAL",G62:G81)</f>
        <v>8021.8786983489745</v>
      </c>
      <c r="U33">
        <f>COUNTIF(C35:C54,"OPTIMAL")</f>
        <v>3</v>
      </c>
      <c r="V33" s="9">
        <f>T33/U33</f>
        <v>2673.9595661163248</v>
      </c>
      <c r="W33"/>
      <c r="X33" s="8">
        <f>(80-U33)/80</f>
        <v>0.96250000000000002</v>
      </c>
    </row>
    <row r="34" spans="1:24" x14ac:dyDescent="0.2">
      <c r="A34" t="s">
        <v>22</v>
      </c>
      <c r="B34">
        <v>15</v>
      </c>
      <c r="C34" t="s">
        <v>9</v>
      </c>
      <c r="D34">
        <v>39503.766050076199</v>
      </c>
      <c r="E34">
        <v>39384.117334574999</v>
      </c>
      <c r="F34">
        <v>3.0287926307973698E-3</v>
      </c>
      <c r="G34">
        <v>3600.0382099151602</v>
      </c>
      <c r="H34">
        <v>15</v>
      </c>
      <c r="J34" t="s">
        <v>9</v>
      </c>
      <c r="K34">
        <v>39493.137710578303</v>
      </c>
      <c r="L34">
        <v>39384.117334577502</v>
      </c>
      <c r="M34">
        <v>2.7604890955938298E-3</v>
      </c>
      <c r="N34">
        <v>3600.1118564605699</v>
      </c>
      <c r="O34">
        <v>15</v>
      </c>
      <c r="Q34" s="2">
        <f>(D34-K34)/D34</f>
        <v>2.6904623433683677E-4</v>
      </c>
    </row>
    <row r="35" spans="1:24" x14ac:dyDescent="0.2">
      <c r="A35" s="5" t="s">
        <v>23</v>
      </c>
      <c r="B35" s="5">
        <v>15</v>
      </c>
      <c r="C35" s="5" t="s">
        <v>9</v>
      </c>
      <c r="D35" s="5">
        <v>40400.352037733399</v>
      </c>
      <c r="E35" s="5">
        <v>40279.140957921001</v>
      </c>
      <c r="F35" s="5">
        <v>3.0002481092044702E-3</v>
      </c>
      <c r="G35" s="5">
        <v>3600.0780925750701</v>
      </c>
      <c r="H35" s="5">
        <v>15</v>
      </c>
      <c r="I35" s="5"/>
      <c r="J35" s="5" t="s">
        <v>9</v>
      </c>
      <c r="K35" s="5">
        <v>40345.649141740701</v>
      </c>
      <c r="L35" s="5">
        <v>40279.140957923199</v>
      </c>
      <c r="M35" s="5">
        <v>1.64845987689648E-3</v>
      </c>
      <c r="N35" s="5">
        <v>3600.09643554687</v>
      </c>
      <c r="O35" s="5">
        <v>15</v>
      </c>
      <c r="P35" s="5"/>
      <c r="Q35" s="6">
        <f>(D35-K35)/D35</f>
        <v>1.3540202803580936E-3</v>
      </c>
    </row>
    <row r="36" spans="1:24" x14ac:dyDescent="0.2">
      <c r="A36" t="s">
        <v>24</v>
      </c>
      <c r="B36">
        <v>15</v>
      </c>
      <c r="C36" t="s">
        <v>9</v>
      </c>
      <c r="D36">
        <v>41855.8089809054</v>
      </c>
      <c r="E36">
        <v>41715.798855364097</v>
      </c>
      <c r="F36">
        <v>3.34505840288902E-3</v>
      </c>
      <c r="G36">
        <v>3600.0479965209902</v>
      </c>
      <c r="H36">
        <v>15</v>
      </c>
      <c r="J36" t="s">
        <v>9</v>
      </c>
      <c r="K36">
        <v>41855.808759355801</v>
      </c>
      <c r="L36">
        <v>41715.798855365698</v>
      </c>
      <c r="M36">
        <v>3.3450531273934801E-3</v>
      </c>
      <c r="N36">
        <v>3600.0566368103</v>
      </c>
      <c r="O36">
        <v>15.0000000000244</v>
      </c>
      <c r="Q36" s="2">
        <f>(D36-K36)/D36</f>
        <v>5.2931625068396524E-9</v>
      </c>
    </row>
    <row r="37" spans="1:24" x14ac:dyDescent="0.2">
      <c r="A37" t="s">
        <v>25</v>
      </c>
      <c r="B37">
        <v>15</v>
      </c>
      <c r="C37" t="s">
        <v>9</v>
      </c>
      <c r="D37">
        <v>40663.289925868601</v>
      </c>
      <c r="E37">
        <v>40535.834708875998</v>
      </c>
      <c r="F37">
        <v>3.1344049442361801E-3</v>
      </c>
      <c r="G37">
        <v>3600.04173278808</v>
      </c>
      <c r="H37">
        <v>15</v>
      </c>
      <c r="J37" t="s">
        <v>9</v>
      </c>
      <c r="K37">
        <v>40638.081867671499</v>
      </c>
      <c r="L37">
        <v>40535.834708885901</v>
      </c>
      <c r="M37">
        <v>2.5160429352590599E-3</v>
      </c>
      <c r="N37">
        <v>3600.0595359802201</v>
      </c>
      <c r="O37">
        <v>15.000000000370299</v>
      </c>
      <c r="Q37" s="2">
        <f>(D37-K37)/D37</f>
        <v>6.1992175849661659E-4</v>
      </c>
    </row>
    <row r="38" spans="1:24" x14ac:dyDescent="0.2">
      <c r="A38" t="s">
        <v>26</v>
      </c>
      <c r="B38">
        <v>15</v>
      </c>
      <c r="C38" t="s">
        <v>9</v>
      </c>
      <c r="D38">
        <v>40093.010365589798</v>
      </c>
      <c r="E38">
        <v>39959.660098886103</v>
      </c>
      <c r="F38">
        <v>3.32602280267002E-3</v>
      </c>
      <c r="G38">
        <v>3600.0333099365198</v>
      </c>
      <c r="H38">
        <v>15</v>
      </c>
      <c r="J38" t="s">
        <v>9</v>
      </c>
      <c r="K38">
        <v>40093.0103703122</v>
      </c>
      <c r="L38">
        <v>39959.660098892899</v>
      </c>
      <c r="M38">
        <v>3.3260229198961901E-3</v>
      </c>
      <c r="N38">
        <v>3600.1079921722398</v>
      </c>
      <c r="O38">
        <v>15</v>
      </c>
      <c r="Q38" s="2">
        <f>(D38-K38)/D38</f>
        <v>-1.1778616868036143E-10</v>
      </c>
    </row>
    <row r="39" spans="1:24" x14ac:dyDescent="0.2">
      <c r="A39" t="s">
        <v>27</v>
      </c>
      <c r="B39">
        <v>15</v>
      </c>
      <c r="C39" t="s">
        <v>9</v>
      </c>
      <c r="D39">
        <v>39343.623242105197</v>
      </c>
      <c r="E39">
        <v>39219.756350682997</v>
      </c>
      <c r="F39">
        <v>3.1483346274428499E-3</v>
      </c>
      <c r="G39">
        <v>3600.0577621459902</v>
      </c>
      <c r="H39">
        <v>15</v>
      </c>
      <c r="J39" t="s">
        <v>9</v>
      </c>
      <c r="K39">
        <v>39343.623242106099</v>
      </c>
      <c r="L39">
        <v>39239.297430441198</v>
      </c>
      <c r="M39">
        <v>2.6516574496192702E-3</v>
      </c>
      <c r="N39">
        <v>3600.0982990264802</v>
      </c>
      <c r="O39">
        <v>15</v>
      </c>
      <c r="Q39" s="2">
        <f>(D39-K39)/D39</f>
        <v>-2.2931765552116163E-14</v>
      </c>
    </row>
    <row r="40" spans="1:24" x14ac:dyDescent="0.2">
      <c r="A40" t="s">
        <v>28</v>
      </c>
      <c r="B40">
        <v>15</v>
      </c>
      <c r="C40" t="s">
        <v>9</v>
      </c>
      <c r="D40">
        <v>40188.693597388097</v>
      </c>
      <c r="E40">
        <v>39967.856701507502</v>
      </c>
      <c r="F40">
        <v>5.49500061119084E-3</v>
      </c>
      <c r="G40">
        <v>3600.03147697448</v>
      </c>
      <c r="H40">
        <v>15</v>
      </c>
      <c r="J40" t="s">
        <v>9</v>
      </c>
      <c r="K40">
        <v>40155.890356144897</v>
      </c>
      <c r="L40">
        <v>39967.8567015437</v>
      </c>
      <c r="M40">
        <v>4.6825920913094801E-3</v>
      </c>
      <c r="N40">
        <v>3600.0802593231201</v>
      </c>
      <c r="O40">
        <v>14.9999999384681</v>
      </c>
      <c r="Q40" s="2">
        <f>(D40-K40)/D40</f>
        <v>8.1623059390346128E-4</v>
      </c>
    </row>
    <row r="41" spans="1:24" x14ac:dyDescent="0.2">
      <c r="A41" s="5" t="s">
        <v>29</v>
      </c>
      <c r="B41" s="5">
        <v>15</v>
      </c>
      <c r="C41" s="5" t="s">
        <v>9</v>
      </c>
      <c r="D41" s="5">
        <v>40705.102961477001</v>
      </c>
      <c r="E41" s="5">
        <v>40467.059162300997</v>
      </c>
      <c r="F41" s="5">
        <v>5.8480087718045396E-3</v>
      </c>
      <c r="G41" s="5">
        <v>3600.0292243957501</v>
      </c>
      <c r="H41" s="5">
        <v>15</v>
      </c>
      <c r="I41" s="5"/>
      <c r="J41" s="5" t="s">
        <v>9</v>
      </c>
      <c r="K41" s="5">
        <v>40604.911945153399</v>
      </c>
      <c r="L41" s="5">
        <v>40474.651781243498</v>
      </c>
      <c r="M41" s="5">
        <v>3.2079903063423599E-3</v>
      </c>
      <c r="N41" s="5">
        <v>3600.1145439147899</v>
      </c>
      <c r="O41" s="5">
        <v>15</v>
      </c>
      <c r="P41" s="5"/>
      <c r="Q41" s="6">
        <f>(D41-K41)/D41</f>
        <v>2.4613871243225338E-3</v>
      </c>
    </row>
    <row r="42" spans="1:24" x14ac:dyDescent="0.2">
      <c r="A42" t="s">
        <v>8</v>
      </c>
      <c r="B42">
        <v>20</v>
      </c>
      <c r="C42" t="s">
        <v>9</v>
      </c>
      <c r="D42">
        <v>39170.340430720098</v>
      </c>
      <c r="E42">
        <v>39155.519510793703</v>
      </c>
      <c r="F42">
        <v>3.7837097567795498E-4</v>
      </c>
      <c r="G42">
        <v>3600.03195571899</v>
      </c>
      <c r="H42">
        <v>20</v>
      </c>
      <c r="J42" t="s">
        <v>12</v>
      </c>
      <c r="K42">
        <v>39170.484763897097</v>
      </c>
      <c r="L42">
        <v>39167.897627681297</v>
      </c>
      <c r="M42" s="1">
        <v>6.6048103092025004E-5</v>
      </c>
      <c r="N42">
        <v>1210.66171646118</v>
      </c>
      <c r="O42">
        <v>20</v>
      </c>
      <c r="Q42" s="2">
        <f>(D42-K42)/D42</f>
        <v>-3.6847567677909355E-6</v>
      </c>
    </row>
    <row r="43" spans="1:24" x14ac:dyDescent="0.2">
      <c r="A43" t="s">
        <v>10</v>
      </c>
      <c r="B43">
        <v>20</v>
      </c>
      <c r="C43" t="s">
        <v>9</v>
      </c>
      <c r="D43">
        <v>41303.242821051797</v>
      </c>
      <c r="E43">
        <v>41249.4810573543</v>
      </c>
      <c r="F43">
        <v>1.3016354171147099E-3</v>
      </c>
      <c r="G43">
        <v>3600.0356140136701</v>
      </c>
      <c r="H43">
        <v>20</v>
      </c>
      <c r="J43" t="s">
        <v>9</v>
      </c>
      <c r="K43">
        <v>41300.311749466797</v>
      </c>
      <c r="L43">
        <v>41249.481057354402</v>
      </c>
      <c r="M43">
        <v>1.23075807322606E-3</v>
      </c>
      <c r="N43">
        <v>3600.1102848052901</v>
      </c>
      <c r="O43">
        <v>19.999998577265298</v>
      </c>
      <c r="Q43" s="2">
        <f>(D43-K43)/D43</f>
        <v>7.0964684242823541E-5</v>
      </c>
    </row>
    <row r="44" spans="1:24" x14ac:dyDescent="0.2">
      <c r="A44" t="s">
        <v>11</v>
      </c>
      <c r="B44">
        <v>20</v>
      </c>
      <c r="C44" t="s">
        <v>12</v>
      </c>
      <c r="D44">
        <v>40692.4356080375</v>
      </c>
      <c r="E44">
        <v>40689.870830546097</v>
      </c>
      <c r="F44" s="1">
        <v>6.3028360261592497E-5</v>
      </c>
      <c r="G44">
        <v>856.33888244628895</v>
      </c>
      <c r="H44">
        <v>20</v>
      </c>
      <c r="J44" t="s">
        <v>12</v>
      </c>
      <c r="K44">
        <v>40692.7728388178</v>
      </c>
      <c r="L44">
        <v>40689.870830546097</v>
      </c>
      <c r="M44" s="1">
        <v>7.1315078065356199E-5</v>
      </c>
      <c r="N44">
        <v>78.571321487426701</v>
      </c>
      <c r="O44">
        <v>20</v>
      </c>
      <c r="Q44" s="2">
        <f>(D44-K44)/D44</f>
        <v>-8.2873088145540038E-6</v>
      </c>
    </row>
    <row r="45" spans="1:24" x14ac:dyDescent="0.2">
      <c r="A45" t="s">
        <v>13</v>
      </c>
      <c r="B45">
        <v>20</v>
      </c>
      <c r="C45" t="s">
        <v>9</v>
      </c>
      <c r="D45">
        <v>41693.298556096997</v>
      </c>
      <c r="E45">
        <v>41684.102098359501</v>
      </c>
      <c r="F45">
        <v>2.20574002443E-4</v>
      </c>
      <c r="G45">
        <v>3600.03393745422</v>
      </c>
      <c r="H45">
        <v>20</v>
      </c>
      <c r="J45" t="s">
        <v>12</v>
      </c>
      <c r="K45">
        <v>41686.193145122699</v>
      </c>
      <c r="L45">
        <v>41683.638687156199</v>
      </c>
      <c r="M45" s="1">
        <v>6.1278274022638597E-5</v>
      </c>
      <c r="N45">
        <v>449.29263305664</v>
      </c>
      <c r="O45">
        <v>20</v>
      </c>
      <c r="Q45" s="2">
        <f>(D45-K45)/D45</f>
        <v>1.7042093622643062E-4</v>
      </c>
    </row>
    <row r="46" spans="1:24" x14ac:dyDescent="0.2">
      <c r="A46" t="s">
        <v>14</v>
      </c>
      <c r="B46">
        <v>20</v>
      </c>
      <c r="C46" t="s">
        <v>9</v>
      </c>
      <c r="D46">
        <v>42217.4928457774</v>
      </c>
      <c r="E46">
        <v>42168.790919253297</v>
      </c>
      <c r="F46">
        <v>1.1535958968953101E-3</v>
      </c>
      <c r="G46">
        <v>3600.0565948486301</v>
      </c>
      <c r="H46">
        <v>20</v>
      </c>
      <c r="J46" t="s">
        <v>12</v>
      </c>
      <c r="K46">
        <v>42198.278426867597</v>
      </c>
      <c r="L46">
        <v>42195.128386819597</v>
      </c>
      <c r="M46" s="1">
        <v>7.4648544097298501E-5</v>
      </c>
      <c r="N46">
        <v>154.20049285888601</v>
      </c>
      <c r="O46">
        <v>20</v>
      </c>
      <c r="Q46" s="2">
        <f>(D46-K46)/D46</f>
        <v>4.5512932234026133E-4</v>
      </c>
    </row>
    <row r="47" spans="1:24" x14ac:dyDescent="0.2">
      <c r="A47" t="s">
        <v>15</v>
      </c>
      <c r="B47">
        <v>20</v>
      </c>
      <c r="C47" t="s">
        <v>9</v>
      </c>
      <c r="D47">
        <v>42233.844971600702</v>
      </c>
      <c r="E47">
        <v>42088.014464622604</v>
      </c>
      <c r="F47">
        <v>3.4529299209244998E-3</v>
      </c>
      <c r="G47">
        <v>3600.0397453308101</v>
      </c>
      <c r="H47">
        <v>20</v>
      </c>
      <c r="J47" t="s">
        <v>9</v>
      </c>
      <c r="K47">
        <v>42208.625368883702</v>
      </c>
      <c r="L47">
        <v>42199.805577067702</v>
      </c>
      <c r="M47">
        <v>2.0895709677440201E-4</v>
      </c>
      <c r="N47">
        <v>3600.0603599548299</v>
      </c>
      <c r="O47">
        <v>20</v>
      </c>
      <c r="Q47" s="2">
        <f>(D47-K47)/D47</f>
        <v>5.9714200149093167E-4</v>
      </c>
    </row>
    <row r="48" spans="1:24" x14ac:dyDescent="0.2">
      <c r="A48" t="s">
        <v>16</v>
      </c>
      <c r="B48">
        <v>20</v>
      </c>
      <c r="C48" t="s">
        <v>9</v>
      </c>
      <c r="D48">
        <v>42547.448921633702</v>
      </c>
      <c r="E48">
        <v>42523.460712595101</v>
      </c>
      <c r="F48">
        <v>5.63798997273908E-4</v>
      </c>
      <c r="G48">
        <v>3600.0929832458401</v>
      </c>
      <c r="H48">
        <v>20</v>
      </c>
      <c r="J48" t="s">
        <v>9</v>
      </c>
      <c r="K48">
        <v>42533.646571003497</v>
      </c>
      <c r="L48">
        <v>42523.460712595202</v>
      </c>
      <c r="M48">
        <v>2.3947766602389699E-4</v>
      </c>
      <c r="N48">
        <v>3600.0776309967</v>
      </c>
      <c r="O48">
        <v>20</v>
      </c>
      <c r="Q48" s="2">
        <f>(D48-K48)/D48</f>
        <v>3.2439901756805992E-4</v>
      </c>
    </row>
    <row r="49" spans="1:17" x14ac:dyDescent="0.2">
      <c r="A49" t="s">
        <v>17</v>
      </c>
      <c r="B49">
        <v>20</v>
      </c>
      <c r="C49" t="s">
        <v>9</v>
      </c>
      <c r="D49">
        <v>39829.987009345001</v>
      </c>
      <c r="E49">
        <v>38718.278208811702</v>
      </c>
      <c r="F49">
        <v>2.7911352325385101E-2</v>
      </c>
      <c r="G49">
        <v>3600.0386371612499</v>
      </c>
      <c r="H49">
        <v>20</v>
      </c>
      <c r="J49" t="s">
        <v>9</v>
      </c>
      <c r="K49">
        <v>39798.278801011802</v>
      </c>
      <c r="L49">
        <v>39774.302156566097</v>
      </c>
      <c r="M49">
        <v>6.0245430626808098E-4</v>
      </c>
      <c r="N49">
        <v>3600.1063575744602</v>
      </c>
      <c r="O49">
        <v>20</v>
      </c>
      <c r="Q49" s="2">
        <f>(D49-K49)/D49</f>
        <v>7.9608884446182233E-4</v>
      </c>
    </row>
    <row r="50" spans="1:17" x14ac:dyDescent="0.2">
      <c r="A50" t="s">
        <v>18</v>
      </c>
      <c r="B50">
        <v>20</v>
      </c>
      <c r="C50" t="s">
        <v>12</v>
      </c>
      <c r="D50">
        <v>42550.906483409199</v>
      </c>
      <c r="E50">
        <v>42546.762064119102</v>
      </c>
      <c r="F50" s="1">
        <v>9.7399083417655494E-5</v>
      </c>
      <c r="G50">
        <v>1811.71082878112</v>
      </c>
      <c r="H50">
        <v>20</v>
      </c>
      <c r="J50" t="s">
        <v>12</v>
      </c>
      <c r="K50">
        <v>42551.007966406098</v>
      </c>
      <c r="L50">
        <v>42546.762064119197</v>
      </c>
      <c r="M50" s="1">
        <v>9.97838239278301E-5</v>
      </c>
      <c r="N50">
        <v>534.13552093505803</v>
      </c>
      <c r="O50">
        <v>20</v>
      </c>
      <c r="Q50" s="2">
        <f>(D50-K50)/D50</f>
        <v>-2.3849784948427132E-6</v>
      </c>
    </row>
    <row r="51" spans="1:17" x14ac:dyDescent="0.2">
      <c r="A51" t="s">
        <v>19</v>
      </c>
      <c r="B51">
        <v>20</v>
      </c>
      <c r="C51" t="s">
        <v>9</v>
      </c>
      <c r="D51">
        <v>41398.948495833298</v>
      </c>
      <c r="E51">
        <v>41337.881096707199</v>
      </c>
      <c r="F51">
        <v>1.47509541533961E-3</v>
      </c>
      <c r="G51">
        <v>3600.0386772155698</v>
      </c>
      <c r="H51">
        <v>20</v>
      </c>
      <c r="J51" t="s">
        <v>9</v>
      </c>
      <c r="K51">
        <v>41398.294114236101</v>
      </c>
      <c r="L51">
        <v>41337.8810967073</v>
      </c>
      <c r="M51">
        <v>1.4593117620261E-3</v>
      </c>
      <c r="N51">
        <v>3600.0764808654699</v>
      </c>
      <c r="O51">
        <v>20</v>
      </c>
      <c r="Q51" s="2">
        <f>(D51-K51)/D51</f>
        <v>1.5806720242235038E-5</v>
      </c>
    </row>
    <row r="52" spans="1:17" x14ac:dyDescent="0.2">
      <c r="A52" t="s">
        <v>20</v>
      </c>
      <c r="B52">
        <v>20</v>
      </c>
      <c r="C52" t="s">
        <v>9</v>
      </c>
      <c r="D52">
        <v>40528.040829260601</v>
      </c>
      <c r="E52">
        <v>40502.009799538799</v>
      </c>
      <c r="F52">
        <v>6.4229677006778199E-4</v>
      </c>
      <c r="G52">
        <v>3600.0399017333898</v>
      </c>
      <c r="H52">
        <v>20</v>
      </c>
      <c r="J52" t="s">
        <v>9</v>
      </c>
      <c r="K52">
        <v>40509.547737691697</v>
      </c>
      <c r="L52">
        <v>40503.250016238497</v>
      </c>
      <c r="M52">
        <v>1.5546264534953299E-4</v>
      </c>
      <c r="N52">
        <v>3600.0620937347398</v>
      </c>
      <c r="O52">
        <v>20</v>
      </c>
      <c r="Q52" s="3">
        <f>(D52-K52)/D52</f>
        <v>4.5630361573145787E-4</v>
      </c>
    </row>
    <row r="53" spans="1:17" x14ac:dyDescent="0.2">
      <c r="A53" t="s">
        <v>21</v>
      </c>
      <c r="B53">
        <v>20</v>
      </c>
      <c r="C53" t="s">
        <v>9</v>
      </c>
      <c r="D53">
        <v>42121.786169215098</v>
      </c>
      <c r="E53">
        <v>42109.093276153799</v>
      </c>
      <c r="F53">
        <v>3.0133795870710501E-4</v>
      </c>
      <c r="G53">
        <v>3600.0438899993801</v>
      </c>
      <c r="H53">
        <v>20</v>
      </c>
      <c r="J53" t="s">
        <v>9</v>
      </c>
      <c r="K53">
        <v>42118.948630994601</v>
      </c>
      <c r="L53">
        <v>42109.093276155298</v>
      </c>
      <c r="M53">
        <v>2.3398862411453999E-4</v>
      </c>
      <c r="N53">
        <v>3600.09446907043</v>
      </c>
      <c r="O53">
        <v>20</v>
      </c>
      <c r="Q53" s="2">
        <f>(D53-K53)/D53</f>
        <v>6.7365097223049181E-5</v>
      </c>
    </row>
    <row r="54" spans="1:17" x14ac:dyDescent="0.2">
      <c r="A54" t="s">
        <v>22</v>
      </c>
      <c r="B54">
        <v>20</v>
      </c>
      <c r="C54" t="s">
        <v>12</v>
      </c>
      <c r="D54">
        <v>39386.430884649097</v>
      </c>
      <c r="E54">
        <v>39384.1173345758</v>
      </c>
      <c r="F54" s="1">
        <v>5.8739774619331801E-5</v>
      </c>
      <c r="G54">
        <v>1204.26499748229</v>
      </c>
      <c r="H54">
        <v>19</v>
      </c>
      <c r="J54" t="s">
        <v>9</v>
      </c>
      <c r="K54">
        <v>39388.0572939392</v>
      </c>
      <c r="L54">
        <v>39384.117334575698</v>
      </c>
      <c r="M54">
        <v>1.00029288931045E-4</v>
      </c>
      <c r="N54">
        <v>3600.1055202484099</v>
      </c>
      <c r="O54">
        <v>20</v>
      </c>
      <c r="Q54" s="2">
        <f>(D54-K54)/D54</f>
        <v>-4.1293644881584344E-5</v>
      </c>
    </row>
    <row r="55" spans="1:17" s="11" customFormat="1" x14ac:dyDescent="0.2">
      <c r="A55" s="11" t="s">
        <v>23</v>
      </c>
      <c r="B55" s="11">
        <v>20</v>
      </c>
      <c r="C55" s="11" t="s">
        <v>9</v>
      </c>
      <c r="D55" s="11">
        <v>40287.453342448498</v>
      </c>
      <c r="E55" s="11">
        <v>40279.140957920499</v>
      </c>
      <c r="F55" s="11">
        <v>2.06326879423245E-4</v>
      </c>
      <c r="G55" s="11">
        <v>3600.0335750579802</v>
      </c>
      <c r="H55" s="11">
        <v>20</v>
      </c>
      <c r="J55" s="11" t="s">
        <v>9</v>
      </c>
      <c r="K55" s="11">
        <v>40286.040254141699</v>
      </c>
      <c r="L55" s="11">
        <v>40279.140957920499</v>
      </c>
      <c r="M55" s="11">
        <v>1.7125774034162301E-4</v>
      </c>
      <c r="N55" s="11">
        <v>3600.0889472961398</v>
      </c>
      <c r="O55" s="11">
        <v>20</v>
      </c>
      <c r="Q55" s="3">
        <f>(D55-K55)/D55</f>
        <v>3.5075145971321407E-5</v>
      </c>
    </row>
    <row r="56" spans="1:17" x14ac:dyDescent="0.2">
      <c r="A56" t="s">
        <v>24</v>
      </c>
      <c r="B56">
        <v>20</v>
      </c>
      <c r="C56" t="s">
        <v>9</v>
      </c>
      <c r="D56">
        <v>41741.126572239598</v>
      </c>
      <c r="E56">
        <v>41715.798855363697</v>
      </c>
      <c r="F56">
        <v>6.06780864719563E-4</v>
      </c>
      <c r="G56">
        <v>3600.0333843231201</v>
      </c>
      <c r="H56">
        <v>20.000000000011202</v>
      </c>
      <c r="J56" t="s">
        <v>9</v>
      </c>
      <c r="K56">
        <v>41730.3894878145</v>
      </c>
      <c r="L56">
        <v>41715.798855364897</v>
      </c>
      <c r="M56">
        <v>3.4964045695949598E-4</v>
      </c>
      <c r="N56">
        <v>3600.08913040161</v>
      </c>
      <c r="O56">
        <v>19.000008007470601</v>
      </c>
      <c r="Q56" s="2">
        <f>(D56-K56)/D56</f>
        <v>2.5723034586802368E-4</v>
      </c>
    </row>
    <row r="57" spans="1:17" x14ac:dyDescent="0.2">
      <c r="A57" t="s">
        <v>25</v>
      </c>
      <c r="B57">
        <v>20</v>
      </c>
      <c r="C57" t="s">
        <v>9</v>
      </c>
      <c r="D57">
        <v>40550.296911798599</v>
      </c>
      <c r="E57">
        <v>40535.834708875802</v>
      </c>
      <c r="F57">
        <v>3.5664850874682401E-4</v>
      </c>
      <c r="G57">
        <v>3600.0796699523898</v>
      </c>
      <c r="H57">
        <v>20</v>
      </c>
      <c r="J57" t="s">
        <v>9</v>
      </c>
      <c r="K57">
        <v>40548.686999825397</v>
      </c>
      <c r="L57">
        <v>40535.8347088761</v>
      </c>
      <c r="M57">
        <v>3.16959485011444E-4</v>
      </c>
      <c r="N57">
        <v>3600.06859207153</v>
      </c>
      <c r="O57">
        <v>19.999994500547899</v>
      </c>
      <c r="Q57" s="2">
        <f>(D57-K57)/D57</f>
        <v>3.9701607529638567E-5</v>
      </c>
    </row>
    <row r="58" spans="1:17" x14ac:dyDescent="0.2">
      <c r="A58" t="s">
        <v>26</v>
      </c>
      <c r="B58">
        <v>20</v>
      </c>
      <c r="C58" t="s">
        <v>12</v>
      </c>
      <c r="D58">
        <v>39970.320896437901</v>
      </c>
      <c r="E58">
        <v>39967.575161320397</v>
      </c>
      <c r="F58" s="1">
        <v>6.8694347603822099E-5</v>
      </c>
      <c r="G58">
        <v>889.51184654235794</v>
      </c>
      <c r="H58">
        <v>20</v>
      </c>
      <c r="J58" t="s">
        <v>12</v>
      </c>
      <c r="K58">
        <v>39970.579630771303</v>
      </c>
      <c r="L58">
        <v>39967.575161323301</v>
      </c>
      <c r="M58" s="1">
        <v>7.5167022239845606E-5</v>
      </c>
      <c r="N58">
        <v>313.24822998046801</v>
      </c>
      <c r="O58">
        <v>20</v>
      </c>
      <c r="Q58" s="2">
        <f>(D58-K58)/D58</f>
        <v>-6.4731612756384032E-6</v>
      </c>
    </row>
    <row r="59" spans="1:17" x14ac:dyDescent="0.2">
      <c r="A59" t="s">
        <v>27</v>
      </c>
      <c r="B59">
        <v>20</v>
      </c>
      <c r="C59" t="s">
        <v>9</v>
      </c>
      <c r="D59">
        <v>39253.259757706997</v>
      </c>
      <c r="E59">
        <v>39233.3518463043</v>
      </c>
      <c r="F59">
        <v>5.0716581312213198E-4</v>
      </c>
      <c r="G59">
        <v>3600.02661895751</v>
      </c>
      <c r="H59">
        <v>20</v>
      </c>
      <c r="J59" t="s">
        <v>12</v>
      </c>
      <c r="K59">
        <v>39234.660849885498</v>
      </c>
      <c r="L59">
        <v>39233.351846218597</v>
      </c>
      <c r="M59" s="1">
        <v>3.33634505439228E-5</v>
      </c>
      <c r="N59">
        <v>1887.2740802764799</v>
      </c>
      <c r="O59">
        <v>20</v>
      </c>
      <c r="Q59" s="2">
        <f>(D59-K59)/D59</f>
        <v>4.7381817296962591E-4</v>
      </c>
    </row>
    <row r="60" spans="1:17" x14ac:dyDescent="0.2">
      <c r="A60" t="s">
        <v>28</v>
      </c>
      <c r="B60">
        <v>20</v>
      </c>
      <c r="C60" t="s">
        <v>9</v>
      </c>
      <c r="D60">
        <v>40051.992488867203</v>
      </c>
      <c r="E60">
        <v>39967.856701507299</v>
      </c>
      <c r="F60">
        <v>2.1006642149760599E-3</v>
      </c>
      <c r="G60">
        <v>3600.03859329223</v>
      </c>
      <c r="H60">
        <v>20</v>
      </c>
      <c r="J60" t="s">
        <v>9</v>
      </c>
      <c r="K60">
        <v>40041.2549098421</v>
      </c>
      <c r="L60">
        <v>39967.856701507699</v>
      </c>
      <c r="M60">
        <v>1.8330646354538199E-3</v>
      </c>
      <c r="N60">
        <v>3600.1015949249199</v>
      </c>
      <c r="O60">
        <v>20</v>
      </c>
      <c r="Q60" s="2">
        <f>(D60-K60)/D60</f>
        <v>2.6809100765928703E-4</v>
      </c>
    </row>
    <row r="61" spans="1:17" x14ac:dyDescent="0.2">
      <c r="A61" s="5" t="s">
        <v>29</v>
      </c>
      <c r="B61" s="5">
        <v>20</v>
      </c>
      <c r="C61" s="5" t="s">
        <v>9</v>
      </c>
      <c r="D61" s="5">
        <v>40548.154073694997</v>
      </c>
      <c r="E61" s="5">
        <v>38755.954114508997</v>
      </c>
      <c r="F61" s="5">
        <v>4.4199298343612303E-2</v>
      </c>
      <c r="G61" s="5">
        <v>3600.0409297943102</v>
      </c>
      <c r="H61" s="5">
        <v>20</v>
      </c>
      <c r="I61" s="5"/>
      <c r="J61" s="5" t="s">
        <v>9</v>
      </c>
      <c r="K61" s="5">
        <v>40497.551620548998</v>
      </c>
      <c r="L61" s="5">
        <v>40467.059162300699</v>
      </c>
      <c r="M61" s="5">
        <v>7.5294572210188402E-4</v>
      </c>
      <c r="N61" s="5">
        <v>3600.0965766906702</v>
      </c>
      <c r="O61" s="5">
        <v>20</v>
      </c>
      <c r="P61" s="5"/>
      <c r="Q61" s="6">
        <f>(D61-K61)/D61</f>
        <v>1.2479594768736084E-3</v>
      </c>
    </row>
    <row r="62" spans="1:17" x14ac:dyDescent="0.2">
      <c r="A62" t="s">
        <v>8</v>
      </c>
      <c r="B62">
        <v>25</v>
      </c>
      <c r="C62" t="s">
        <v>9</v>
      </c>
      <c r="D62">
        <v>39170.492672448498</v>
      </c>
      <c r="E62">
        <v>39155.5195107943</v>
      </c>
      <c r="F62">
        <v>3.82256148255705E-4</v>
      </c>
      <c r="G62">
        <v>3600.0256690978999</v>
      </c>
      <c r="H62">
        <v>25</v>
      </c>
      <c r="J62" t="s">
        <v>12</v>
      </c>
      <c r="K62">
        <v>39170.064015684002</v>
      </c>
      <c r="L62">
        <v>39166.694989660398</v>
      </c>
      <c r="M62" s="1">
        <v>8.6010225112171794E-5</v>
      </c>
      <c r="N62">
        <v>2422.7339210510199</v>
      </c>
      <c r="O62">
        <v>25</v>
      </c>
      <c r="Q62" s="2">
        <f>(D62-K62)/D62</f>
        <v>1.094335902487468E-5</v>
      </c>
    </row>
    <row r="63" spans="1:17" x14ac:dyDescent="0.2">
      <c r="A63" t="s">
        <v>10</v>
      </c>
      <c r="B63">
        <v>25</v>
      </c>
      <c r="C63" t="s">
        <v>9</v>
      </c>
      <c r="D63">
        <v>41302.929056873902</v>
      </c>
      <c r="E63">
        <v>41249.481057354002</v>
      </c>
      <c r="F63">
        <v>1.2940486483713899E-3</v>
      </c>
      <c r="G63">
        <v>3600.0337600707999</v>
      </c>
      <c r="H63">
        <v>25</v>
      </c>
      <c r="J63" t="s">
        <v>12</v>
      </c>
      <c r="K63">
        <v>41302.862653565702</v>
      </c>
      <c r="L63">
        <v>41299.129370738701</v>
      </c>
      <c r="M63" s="1">
        <v>9.0387992191285106E-5</v>
      </c>
      <c r="N63">
        <v>222.92289352416901</v>
      </c>
      <c r="O63">
        <v>24</v>
      </c>
      <c r="Q63" s="2">
        <f>(D63-K63)/D63</f>
        <v>1.607714264233715E-6</v>
      </c>
    </row>
    <row r="64" spans="1:17" x14ac:dyDescent="0.2">
      <c r="A64" t="s">
        <v>11</v>
      </c>
      <c r="B64">
        <v>25</v>
      </c>
      <c r="C64" t="s">
        <v>9</v>
      </c>
      <c r="D64">
        <v>40694.234597250899</v>
      </c>
      <c r="E64">
        <v>40689.870830546199</v>
      </c>
      <c r="F64">
        <v>1.07233045366508E-4</v>
      </c>
      <c r="G64">
        <v>3600.0333175659098</v>
      </c>
      <c r="H64">
        <v>25</v>
      </c>
      <c r="J64" t="s">
        <v>12</v>
      </c>
      <c r="K64">
        <v>40691.542248627302</v>
      </c>
      <c r="L64">
        <v>40689.870830546301</v>
      </c>
      <c r="M64" s="1">
        <v>4.1075319061094801E-5</v>
      </c>
      <c r="N64">
        <v>61.573066711425703</v>
      </c>
      <c r="O64">
        <v>25</v>
      </c>
      <c r="Q64" s="2">
        <f>(D64-K64)/D64</f>
        <v>6.6160443862463891E-5</v>
      </c>
    </row>
    <row r="65" spans="1:17" x14ac:dyDescent="0.2">
      <c r="A65" t="s">
        <v>13</v>
      </c>
      <c r="B65">
        <v>25</v>
      </c>
      <c r="C65" t="s">
        <v>12</v>
      </c>
      <c r="D65">
        <v>41684.7681071431</v>
      </c>
      <c r="E65">
        <v>41683.638687156497</v>
      </c>
      <c r="F65" s="1">
        <v>2.7094308974823901E-5</v>
      </c>
      <c r="G65">
        <v>1657.98866271972</v>
      </c>
      <c r="H65">
        <v>25</v>
      </c>
      <c r="J65" t="s">
        <v>12</v>
      </c>
      <c r="K65">
        <v>41687.3580434373</v>
      </c>
      <c r="L65">
        <v>41683.638687155501</v>
      </c>
      <c r="M65" s="1">
        <v>8.9220244609237206E-5</v>
      </c>
      <c r="N65">
        <v>276.00263786315901</v>
      </c>
      <c r="O65">
        <v>25</v>
      </c>
      <c r="Q65" s="2">
        <f>(D65-K65)/D65</f>
        <v>-6.2131478998349128E-5</v>
      </c>
    </row>
    <row r="66" spans="1:17" x14ac:dyDescent="0.2">
      <c r="A66" t="s">
        <v>14</v>
      </c>
      <c r="B66">
        <v>25</v>
      </c>
      <c r="C66" t="s">
        <v>12</v>
      </c>
      <c r="D66">
        <v>42198.057906720001</v>
      </c>
      <c r="E66">
        <v>42195.128386819597</v>
      </c>
      <c r="F66" s="1">
        <v>6.9423097785391196E-5</v>
      </c>
      <c r="G66">
        <v>2591.2395401000899</v>
      </c>
      <c r="H66">
        <v>25</v>
      </c>
      <c r="J66" t="s">
        <v>9</v>
      </c>
      <c r="K66">
        <v>42224.233913844502</v>
      </c>
      <c r="L66">
        <v>42172.486084881602</v>
      </c>
      <c r="M66">
        <v>1.2255480837966199E-3</v>
      </c>
      <c r="N66">
        <v>3600.1045932769698</v>
      </c>
      <c r="O66">
        <v>25</v>
      </c>
      <c r="Q66" s="2">
        <f>(D66-K66)/D66</f>
        <v>-6.203130765487729E-4</v>
      </c>
    </row>
    <row r="67" spans="1:17" x14ac:dyDescent="0.2">
      <c r="A67" t="s">
        <v>15</v>
      </c>
      <c r="B67">
        <v>25</v>
      </c>
      <c r="C67" t="s">
        <v>12</v>
      </c>
      <c r="D67">
        <v>42201.772602096396</v>
      </c>
      <c r="E67">
        <v>42199.8055770672</v>
      </c>
      <c r="F67" s="1">
        <v>4.6610009671675999E-5</v>
      </c>
      <c r="G67">
        <v>2929.9633235931301</v>
      </c>
      <c r="H67">
        <v>24</v>
      </c>
      <c r="J67" t="s">
        <v>9</v>
      </c>
      <c r="K67">
        <v>42199.862646653601</v>
      </c>
      <c r="L67">
        <v>42088.0144646224</v>
      </c>
      <c r="M67">
        <v>2.65043948051887E-3</v>
      </c>
      <c r="N67">
        <v>3600.0919895172101</v>
      </c>
      <c r="O67">
        <v>25</v>
      </c>
      <c r="Q67" s="2">
        <f>(D67-K67)/D67</f>
        <v>4.5257706608771329E-5</v>
      </c>
    </row>
    <row r="68" spans="1:17" x14ac:dyDescent="0.2">
      <c r="A68" t="s">
        <v>16</v>
      </c>
      <c r="B68">
        <v>25</v>
      </c>
      <c r="C68" t="s">
        <v>9</v>
      </c>
      <c r="D68">
        <v>42533.545128208898</v>
      </c>
      <c r="E68">
        <v>42523.460712595101</v>
      </c>
      <c r="F68">
        <v>2.37093230376674E-4</v>
      </c>
      <c r="G68">
        <v>3600.0428810119602</v>
      </c>
      <c r="H68">
        <v>25</v>
      </c>
      <c r="J68" t="s">
        <v>9</v>
      </c>
      <c r="K68">
        <v>42531.889916683402</v>
      </c>
      <c r="L68">
        <v>42523.4607126025</v>
      </c>
      <c r="M68">
        <v>1.9818550497937299E-4</v>
      </c>
      <c r="N68">
        <v>3600.1649761199901</v>
      </c>
      <c r="O68">
        <v>24.999998145800699</v>
      </c>
      <c r="Q68" s="2">
        <f>(D68-K68)/D68</f>
        <v>3.8915437697632881E-5</v>
      </c>
    </row>
    <row r="69" spans="1:17" x14ac:dyDescent="0.2">
      <c r="A69" s="5" t="s">
        <v>17</v>
      </c>
      <c r="B69" s="5">
        <v>25</v>
      </c>
      <c r="C69" s="5" t="s">
        <v>9</v>
      </c>
      <c r="D69" s="5">
        <v>39945.416168800199</v>
      </c>
      <c r="E69" s="5">
        <v>38232.436298621098</v>
      </c>
      <c r="F69" s="5">
        <v>4.28830147354195E-2</v>
      </c>
      <c r="G69" s="5">
        <v>3600.0394840240401</v>
      </c>
      <c r="H69" s="5">
        <v>25</v>
      </c>
      <c r="I69" s="5"/>
      <c r="J69" s="5" t="s">
        <v>12</v>
      </c>
      <c r="K69" s="5">
        <v>39788.667629388197</v>
      </c>
      <c r="L69" s="5">
        <v>39787.252731854598</v>
      </c>
      <c r="M69" s="7">
        <v>3.55603144780312E-5</v>
      </c>
      <c r="N69" s="5">
        <v>265.32014465332003</v>
      </c>
      <c r="O69" s="5">
        <v>25</v>
      </c>
      <c r="P69" s="5"/>
      <c r="Q69" s="6">
        <f>(D69-K69)/D69</f>
        <v>3.924068252277502E-3</v>
      </c>
    </row>
    <row r="70" spans="1:17" x14ac:dyDescent="0.2">
      <c r="A70" t="s">
        <v>18</v>
      </c>
      <c r="B70">
        <v>25</v>
      </c>
      <c r="C70" t="s">
        <v>12</v>
      </c>
      <c r="D70">
        <v>42550.130039604497</v>
      </c>
      <c r="E70">
        <v>42546.762064119197</v>
      </c>
      <c r="F70" s="1">
        <v>7.9153118502337194E-5</v>
      </c>
      <c r="G70">
        <v>398.02735900878901</v>
      </c>
      <c r="H70">
        <v>25</v>
      </c>
      <c r="J70" t="s">
        <v>12</v>
      </c>
      <c r="K70">
        <v>42550.047745969299</v>
      </c>
      <c r="L70">
        <v>42546.762064119597</v>
      </c>
      <c r="M70" s="1">
        <v>7.7219228266438893E-5</v>
      </c>
      <c r="N70">
        <v>123.217496871948</v>
      </c>
      <c r="O70">
        <v>25</v>
      </c>
      <c r="Q70" s="2">
        <f>(D70-K70)/D70</f>
        <v>1.9340395698264673E-6</v>
      </c>
    </row>
    <row r="71" spans="1:17" x14ac:dyDescent="0.2">
      <c r="A71" t="s">
        <v>19</v>
      </c>
      <c r="B71">
        <v>25</v>
      </c>
      <c r="C71" t="s">
        <v>9</v>
      </c>
      <c r="D71">
        <v>41395.209074496801</v>
      </c>
      <c r="E71">
        <v>41337.8810967073</v>
      </c>
      <c r="F71">
        <v>1.38489402690009E-3</v>
      </c>
      <c r="G71">
        <v>3600.04467773437</v>
      </c>
      <c r="H71">
        <v>24.0000014897951</v>
      </c>
      <c r="J71" t="s">
        <v>9</v>
      </c>
      <c r="K71">
        <v>41395.169105354697</v>
      </c>
      <c r="L71">
        <v>41337.8810967073</v>
      </c>
      <c r="M71">
        <v>1.38392981320079E-3</v>
      </c>
      <c r="N71">
        <v>3600.1222457885701</v>
      </c>
      <c r="O71">
        <v>24.999991923368501</v>
      </c>
      <c r="Q71" s="2">
        <f>(D71-K71)/D71</f>
        <v>9.6554995126252997E-7</v>
      </c>
    </row>
    <row r="72" spans="1:17" x14ac:dyDescent="0.2">
      <c r="A72" t="s">
        <v>20</v>
      </c>
      <c r="B72">
        <v>25</v>
      </c>
      <c r="C72" t="s">
        <v>9</v>
      </c>
      <c r="D72">
        <v>40507.9501317783</v>
      </c>
      <c r="E72">
        <v>40503.250016230697</v>
      </c>
      <c r="F72">
        <v>1.1602945921209899E-4</v>
      </c>
      <c r="G72">
        <v>3600.0298805236798</v>
      </c>
      <c r="H72">
        <v>25</v>
      </c>
      <c r="J72" t="s">
        <v>12</v>
      </c>
      <c r="K72">
        <v>40507.2972257031</v>
      </c>
      <c r="L72">
        <v>40505.608620763604</v>
      </c>
      <c r="M72" s="1">
        <v>4.1686438128377498E-5</v>
      </c>
      <c r="N72">
        <v>167.01969146728501</v>
      </c>
      <c r="O72">
        <v>24</v>
      </c>
      <c r="Q72" s="2">
        <f>(D72-K72)/D72</f>
        <v>1.6117973708272291E-5</v>
      </c>
    </row>
    <row r="73" spans="1:17" x14ac:dyDescent="0.2">
      <c r="A73" t="s">
        <v>21</v>
      </c>
      <c r="B73">
        <v>25</v>
      </c>
      <c r="C73" t="s">
        <v>9</v>
      </c>
      <c r="D73">
        <v>42117.149085618599</v>
      </c>
      <c r="E73">
        <v>42109.093276154897</v>
      </c>
      <c r="F73">
        <v>1.9127148058871099E-4</v>
      </c>
      <c r="G73">
        <v>3600.0262718200602</v>
      </c>
      <c r="H73">
        <v>25</v>
      </c>
      <c r="J73" t="s">
        <v>12</v>
      </c>
      <c r="K73">
        <v>42117.660709444703</v>
      </c>
      <c r="L73">
        <v>42116.374303583099</v>
      </c>
      <c r="M73" s="1">
        <v>3.0543146033367001E-5</v>
      </c>
      <c r="N73">
        <v>306.06852912902798</v>
      </c>
      <c r="O73">
        <v>25</v>
      </c>
      <c r="Q73" s="2">
        <f>(D73-K73)/D73</f>
        <v>-1.2147636704075006E-5</v>
      </c>
    </row>
    <row r="74" spans="1:17" x14ac:dyDescent="0.2">
      <c r="A74" t="s">
        <v>22</v>
      </c>
      <c r="B74">
        <v>25</v>
      </c>
      <c r="C74" t="s">
        <v>12</v>
      </c>
      <c r="D74">
        <v>39387.621698807801</v>
      </c>
      <c r="E74">
        <v>39384.117334574599</v>
      </c>
      <c r="F74" s="1">
        <v>8.8971206741398197E-5</v>
      </c>
      <c r="G74">
        <v>248.37961387634201</v>
      </c>
      <c r="H74">
        <v>25</v>
      </c>
      <c r="J74" t="s">
        <v>12</v>
      </c>
      <c r="K74">
        <v>39387.603357468899</v>
      </c>
      <c r="L74">
        <v>39384.117334574898</v>
      </c>
      <c r="M74" s="1">
        <v>8.8505585434350595E-5</v>
      </c>
      <c r="N74">
        <v>120.332969665527</v>
      </c>
      <c r="O74">
        <v>25</v>
      </c>
      <c r="Q74" s="2">
        <f>(D74-K74)/D74</f>
        <v>4.656625130224953E-7</v>
      </c>
    </row>
    <row r="75" spans="1:17" x14ac:dyDescent="0.2">
      <c r="A75" t="s">
        <v>23</v>
      </c>
      <c r="B75">
        <v>25</v>
      </c>
      <c r="C75" t="s">
        <v>9</v>
      </c>
      <c r="D75">
        <v>40286.953355530699</v>
      </c>
      <c r="E75">
        <v>40279.140957920303</v>
      </c>
      <c r="F75">
        <v>1.93918799008549E-4</v>
      </c>
      <c r="G75">
        <v>3600.0318145751899</v>
      </c>
      <c r="H75">
        <v>25</v>
      </c>
      <c r="J75" t="s">
        <v>9</v>
      </c>
      <c r="K75">
        <v>40285.705997225901</v>
      </c>
      <c r="L75">
        <v>40279.140957920499</v>
      </c>
      <c r="M75">
        <v>1.6296200210276E-4</v>
      </c>
      <c r="N75">
        <v>3600.15990447998</v>
      </c>
      <c r="O75">
        <v>25</v>
      </c>
      <c r="Q75" s="2">
        <f>(D75-K75)/D75</f>
        <v>3.0961842504936676E-5</v>
      </c>
    </row>
    <row r="76" spans="1:17" x14ac:dyDescent="0.2">
      <c r="A76" t="s">
        <v>24</v>
      </c>
      <c r="B76">
        <v>25</v>
      </c>
      <c r="C76" t="s">
        <v>9</v>
      </c>
      <c r="D76">
        <v>41741.122433132899</v>
      </c>
      <c r="E76">
        <v>41715.798855363602</v>
      </c>
      <c r="F76">
        <v>6.0668176352674603E-4</v>
      </c>
      <c r="G76">
        <v>3600.0329856872499</v>
      </c>
      <c r="H76">
        <v>25.000000000011301</v>
      </c>
      <c r="J76" t="s">
        <v>9</v>
      </c>
      <c r="K76">
        <v>41730.499691620302</v>
      </c>
      <c r="L76">
        <v>41715.798855363602</v>
      </c>
      <c r="M76">
        <v>3.5228037922672702E-4</v>
      </c>
      <c r="N76">
        <v>3600.1951484680098</v>
      </c>
      <c r="O76">
        <v>24.9999926665879</v>
      </c>
      <c r="Q76" s="2">
        <f>(D76-K76)/D76</f>
        <v>2.5449103649799525E-4</v>
      </c>
    </row>
    <row r="77" spans="1:17" x14ac:dyDescent="0.2">
      <c r="A77" t="s">
        <v>25</v>
      </c>
      <c r="B77">
        <v>25</v>
      </c>
      <c r="C77" t="s">
        <v>9</v>
      </c>
      <c r="D77">
        <v>40548.782288857001</v>
      </c>
      <c r="E77">
        <v>40535.834708875896</v>
      </c>
      <c r="F77">
        <v>3.1930872520181101E-4</v>
      </c>
      <c r="G77">
        <v>3600.0483093261701</v>
      </c>
      <c r="H77">
        <v>25</v>
      </c>
      <c r="J77" t="s">
        <v>9</v>
      </c>
      <c r="K77">
        <v>40548.431210770097</v>
      </c>
      <c r="L77">
        <v>40535.834708875896</v>
      </c>
      <c r="M77">
        <v>3.1065324891861698E-4</v>
      </c>
      <c r="N77">
        <v>3600.1065635681098</v>
      </c>
      <c r="O77">
        <v>25</v>
      </c>
      <c r="Q77" s="2">
        <f>(D77-K77)/D77</f>
        <v>8.6581659691468502E-6</v>
      </c>
    </row>
    <row r="78" spans="1:17" x14ac:dyDescent="0.2">
      <c r="A78" t="s">
        <v>26</v>
      </c>
      <c r="B78">
        <v>25</v>
      </c>
      <c r="C78" t="s">
        <v>9</v>
      </c>
      <c r="D78">
        <v>39970.503500221399</v>
      </c>
      <c r="E78">
        <v>39959.660098885899</v>
      </c>
      <c r="F78">
        <v>2.7128508239827501E-4</v>
      </c>
      <c r="G78">
        <v>3600.0529041290201</v>
      </c>
      <c r="H78">
        <v>25</v>
      </c>
      <c r="J78" t="s">
        <v>9</v>
      </c>
      <c r="K78">
        <v>39968.055116074</v>
      </c>
      <c r="L78">
        <v>39959.660098885899</v>
      </c>
      <c r="M78">
        <v>2.1004317482240201E-4</v>
      </c>
      <c r="N78">
        <v>3600.0724048614502</v>
      </c>
      <c r="O78">
        <v>25.0000000000244</v>
      </c>
      <c r="Q78" s="2">
        <f>(D78-K78)/D78</f>
        <v>6.1254773720470553E-5</v>
      </c>
    </row>
    <row r="79" spans="1:17" s="5" customFormat="1" x14ac:dyDescent="0.2">
      <c r="A79" t="s">
        <v>27</v>
      </c>
      <c r="B79">
        <v>25</v>
      </c>
      <c r="C79" t="s">
        <v>9</v>
      </c>
      <c r="D79">
        <v>39244.0612331624</v>
      </c>
      <c r="E79">
        <v>39189.792188016901</v>
      </c>
      <c r="F79">
        <v>1.3828600669806401E-3</v>
      </c>
      <c r="G79">
        <v>3600.03685379028</v>
      </c>
      <c r="H79">
        <v>24.999999809457499</v>
      </c>
      <c r="I79"/>
      <c r="J79" t="s">
        <v>12</v>
      </c>
      <c r="K79">
        <v>39236.367636728297</v>
      </c>
      <c r="L79">
        <v>39233.3518463043</v>
      </c>
      <c r="M79" s="1">
        <v>7.6862120669237295E-5</v>
      </c>
      <c r="N79">
        <v>185.91063499450601</v>
      </c>
      <c r="O79">
        <v>25</v>
      </c>
      <c r="P79"/>
      <c r="Q79" s="2">
        <f>(D79-K79)/D79</f>
        <v>1.960448585683452E-4</v>
      </c>
    </row>
    <row r="80" spans="1:17" s="5" customFormat="1" x14ac:dyDescent="0.2">
      <c r="A80" t="s">
        <v>28</v>
      </c>
      <c r="B80">
        <v>25</v>
      </c>
      <c r="C80" t="s">
        <v>9</v>
      </c>
      <c r="D80">
        <v>40040.871516625397</v>
      </c>
      <c r="E80">
        <v>39967.856701507299</v>
      </c>
      <c r="F80">
        <v>1.8235071403926899E-3</v>
      </c>
      <c r="G80">
        <v>3600.0446109771701</v>
      </c>
      <c r="H80">
        <v>25</v>
      </c>
      <c r="I80"/>
      <c r="J80" t="s">
        <v>12</v>
      </c>
      <c r="K80">
        <v>40040.839482397299</v>
      </c>
      <c r="L80">
        <v>40040.012255112997</v>
      </c>
      <c r="M80" s="1">
        <v>2.06595889353198E-5</v>
      </c>
      <c r="N80">
        <v>371.74702072143498</v>
      </c>
      <c r="O80">
        <v>25</v>
      </c>
      <c r="P80"/>
      <c r="Q80" s="2">
        <f>(D80-K80)/D80</f>
        <v>8.0003823303825577E-7</v>
      </c>
    </row>
    <row r="81" spans="1:17" x14ac:dyDescent="0.2">
      <c r="A81" t="s">
        <v>29</v>
      </c>
      <c r="B81">
        <v>25</v>
      </c>
      <c r="C81" t="s">
        <v>12</v>
      </c>
      <c r="D81">
        <v>40498.161119015502</v>
      </c>
      <c r="E81">
        <v>40496.453128695197</v>
      </c>
      <c r="F81" s="1">
        <v>4.2174515414617202E-5</v>
      </c>
      <c r="G81">
        <v>196.28019905090301</v>
      </c>
      <c r="H81">
        <v>24</v>
      </c>
      <c r="J81" t="s">
        <v>9</v>
      </c>
      <c r="K81">
        <v>40498.482565320403</v>
      </c>
      <c r="L81">
        <v>40467.059162300597</v>
      </c>
      <c r="M81">
        <v>7.7591556594903196E-4</v>
      </c>
      <c r="N81">
        <v>3600.11671829223</v>
      </c>
      <c r="O81">
        <v>25</v>
      </c>
      <c r="Q81" s="2">
        <f>(D81-K81)/D81</f>
        <v>-7.9373061891892785E-6</v>
      </c>
    </row>
    <row r="83" spans="1:17" x14ac:dyDescent="0.2">
      <c r="Q83" s="4">
        <f>AVERAGE(Q2:Q81)</f>
        <v>2.4013696002088796E-4</v>
      </c>
    </row>
  </sheetData>
  <sortState xmlns:xlrd2="http://schemas.microsoft.com/office/spreadsheetml/2017/richdata2" ref="A2:Q83">
    <sortCondition ref="B2:B8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ieee300_OTS_lwp_card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Li</dc:creator>
  <cp:lastModifiedBy>Li Juncheng</cp:lastModifiedBy>
  <dcterms:created xsi:type="dcterms:W3CDTF">2022-06-27T12:38:41Z</dcterms:created>
  <dcterms:modified xsi:type="dcterms:W3CDTF">2022-06-27T16:22:56Z</dcterms:modified>
</cp:coreProperties>
</file>