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e/Documents/Documents/Formations/2021 - 2024 - Architecte Logiciel/Projet 7/Documents à produire/"/>
    </mc:Choice>
  </mc:AlternateContent>
  <xr:revisionPtr revIDLastSave="0" documentId="13_ncr:1_{64B044BF-B000-1943-A7E4-06AEB53CA024}" xr6:coauthVersionLast="47" xr6:coauthVersionMax="47" xr10:uidLastSave="{00000000-0000-0000-0000-000000000000}"/>
  <bookViews>
    <workbookView xWindow="51200" yWindow="4100" windowWidth="38400" windowHeight="21600" xr2:uid="{D7757633-7CD5-394C-8DE3-0F0A0FEBA0BE}"/>
  </bookViews>
  <sheets>
    <sheet name="Plan d'implémentation" sheetId="1" r:id="rId1"/>
    <sheet name="Résumé" sheetId="2" r:id="rId2"/>
    <sheet name="Coûts" sheetId="3" r:id="rId3"/>
  </sheets>
  <definedNames>
    <definedName name="_xlnm._FilterDatabase" localSheetId="0" hidden="1">'Plan d''implémentation'!$A$2:$BI$73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52" i="1"/>
  <c r="K51" i="1"/>
  <c r="K37" i="1"/>
  <c r="K18" i="1"/>
  <c r="K13" i="1"/>
  <c r="K45" i="1"/>
  <c r="K32" i="1"/>
  <c r="K26" i="1"/>
  <c r="K65" i="1"/>
  <c r="K67" i="1"/>
  <c r="K70" i="1"/>
  <c r="K68" i="1"/>
  <c r="K36" i="1"/>
  <c r="K48" i="1"/>
  <c r="K16" i="1"/>
  <c r="K35" i="1"/>
  <c r="C6" i="3"/>
  <c r="C7" i="3"/>
  <c r="C8" i="3"/>
  <c r="C9" i="3"/>
  <c r="K11" i="1" s="1"/>
  <c r="C5" i="3"/>
  <c r="K30" i="1"/>
  <c r="K29" i="1"/>
  <c r="K17" i="1"/>
  <c r="K73" i="1"/>
  <c r="K72" i="1"/>
  <c r="K71" i="1"/>
  <c r="K69" i="1"/>
  <c r="K66" i="1"/>
  <c r="K64" i="1"/>
  <c r="K63" i="1"/>
  <c r="K62" i="1"/>
  <c r="K61" i="1"/>
  <c r="K60" i="1"/>
  <c r="K59" i="1"/>
  <c r="K58" i="1"/>
  <c r="K57" i="1"/>
  <c r="K56" i="1"/>
  <c r="K55" i="1"/>
  <c r="K54" i="1"/>
  <c r="K53" i="1"/>
  <c r="K50" i="1"/>
  <c r="K47" i="1"/>
  <c r="K46" i="1"/>
  <c r="K44" i="1"/>
  <c r="K43" i="1"/>
  <c r="K42" i="1"/>
  <c r="K41" i="1"/>
  <c r="K40" i="1"/>
  <c r="K39" i="1"/>
  <c r="K38" i="1"/>
  <c r="K34" i="1"/>
  <c r="K33" i="1"/>
  <c r="K31" i="1"/>
  <c r="K28" i="1"/>
  <c r="K27" i="1"/>
  <c r="K25" i="1"/>
  <c r="K24" i="1"/>
  <c r="K23" i="1"/>
  <c r="K22" i="1"/>
  <c r="K21" i="1"/>
  <c r="K20" i="1"/>
  <c r="K19" i="1"/>
  <c r="K15" i="1"/>
  <c r="K14" i="1"/>
  <c r="K12" i="1"/>
  <c r="K9" i="1"/>
  <c r="K8" i="1"/>
  <c r="K7" i="1"/>
  <c r="K6" i="1"/>
  <c r="K5" i="1"/>
  <c r="K4" i="1"/>
  <c r="K3" i="1"/>
  <c r="K10" i="1" l="1"/>
</calcChain>
</file>

<file path=xl/sharedStrings.xml><?xml version="1.0" encoding="utf-8"?>
<sst xmlns="http://schemas.openxmlformats.org/spreadsheetml/2006/main" count="841" uniqueCount="287">
  <si>
    <t>Jalon</t>
  </si>
  <si>
    <t>Tâche</t>
  </si>
  <si>
    <t>Input</t>
  </si>
  <si>
    <t>Output</t>
  </si>
  <si>
    <t>Acteur</t>
  </si>
  <si>
    <t>Coût</t>
  </si>
  <si>
    <t>KPI</t>
  </si>
  <si>
    <t>CDE tech maintenance formé</t>
  </si>
  <si>
    <t>Module déployé et testé</t>
  </si>
  <si>
    <t>Steve LAMBORT formé</t>
  </si>
  <si>
    <t>Données migrées</t>
  </si>
  <si>
    <t>Module en production</t>
  </si>
  <si>
    <t>Module développé</t>
  </si>
  <si>
    <t>Module développé
API Colissimo</t>
  </si>
  <si>
    <t>Steve LAMBORT formé
Module déployé et testé
Données migrées</t>
  </si>
  <si>
    <t>Alain DUPLANC formé
Module déployé et testé
Données migrées</t>
  </si>
  <si>
    <t>Tech maintenance formé
Module déployé et testé
Données migrées</t>
  </si>
  <si>
    <t>Lien production - stock</t>
  </si>
  <si>
    <t>CDE tech maintenance formé
Module déployé et testé
Données migrées</t>
  </si>
  <si>
    <t>Lien production - facturation</t>
  </si>
  <si>
    <t>R : Architecte LOGICIEL
A : Alain DUPLANC</t>
  </si>
  <si>
    <t>R : CDE tech maintenance
A : Alain DUPLANC</t>
  </si>
  <si>
    <t>R : CDE tech maintenance
A : Steve LAMBORT</t>
  </si>
  <si>
    <t>A : Alain DUPLANC
R : Architecte LOGICIEL</t>
  </si>
  <si>
    <t>R + A : Steve LAMBORT</t>
  </si>
  <si>
    <t>A + R : Alain DUPLANC</t>
  </si>
  <si>
    <t>A + R : Steve LAMBORT</t>
  </si>
  <si>
    <t>Beta test validé</t>
  </si>
  <si>
    <t>Lien réservation - ressources entreprise - production</t>
  </si>
  <si>
    <t>Déploiement</t>
  </si>
  <si>
    <t>Recette</t>
  </si>
  <si>
    <t>Formation</t>
  </si>
  <si>
    <t>Migration</t>
  </si>
  <si>
    <t>Décommission</t>
  </si>
  <si>
    <t>Guide utilisateur</t>
  </si>
  <si>
    <t>Rédaction d'un guide utilisateur</t>
  </si>
  <si>
    <t>Formation des testeurs</t>
  </si>
  <si>
    <t>Phase</t>
  </si>
  <si>
    <t>Déploiement du module en IA</t>
  </si>
  <si>
    <t>Tests techniques</t>
  </si>
  <si>
    <t>Validation du fonctionnement technique du module et de ses composants
Validation des tests end-to-end et des fonctionnalités attendues</t>
  </si>
  <si>
    <t>Déploiement du module en UA</t>
  </si>
  <si>
    <t>Création des accès à l'UA pour les testeurs</t>
  </si>
  <si>
    <t>Recettage</t>
  </si>
  <si>
    <t>Réunion régulière sur un laps de temps restreint, prise en compte des retours utilisateurs et corrections nécessaires
Validation des droits utilisateurs (vision business)
Validation des fonctionnalités métier</t>
  </si>
  <si>
    <t>Création des accès à l'UA pour les utilisateurs</t>
  </si>
  <si>
    <t>Formation des utilisateurs finaux</t>
  </si>
  <si>
    <t>Déploiement du module en production</t>
  </si>
  <si>
    <t>Information des utilisateurs</t>
  </si>
  <si>
    <t>Configuration des liens en production</t>
  </si>
  <si>
    <t>Arrêt du service</t>
  </si>
  <si>
    <t>Module</t>
  </si>
  <si>
    <t>Ressources entreprise</t>
  </si>
  <si>
    <t>Description</t>
  </si>
  <si>
    <t>Fournisseur</t>
  </si>
  <si>
    <t>Production</t>
  </si>
  <si>
    <t>Stock</t>
  </si>
  <si>
    <t>Client</t>
  </si>
  <si>
    <t>Production / Stock</t>
  </si>
  <si>
    <t>Production / Facturation</t>
  </si>
  <si>
    <t>Production / Ressources entreprise / Client (Réservation)</t>
  </si>
  <si>
    <t>Client (Réservation)</t>
  </si>
  <si>
    <t>Client (CRM &amp; Facturation)</t>
  </si>
  <si>
    <t>Beta test</t>
  </si>
  <si>
    <t>Module déployé en IA et testé</t>
  </si>
  <si>
    <t>Module déployé en IA
BD &amp; tables déployés</t>
  </si>
  <si>
    <t>Module déployé en UA</t>
  </si>
  <si>
    <t>Création de données</t>
  </si>
  <si>
    <t>Formation du CDE tech de maintenance</t>
  </si>
  <si>
    <t>Module déployé en UA
Données d'UA
Guide utilisateur</t>
  </si>
  <si>
    <t>Module déployé en UA
Données d'UA
Guide utilisateur
Accès UA
CDE tech maintenance formé</t>
  </si>
  <si>
    <t>Recette validée</t>
  </si>
  <si>
    <t>Données brutes</t>
  </si>
  <si>
    <t>Module déployé en UA
Données d'UA
Guide utilisateur
Accès UA
Steve LAMBORT formé</t>
  </si>
  <si>
    <t>A : Steve LAMBORT
R : Tech de maintenance</t>
  </si>
  <si>
    <t>R : Tech de maintenance
A : Alain DUPLANC</t>
  </si>
  <si>
    <t>Création des accès en UA pour CDE tech de maintenance + Contrôle technique et validation du fonctionnement des droits</t>
  </si>
  <si>
    <t>Accès UA validé</t>
  </si>
  <si>
    <t>Création des accès en UA pour Steve LAMBORT + Contrôle technique et validation du fonctionnement des droits</t>
  </si>
  <si>
    <t>Déroulement en groupe + Formation à chaud : Prise en compte des retours pour l'amélioration des formations futures via questionnaire d'évaluation à chaud &amp; échanges directs</t>
  </si>
  <si>
    <t>Rédaction du script d'extraction / Sélection d'un outil d'extraction - Exécution - Contrôle
Rédaction du script de transformation / Sélection d'un outil de transformation - Exécution - Contrôle
Rédaction du script de transfert / Sélection d'un outil de transfert - Exécution - Contrôle
Contrôle de l'intégrité et de la cohérence des données
Validation de la méthode de migration des données</t>
  </si>
  <si>
    <t>Module déployé et testé
Ancien service arrété
Process de migration validé</t>
  </si>
  <si>
    <t>ETL (extraction, transformation, transfert) des données existantes en UA</t>
  </si>
  <si>
    <t>Données extraites, transformées et vérifiées en UA
Process de migration validé</t>
  </si>
  <si>
    <t>ETL (extraction, transformation, transfert) des données existantes en production</t>
  </si>
  <si>
    <t>Oracle vers Oracle : BD Fournisseur, BD Bon de commande, BD Suivi des paiements
Back-up des données existantes
Extraction - Transformation - Transfert
Contrôle de l'intégrité et de la cohérence des données</t>
  </si>
  <si>
    <t>Excel vers Oracle : BD Stock
Back-up des données existantes
Extraction - Transformation - Transfert
Contrôle de l'intégrité et de la cohérence des données</t>
  </si>
  <si>
    <t>Microsoft Access vers Oracle : BD Suivi Prod vers BD Workflow, BD Outillage vers BD Outil
Repository vers Oracle : BD Doc Technique
Back-up des données existantes
Extraction - Transformation - Transfert
Contrôle de l'intégrité et de la cohérence des données</t>
  </si>
  <si>
    <t>Microsoft Access vers Oracle : BD Client
Back-up des données existantes
Extraction - Transformation - Transfert
Contrôle de l'intégrité et de la cohérence des données</t>
  </si>
  <si>
    <t>Création des accès en production pour les utilisateurs et contrôle des accès
Information des utilisateurs</t>
  </si>
  <si>
    <t>Accès et information des utilisateurs</t>
  </si>
  <si>
    <t>Composant : fichier Excel
Décommission , Archivage, Contrôle de la décommission sur les impacts alentours</t>
  </si>
  <si>
    <t>Composants : AS 400 : Microsoft Access SGBD, Repository Constructeur
Décommission , Archivage, Contrôle de la décommission sur les impacts alentours</t>
  </si>
  <si>
    <t>Composants : Serveur facturation, Microsoft Access SGBD
Décommission , Archivage, Contrôle de la décommission sur les impacts alentours</t>
  </si>
  <si>
    <t>Module décommissionnée</t>
  </si>
  <si>
    <t>Module prêt pour la mise en production</t>
  </si>
  <si>
    <t>Création des accès en UA pour les testeurs + Contrôle technique et validation du fonctionnement des droits</t>
  </si>
  <si>
    <t>Configuration + Contrôle de l'interaction entre logiciel
Composants : API Production, API Facturation</t>
  </si>
  <si>
    <t>Configuration + Contrôle de l'interaction entre logiciel
Composants : API Production, API Stock</t>
  </si>
  <si>
    <t>Configuration + Contrôle de l'interaction entre logiciel
Composants : API Réservation, API Ressources entreprise</t>
  </si>
  <si>
    <t>Testeurs formés</t>
  </si>
  <si>
    <t>Module déployé en UA
Guide utilisateur</t>
  </si>
  <si>
    <t>Durée (jour)</t>
  </si>
  <si>
    <t>Salaires</t>
  </si>
  <si>
    <t>Module fonctionnel en UA</t>
  </si>
  <si>
    <t>Module fonctionnel en IA</t>
  </si>
  <si>
    <t>Déploiement + Contrôle du déploiement : Validation du fonctionnement technique du module et de ses composants
Liste des éléments déployés du module :
- CRM Client : IHM, BD Client, App Web employé
- App facturation : SaaS Provider, App Web</t>
  </si>
  <si>
    <t>Déploiement + Contrôle du déploiement : Validation du fonctionnement technique du module et de ses composants
Liste des éléments déployés du module :
- App de réservation : App Web</t>
  </si>
  <si>
    <t>Déploiement + Contrôle du déploiement : Validation du fonctionnement technique du module et de ses composants
Liste des composants déployés du module :
- Application Fournisseur : IHM, BD Fournisseur, BD Bon de commande, BD Suivi des paiements</t>
  </si>
  <si>
    <t>Déploiement + Contrôle du déploiement : Validation du fonctionnement technique du module et de ses composants
- Application de production : IHM, Server App, BD Workflow, BD Outil, BD Doc technique, App Web Employé
- Middleware : FTP Constructeur - Doc technique, Tablette - Application</t>
  </si>
  <si>
    <t>Module fonctionnel en production</t>
  </si>
  <si>
    <t>Déploiement + Contrôle du déploiement : Validation du fonctionnement technique du module et de ses composants
Liste des composants déployés du module :
- CRM Client : IHM, Server App, BD Disponibilité Technicien, App Web Employé</t>
  </si>
  <si>
    <t>Déploiement + Contrôle du déploiement : Validation du fonctionnement technique du module et de ses composants
Liste des éléments déployés du module :
- Application de gestion des stock : IHM, BD Stock, App Web</t>
  </si>
  <si>
    <t>Module déployé en production</t>
  </si>
  <si>
    <t>Accès utilisateurs finaux</t>
  </si>
  <si>
    <t>Création des accès en UA pour Alain DUPLANC + Contrôle technique et validation du fonctionnement des droits</t>
  </si>
  <si>
    <t>Accès OK</t>
  </si>
  <si>
    <t>Création des accès en UA pour les utilisateurs finaux + Contrôle technique et validation du fonctionnement des droits</t>
  </si>
  <si>
    <t>Clients formés</t>
  </si>
  <si>
    <t>Formation utilisateurs finaux OK
Accès utilisateurs finaux OK</t>
  </si>
  <si>
    <t>Taux de présence</t>
  </si>
  <si>
    <t>Formation de Steve LAMBORT</t>
  </si>
  <si>
    <t>Tech de maintenance formés</t>
  </si>
  <si>
    <t>Formation des tech de maintenance</t>
  </si>
  <si>
    <t>Formation de Alain DUPLANC</t>
  </si>
  <si>
    <t>Alain DUPLANC formés</t>
  </si>
  <si>
    <t>A : Steve LAMBORT
R : Alain DUPLANC</t>
  </si>
  <si>
    <t>A : Steve LAMBORT
R : Clients</t>
  </si>
  <si>
    <t>Module déployé et testé en UA
Guide utilisateur</t>
  </si>
  <si>
    <t>Bétatesteurs formés</t>
  </si>
  <si>
    <t>Module déployé en UA
Bétatest validée
Guide utilisateur</t>
  </si>
  <si>
    <t>Accès OK
Information OK</t>
  </si>
  <si>
    <t>Fonctionnalités business OK</t>
  </si>
  <si>
    <t>Module déployé en IA
Script de création de table</t>
  </si>
  <si>
    <t>Lien fonctionnel</t>
  </si>
  <si>
    <t>01-Déploiement</t>
  </si>
  <si>
    <t>02-Recette</t>
  </si>
  <si>
    <t>Saisie initiale + Contrôle de l'intégrité et de la cohérence des données</t>
  </si>
  <si>
    <t>Données migrées OK</t>
  </si>
  <si>
    <t>Données intégrées OK</t>
  </si>
  <si>
    <t>Données intégrées</t>
  </si>
  <si>
    <t>04-Beta test (client)</t>
  </si>
  <si>
    <t>Utilisateurs informés</t>
  </si>
  <si>
    <t>Utilisateurs informés OK</t>
  </si>
  <si>
    <t>05-Formation (client)</t>
  </si>
  <si>
    <t>06-Migration</t>
  </si>
  <si>
    <t>07-Décommission</t>
  </si>
  <si>
    <t>08-Mise en production</t>
  </si>
  <si>
    <t>09-Lien entre API</t>
  </si>
  <si>
    <t>Numéro</t>
  </si>
  <si>
    <t>Guide utilisateur OK</t>
  </si>
  <si>
    <t>Module déployé en UA
Données d'UA
Guide utilisateur
Accès UA
tech maintenance formé</t>
  </si>
  <si>
    <t>Module déployé en UA
Données d'UA
Guide utilisateur
Accès UA
Alain DUPLANC formé</t>
  </si>
  <si>
    <t>Salaires
Coût solution ETL</t>
  </si>
  <si>
    <t>Clients formés
Module déployé et testé
Reste SI en production</t>
  </si>
  <si>
    <t>Validation de la béta test</t>
  </si>
  <si>
    <t>Bestatesteurs formés
Module déployé et testé
Reste SI en production</t>
  </si>
  <si>
    <t>Betatesteurs validés</t>
  </si>
  <si>
    <t>Liste betatesteurs OK</t>
  </si>
  <si>
    <t>Sélection des utilisateurs pour la betatest</t>
  </si>
  <si>
    <t>Sélection de bétatesteur : clients volontaires</t>
  </si>
  <si>
    <t>R : Clients
A : Alain DUPLANC</t>
  </si>
  <si>
    <t>Sa</t>
  </si>
  <si>
    <t>Décommission OK</t>
  </si>
  <si>
    <t>Lu</t>
  </si>
  <si>
    <t>Ma</t>
  </si>
  <si>
    <t>Me</t>
  </si>
  <si>
    <t>Je</t>
  </si>
  <si>
    <t>Ve</t>
  </si>
  <si>
    <t>Di</t>
  </si>
  <si>
    <t>S1</t>
  </si>
  <si>
    <t>S2</t>
  </si>
  <si>
    <t>S3</t>
  </si>
  <si>
    <t>S4</t>
  </si>
  <si>
    <t>S5</t>
  </si>
  <si>
    <t>S6</t>
  </si>
  <si>
    <t>Plan d'implémentation - Migration SI</t>
  </si>
  <si>
    <t>1_01_01</t>
  </si>
  <si>
    <t>1_01_02</t>
  </si>
  <si>
    <t>1_02_01</t>
  </si>
  <si>
    <t>1_02_11</t>
  </si>
  <si>
    <t>2_02_01</t>
  </si>
  <si>
    <t>2_02_11</t>
  </si>
  <si>
    <t>3_02_01</t>
  </si>
  <si>
    <t>1_01_11</t>
  </si>
  <si>
    <t>1_01_12</t>
  </si>
  <si>
    <t>1_02_03</t>
  </si>
  <si>
    <t>1_02_04</t>
  </si>
  <si>
    <t>1_02_05</t>
  </si>
  <si>
    <t>1_02_13</t>
  </si>
  <si>
    <t>1_02_12</t>
  </si>
  <si>
    <t>1_02_06</t>
  </si>
  <si>
    <t>1_02_14</t>
  </si>
  <si>
    <t>1_02_15</t>
  </si>
  <si>
    <t>1_02_16</t>
  </si>
  <si>
    <t>1_06_01</t>
  </si>
  <si>
    <t>2_06_01</t>
  </si>
  <si>
    <t>4_06_01</t>
  </si>
  <si>
    <t>4_06_11</t>
  </si>
  <si>
    <t>4_06_21</t>
  </si>
  <si>
    <t>2_01_02</t>
  </si>
  <si>
    <t>2_01_01</t>
  </si>
  <si>
    <t>2_01_11</t>
  </si>
  <si>
    <t>2_01_12</t>
  </si>
  <si>
    <t>3_01_02</t>
  </si>
  <si>
    <t>3_01_01</t>
  </si>
  <si>
    <t>2_02_02</t>
  </si>
  <si>
    <t>2_02_12</t>
  </si>
  <si>
    <t>3_02_02</t>
  </si>
  <si>
    <t>2_02_03</t>
  </si>
  <si>
    <t>2_02_13</t>
  </si>
  <si>
    <t>3_02_03</t>
  </si>
  <si>
    <t>2_02_04</t>
  </si>
  <si>
    <t>2_02_14</t>
  </si>
  <si>
    <t>3_02_04</t>
  </si>
  <si>
    <t>2_02_05</t>
  </si>
  <si>
    <t>2_02_15</t>
  </si>
  <si>
    <t>3_02_05</t>
  </si>
  <si>
    <t>2_02_06</t>
  </si>
  <si>
    <t>2_02_16</t>
  </si>
  <si>
    <t>3_02_06</t>
  </si>
  <si>
    <t>5_04_01</t>
  </si>
  <si>
    <t>5_04_02</t>
  </si>
  <si>
    <t>5_04_03</t>
  </si>
  <si>
    <t>5_04_04</t>
  </si>
  <si>
    <t>5_05_01</t>
  </si>
  <si>
    <t>5_05_02</t>
  </si>
  <si>
    <t>2_07_01</t>
  </si>
  <si>
    <t>4_07_11</t>
  </si>
  <si>
    <t>4_07_01</t>
  </si>
  <si>
    <t>2_07_02</t>
  </si>
  <si>
    <t>4_07_02</t>
  </si>
  <si>
    <t>4_08_01</t>
  </si>
  <si>
    <t>4_08_11</t>
  </si>
  <si>
    <t>4_08_12</t>
  </si>
  <si>
    <t>1_06_02</t>
  </si>
  <si>
    <t>2_08_01</t>
  </si>
  <si>
    <t>2_08_02</t>
  </si>
  <si>
    <t>4_08_21</t>
  </si>
  <si>
    <t>4_08_22</t>
  </si>
  <si>
    <t>5_08_01</t>
  </si>
  <si>
    <t>5_08_02</t>
  </si>
  <si>
    <t>4_09_01</t>
  </si>
  <si>
    <t>4_09_02</t>
  </si>
  <si>
    <t>5_09_01</t>
  </si>
  <si>
    <t>R : Steve LAMBORT
A : Alain DUPLANC</t>
  </si>
  <si>
    <t>S7</t>
  </si>
  <si>
    <t>Descritptif</t>
  </si>
  <si>
    <t>Acteurs</t>
  </si>
  <si>
    <t>A : Steve LAMBORT
R : Testeurs</t>
  </si>
  <si>
    <t>Module déployé en UA
Données d'UA
Guide utilisateur
Accès UA
Testeurs formés</t>
  </si>
  <si>
    <t>R : Testeurs
A : Alain DUPLANC</t>
  </si>
  <si>
    <t>Technologies et BD impactés
Back-up des données existantes
Extraction - Transformation - Transfert
Contrôle de l'intégrité et de la cohérence des données</t>
  </si>
  <si>
    <t>4_07_12</t>
  </si>
  <si>
    <t>Utilisateurs formés
Module déployé et testé
Données migrées</t>
  </si>
  <si>
    <t>Déploiement + Contrôle du déploiement : Validation du fonctionnement technique du module et de ses composants
Liste des composants impactés</t>
  </si>
  <si>
    <t>Mise en production</t>
  </si>
  <si>
    <t>Composants :
Décommission , Archivage, Contrôle de la décommission sur les impacts alentours</t>
  </si>
  <si>
    <t>Lien</t>
  </si>
  <si>
    <t xml:space="preserve">Configuration + Contrôle de l'interaction entre logiciel
Composants : </t>
  </si>
  <si>
    <t>Lien entre API</t>
  </si>
  <si>
    <t>A : Steve LAMBORT
R : Utilisateurs</t>
  </si>
  <si>
    <t>Liste générique des tâches</t>
  </si>
  <si>
    <t>Calcul des coûts</t>
  </si>
  <si>
    <t>1 - Salaires</t>
  </si>
  <si>
    <t>Nom</t>
  </si>
  <si>
    <t>Steve LAMBORT</t>
  </si>
  <si>
    <t>Alain DUPLANC</t>
  </si>
  <si>
    <t>Architecte LOGICIEL</t>
  </si>
  <si>
    <t>Techniciens MAINTENANCE</t>
  </si>
  <si>
    <t>CDE Tech MAINTENANCE</t>
  </si>
  <si>
    <t>Salaire annuel brut</t>
  </si>
  <si>
    <t>Salaire jour chargé</t>
  </si>
  <si>
    <t>2 - Solution ETL</t>
  </si>
  <si>
    <t>Coût estimatif / migration en prod</t>
  </si>
  <si>
    <t>Environnement d'intégration (IA)
Déploiement + Création des tables et schémas de données en base
Liste des éléments déployés du module :
Liste des BDD &amp; tables impactées :</t>
  </si>
  <si>
    <t>Environnement de recette (UA)
Déploiement + tests techniques
Liste des composants déployés du module :</t>
  </si>
  <si>
    <t>Environnement d'intégration (IA)
Déploiement + Création des tables et schémas de données en base
Liste des éléments déployés du module :
- Application Fournisseur : IHM, BD Fournisseur, BD Bon de commande, BD Suivi des paiements
Liste des BDD &amp; tables impactées :
- BD Fournisseur
- BD Bon de commande
- BD Suivi des paiements</t>
  </si>
  <si>
    <t>Environnement de recette (UA)
Déploiement + tests techniques
Liste des composants déployés du module :
- CRM Client : IHM, Server App, BD Disponibilité Technicien, App Web Employé</t>
  </si>
  <si>
    <t>Environnement de recette (UA)
Déploiement + tests techniques
Liste des composants déployés du module :
- Application Fournisseur : IHM, BD Fournisseur, BD Bon de commande, BD Suivi des paiements</t>
  </si>
  <si>
    <t>Environnement d'intégration (IA)
Déploiement + Création des tables et schémas de données en base
Liste des composants déployés du module :
- CRM Client : IHM, Server App, BD Disponibilité Technicien, App Web Employé
Liste des BD impactées :
- BD Disponibilité Technicien</t>
  </si>
  <si>
    <t>Environnement d'intégration (IA)
Déploiement + Création des tables et schémas de données en base
Liste des éléments déployés du module :
- Application de production : IHM, Server App, BD Workflow, BD Outil, BD Doc technique, App Web Employé
- API
- Middleware : FTP Constructeur - Doc technique, Tablette - Application
Liste des BDD &amp; tables impactées :
- BD Workflow
- BD Outil
- BD Doc technique</t>
  </si>
  <si>
    <t>Environnement d'intégration (IA)
Déploiement + Création des tables et schémas de données en base
Liste des éléments déployés du module :
- Application de gestion des stock : IHM, BD Stock, App Web
- API
Liste des BDD &amp; tables impactées :
- BD Stock</t>
  </si>
  <si>
    <t>Environnement d'intégration (IA)
Déploiement + Création des tables et schémas de données en base
Liste des éléments déployés du module :
- CRM Client : IHM, BD Client, App Web employé
- App de réservation : App Web
- App facturation : SaaS Provider, App Web
Liste des BD impactées :
- BD Client</t>
  </si>
  <si>
    <t>Environnement de recette (UA)
Déploiement + tests techniques
Liste des composants déployés du module :
- Application de production : IHM, Server App, BD Workflow, BD Outil, BD Doc technique, App Web Employé
- Middleware : FTP Constructeur - Doc technique, Tablette - Application</t>
  </si>
  <si>
    <t>Environnement de recette (UA)
Déploiement + tests techniques
Liste des éléments déployés du module :
- Application de gestion des stock : IHM, BD Stock, App Web</t>
  </si>
  <si>
    <t>Environnement de recette (UA)
Déploiement + tests techniques
Liste des composants déployés du module :
Liste des éléments déployés du module :
- CRM Client : IHM, BD Client, App Web employé
- App de réservation : App Web
- App facturation : SaaS Provider, App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</si>
</sst>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€&quot;_ ;_ * \(#,##0.00\)\ &quot;€&quot;_ ;_ * &quot;-&quot;??_)\ &quot;€&quot;_ ;_ @_ 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medium">
        <color theme="6"/>
      </bottom>
      <diagonal/>
    </border>
    <border>
      <left style="medium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medium">
        <color theme="6"/>
      </right>
      <top/>
      <bottom style="thin">
        <color theme="6"/>
      </bottom>
      <diagonal/>
    </border>
    <border>
      <left style="medium">
        <color theme="6"/>
      </left>
      <right style="thin">
        <color theme="6"/>
      </right>
      <top style="medium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3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5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5" xfId="0" applyFill="1" applyBorder="1" applyAlignment="1">
      <alignment vertical="center"/>
    </xf>
    <xf numFmtId="0" fontId="0" fillId="7" borderId="5" xfId="0" applyFill="1" applyBorder="1" applyAlignment="1">
      <alignment vertical="center" wrapText="1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7" xfId="0" applyFill="1" applyBorder="1" applyAlignment="1">
      <alignment vertical="center" wrapText="1"/>
    </xf>
    <xf numFmtId="0" fontId="0" fillId="8" borderId="8" xfId="0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5" xfId="0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vertical="center"/>
    </xf>
    <xf numFmtId="0" fontId="0" fillId="12" borderId="2" xfId="0" applyFill="1" applyBorder="1" applyAlignment="1">
      <alignment vertical="center" wrapText="1"/>
    </xf>
    <xf numFmtId="0" fontId="0" fillId="12" borderId="3" xfId="0" applyFill="1" applyBorder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3" borderId="0" xfId="0" applyFill="1" applyAlignment="1">
      <alignment vertical="center" wrapText="1"/>
    </xf>
    <xf numFmtId="0" fontId="0" fillId="13" borderId="5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0" xfId="0" applyFill="1" applyAlignment="1">
      <alignment vertical="center" wrapText="1"/>
    </xf>
    <xf numFmtId="0" fontId="0" fillId="12" borderId="5" xfId="0" applyFill="1" applyBorder="1" applyAlignment="1">
      <alignment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7" xfId="0" applyFill="1" applyBorder="1" applyAlignment="1">
      <alignment vertical="center"/>
    </xf>
    <xf numFmtId="0" fontId="0" fillId="13" borderId="7" xfId="0" applyFill="1" applyBorder="1" applyAlignment="1">
      <alignment vertical="center" wrapText="1"/>
    </xf>
    <xf numFmtId="0" fontId="0" fillId="13" borderId="8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9" borderId="8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vertical="center" wrapText="1"/>
    </xf>
    <xf numFmtId="0" fontId="0" fillId="14" borderId="3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vertical="center" wrapText="1"/>
    </xf>
    <xf numFmtId="0" fontId="0" fillId="15" borderId="5" xfId="0" applyFill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14" borderId="0" xfId="0" applyFill="1" applyAlignment="1">
      <alignment vertical="center" wrapText="1"/>
    </xf>
    <xf numFmtId="0" fontId="0" fillId="14" borderId="5" xfId="0" applyFill="1" applyBorder="1" applyAlignment="1">
      <alignment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7" xfId="0" applyFill="1" applyBorder="1" applyAlignment="1">
      <alignment vertical="center"/>
    </xf>
    <xf numFmtId="0" fontId="0" fillId="14" borderId="7" xfId="0" applyFill="1" applyBorder="1" applyAlignment="1">
      <alignment vertical="center" wrapText="1"/>
    </xf>
    <xf numFmtId="0" fontId="0" fillId="14" borderId="8" xfId="0" applyFill="1" applyBorder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0" fillId="17" borderId="3" xfId="0" applyFill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vertical="center"/>
    </xf>
    <xf numFmtId="0" fontId="0" fillId="18" borderId="0" xfId="0" applyFill="1" applyAlignment="1">
      <alignment vertical="center" wrapText="1"/>
    </xf>
    <xf numFmtId="0" fontId="0" fillId="18" borderId="5" xfId="0" applyFill="1" applyBorder="1" applyAlignment="1">
      <alignment vertical="center"/>
    </xf>
    <xf numFmtId="0" fontId="0" fillId="17" borderId="4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7" borderId="0" xfId="0" applyFill="1" applyAlignment="1">
      <alignment vertical="center" wrapText="1"/>
    </xf>
    <xf numFmtId="0" fontId="2" fillId="17" borderId="0" xfId="0" applyFont="1" applyFill="1" applyAlignment="1">
      <alignment vertical="center" wrapText="1"/>
    </xf>
    <xf numFmtId="0" fontId="0" fillId="17" borderId="5" xfId="0" applyFill="1" applyBorder="1" applyAlignment="1">
      <alignment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7" xfId="0" applyFill="1" applyBorder="1" applyAlignment="1">
      <alignment vertical="center"/>
    </xf>
    <xf numFmtId="0" fontId="0" fillId="17" borderId="7" xfId="0" applyFill="1" applyBorder="1" applyAlignment="1">
      <alignment vertical="center" wrapText="1"/>
    </xf>
    <xf numFmtId="0" fontId="2" fillId="17" borderId="7" xfId="0" applyFont="1" applyFill="1" applyBorder="1" applyAlignment="1">
      <alignment vertical="center" wrapText="1"/>
    </xf>
    <xf numFmtId="0" fontId="0" fillId="17" borderId="8" xfId="0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quotePrefix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vertical="center" wrapText="1"/>
    </xf>
    <xf numFmtId="0" fontId="0" fillId="19" borderId="19" xfId="0" applyFill="1" applyBorder="1" applyAlignment="1">
      <alignment vertical="center" wrapText="1"/>
    </xf>
    <xf numFmtId="0" fontId="0" fillId="19" borderId="19" xfId="0" applyFill="1" applyBorder="1" applyAlignment="1">
      <alignment horizontal="center" vertical="center" wrapText="1"/>
    </xf>
    <xf numFmtId="0" fontId="0" fillId="19" borderId="20" xfId="0" applyFill="1" applyBorder="1" applyAlignment="1">
      <alignment vertical="center" wrapText="1"/>
    </xf>
    <xf numFmtId="0" fontId="0" fillId="19" borderId="13" xfId="0" applyFill="1" applyBorder="1" applyAlignment="1">
      <alignment vertical="center" wrapText="1"/>
    </xf>
    <xf numFmtId="0" fontId="0" fillId="19" borderId="12" xfId="0" applyFill="1" applyBorder="1" applyAlignment="1">
      <alignment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14" xfId="0" applyFill="1" applyBorder="1" applyAlignment="1">
      <alignment vertical="center" wrapText="1"/>
    </xf>
    <xf numFmtId="0" fontId="2" fillId="19" borderId="12" xfId="0" applyFont="1" applyFill="1" applyBorder="1" applyAlignment="1">
      <alignment vertical="center" wrapText="1"/>
    </xf>
    <xf numFmtId="0" fontId="0" fillId="19" borderId="13" xfId="0" quotePrefix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44" fontId="0" fillId="0" borderId="0" xfId="1" applyFont="1"/>
    <xf numFmtId="44" fontId="1" fillId="0" borderId="0" xfId="1" applyFont="1" applyAlignment="1">
      <alignment horizontal="center"/>
    </xf>
    <xf numFmtId="44" fontId="0" fillId="8" borderId="0" xfId="0" applyNumberFormat="1" applyFill="1" applyAlignment="1">
      <alignment vertical="center"/>
    </xf>
    <xf numFmtId="44" fontId="0" fillId="7" borderId="0" xfId="0" applyNumberFormat="1" applyFill="1" applyAlignment="1">
      <alignment vertical="center"/>
    </xf>
    <xf numFmtId="44" fontId="0" fillId="10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0" fontId="8" fillId="0" borderId="10" xfId="0" applyFont="1" applyBorder="1" applyAlignment="1">
      <alignment vertical="center" wrapText="1"/>
    </xf>
    <xf numFmtId="44" fontId="0" fillId="7" borderId="2" xfId="0" applyNumberFormat="1" applyFill="1" applyBorder="1" applyAlignment="1">
      <alignment vertical="center" wrapText="1"/>
    </xf>
    <xf numFmtId="44" fontId="0" fillId="8" borderId="0" xfId="0" applyNumberFormat="1" applyFill="1" applyAlignment="1">
      <alignment vertical="center" wrapText="1"/>
    </xf>
    <xf numFmtId="44" fontId="0" fillId="7" borderId="0" xfId="0" applyNumberFormat="1" applyFill="1" applyAlignment="1">
      <alignment vertical="center" wrapText="1"/>
    </xf>
    <xf numFmtId="44" fontId="0" fillId="8" borderId="7" xfId="0" applyNumberFormat="1" applyFill="1" applyBorder="1" applyAlignment="1">
      <alignment vertical="center" wrapText="1"/>
    </xf>
    <xf numFmtId="44" fontId="0" fillId="9" borderId="2" xfId="0" applyNumberFormat="1" applyFill="1" applyBorder="1" applyAlignment="1">
      <alignment vertical="center" wrapText="1"/>
    </xf>
    <xf numFmtId="44" fontId="0" fillId="10" borderId="0" xfId="0" applyNumberFormat="1" applyFill="1" applyAlignment="1">
      <alignment vertical="center" wrapText="1"/>
    </xf>
    <xf numFmtId="44" fontId="0" fillId="9" borderId="0" xfId="0" applyNumberFormat="1" applyFill="1" applyAlignment="1">
      <alignment vertical="center" wrapText="1"/>
    </xf>
    <xf numFmtId="44" fontId="0" fillId="9" borderId="7" xfId="0" applyNumberFormat="1" applyFill="1" applyBorder="1" applyAlignment="1">
      <alignment vertical="center" wrapText="1"/>
    </xf>
    <xf numFmtId="44" fontId="0" fillId="12" borderId="2" xfId="0" applyNumberFormat="1" applyFill="1" applyBorder="1" applyAlignment="1">
      <alignment vertical="center" wrapText="1"/>
    </xf>
    <xf numFmtId="44" fontId="0" fillId="13" borderId="0" xfId="0" applyNumberFormat="1" applyFill="1" applyAlignment="1">
      <alignment vertical="center" wrapText="1"/>
    </xf>
    <xf numFmtId="44" fontId="0" fillId="12" borderId="0" xfId="0" applyNumberFormat="1" applyFill="1" applyAlignment="1">
      <alignment vertical="center" wrapText="1"/>
    </xf>
    <xf numFmtId="44" fontId="0" fillId="14" borderId="2" xfId="0" applyNumberFormat="1" applyFill="1" applyBorder="1" applyAlignment="1">
      <alignment vertical="center" wrapText="1"/>
    </xf>
    <xf numFmtId="44" fontId="0" fillId="15" borderId="0" xfId="0" applyNumberFormat="1" applyFill="1" applyAlignment="1">
      <alignment vertical="center" wrapText="1"/>
    </xf>
    <xf numFmtId="44" fontId="0" fillId="14" borderId="0" xfId="0" applyNumberFormat="1" applyFill="1" applyAlignment="1">
      <alignment vertical="center" wrapText="1"/>
    </xf>
    <xf numFmtId="44" fontId="0" fillId="14" borderId="7" xfId="0" applyNumberFormat="1" applyFill="1" applyBorder="1" applyAlignment="1">
      <alignment vertical="center" wrapText="1"/>
    </xf>
    <xf numFmtId="44" fontId="0" fillId="18" borderId="0" xfId="0" applyNumberFormat="1" applyFill="1" applyAlignment="1">
      <alignment vertical="center" wrapText="1"/>
    </xf>
    <xf numFmtId="44" fontId="0" fillId="17" borderId="0" xfId="0" applyNumberFormat="1" applyFill="1" applyAlignment="1">
      <alignment vertical="center" wrapText="1"/>
    </xf>
    <xf numFmtId="44" fontId="0" fillId="17" borderId="7" xfId="0" applyNumberFormat="1" applyFill="1" applyBorder="1" applyAlignment="1">
      <alignment vertical="center" wrapText="1"/>
    </xf>
    <xf numFmtId="0" fontId="0" fillId="17" borderId="5" xfId="0" applyFill="1" applyBorder="1" applyAlignment="1">
      <alignment vertical="center" wrapText="1"/>
    </xf>
    <xf numFmtId="44" fontId="0" fillId="12" borderId="0" xfId="0" applyNumberFormat="1" applyFill="1" applyAlignment="1">
      <alignment vertical="center"/>
    </xf>
    <xf numFmtId="44" fontId="0" fillId="18" borderId="0" xfId="0" applyNumberFormat="1" applyFill="1" applyAlignment="1">
      <alignment vertical="center"/>
    </xf>
    <xf numFmtId="44" fontId="0" fillId="17" borderId="0" xfId="0" applyNumberFormat="1" applyFill="1" applyAlignment="1">
      <alignment vertical="center"/>
    </xf>
    <xf numFmtId="44" fontId="0" fillId="17" borderId="2" xfId="0" applyNumberFormat="1" applyFill="1" applyBorder="1" applyAlignment="1">
      <alignment vertical="center"/>
    </xf>
    <xf numFmtId="44" fontId="0" fillId="13" borderId="7" xfId="0" applyNumberFormat="1" applyFill="1" applyBorder="1" applyAlignment="1">
      <alignment vertical="center"/>
    </xf>
    <xf numFmtId="0" fontId="8" fillId="0" borderId="9" xfId="0" applyFont="1" applyBorder="1" applyAlignment="1">
      <alignment horizontal="left" vertical="center" indent="5"/>
    </xf>
    <xf numFmtId="0" fontId="8" fillId="0" borderId="10" xfId="0" applyFont="1" applyBorder="1" applyAlignment="1">
      <alignment horizontal="left" vertical="center" indent="5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center" indent="2"/>
    </xf>
    <xf numFmtId="0" fontId="9" fillId="0" borderId="0" xfId="0" applyFont="1" applyAlignment="1">
      <alignment horizontal="left" vertical="center" indent="2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5CD2-AB14-524C-9084-92938637F21F}">
  <dimension ref="A1:BI73"/>
  <sheetViews>
    <sheetView tabSelected="1" zoomScale="110" zoomScaleNormal="110" workbookViewId="0">
      <pane ySplit="2" topLeftCell="A3" activePane="bottomLeft" state="frozen"/>
      <selection activeCell="J1" sqref="J1"/>
      <selection pane="bottomLeft" activeCell="E81" sqref="E81"/>
    </sheetView>
  </sheetViews>
  <sheetFormatPr baseColWidth="10" defaultRowHeight="16" outlineLevelCol="1" x14ac:dyDescent="0.2"/>
  <cols>
    <col min="1" max="1" width="11.83203125" style="1" bestFit="1" customWidth="1"/>
    <col min="2" max="2" width="14.83203125" style="1" bestFit="1" customWidth="1"/>
    <col min="3" max="3" width="30.1640625" style="1" bestFit="1" customWidth="1"/>
    <col min="4" max="4" width="19.6640625" style="2" bestFit="1" customWidth="1"/>
    <col min="5" max="5" width="29" style="3" customWidth="1"/>
    <col min="6" max="6" width="100" style="2" customWidth="1" outlineLevel="1"/>
    <col min="7" max="7" width="34.33203125" style="2" customWidth="1" outlineLevel="1"/>
    <col min="8" max="8" width="44.83203125" style="2" customWidth="1" outlineLevel="1"/>
    <col min="9" max="9" width="22.5" style="2" customWidth="1" outlineLevel="1"/>
    <col min="10" max="10" width="16.33203125" style="1" customWidth="1" outlineLevel="1"/>
    <col min="11" max="11" width="11.83203125" style="3" bestFit="1" customWidth="1" outlineLevel="1"/>
    <col min="12" max="12" width="29.1640625" style="2" customWidth="1"/>
    <col min="13" max="13" width="8" style="1" customWidth="1" outlineLevel="1"/>
    <col min="14" max="15" width="8.83203125" style="1" customWidth="1" outlineLevel="1"/>
    <col min="16" max="16" width="7.83203125" style="1" customWidth="1" outlineLevel="1"/>
    <col min="17" max="17" width="8.33203125" style="1" customWidth="1" outlineLevel="1"/>
    <col min="18" max="18" width="8.1640625" style="1" customWidth="1" outlineLevel="1"/>
    <col min="19" max="19" width="8" style="1" customWidth="1"/>
    <col min="20" max="20" width="8" style="1" customWidth="1" outlineLevel="1"/>
    <col min="21" max="22" width="8.83203125" style="1" customWidth="1" outlineLevel="1"/>
    <col min="23" max="23" width="7.83203125" style="1" customWidth="1" outlineLevel="1"/>
    <col min="24" max="24" width="8.33203125" style="1" customWidth="1" outlineLevel="1"/>
    <col min="25" max="25" width="8.1640625" style="1" customWidth="1" outlineLevel="1"/>
    <col min="26" max="26" width="8" style="1" customWidth="1"/>
    <col min="27" max="27" width="8" style="1" customWidth="1" outlineLevel="1"/>
    <col min="28" max="29" width="8.83203125" style="1" customWidth="1" outlineLevel="1"/>
    <col min="30" max="30" width="7.83203125" style="1" customWidth="1" outlineLevel="1"/>
    <col min="31" max="31" width="8.33203125" style="1" customWidth="1" outlineLevel="1"/>
    <col min="32" max="32" width="8.1640625" style="1" customWidth="1" outlineLevel="1"/>
    <col min="33" max="33" width="8" style="1" bestFit="1" customWidth="1"/>
    <col min="34" max="34" width="8" style="1" customWidth="1" outlineLevel="1"/>
    <col min="35" max="36" width="8.83203125" style="1" customWidth="1" outlineLevel="1"/>
    <col min="37" max="37" width="7.83203125" style="1" customWidth="1" outlineLevel="1"/>
    <col min="38" max="38" width="8.33203125" style="1" customWidth="1" outlineLevel="1"/>
    <col min="39" max="39" width="8.1640625" style="1" customWidth="1" outlineLevel="1"/>
    <col min="40" max="40" width="8" style="1" bestFit="1" customWidth="1"/>
    <col min="41" max="41" width="8" style="1" customWidth="1" outlineLevel="1"/>
    <col min="42" max="43" width="8.83203125" style="1" customWidth="1" outlineLevel="1"/>
    <col min="44" max="44" width="7.83203125" style="1" customWidth="1" outlineLevel="1"/>
    <col min="45" max="45" width="8.33203125" style="1" customWidth="1" outlineLevel="1"/>
    <col min="46" max="46" width="8.1640625" style="1" customWidth="1" outlineLevel="1"/>
    <col min="47" max="47" width="8" style="1" bestFit="1" customWidth="1"/>
    <col min="48" max="48" width="8" style="1" customWidth="1" outlineLevel="1"/>
    <col min="49" max="50" width="8.83203125" style="1" customWidth="1" outlineLevel="1"/>
    <col min="51" max="51" width="7.83203125" style="1" customWidth="1" outlineLevel="1"/>
    <col min="52" max="52" width="8.33203125" style="1" customWidth="1" outlineLevel="1"/>
    <col min="53" max="53" width="8.1640625" style="1" customWidth="1" outlineLevel="1"/>
    <col min="54" max="54" width="8" style="1" bestFit="1" customWidth="1"/>
    <col min="55" max="55" width="8" style="1" customWidth="1" outlineLevel="1"/>
    <col min="56" max="57" width="8.83203125" style="1" customWidth="1" outlineLevel="1"/>
    <col min="58" max="58" width="7.83203125" style="1" customWidth="1" outlineLevel="1"/>
    <col min="59" max="59" width="8.33203125" style="1" customWidth="1" outlineLevel="1"/>
    <col min="60" max="60" width="8.1640625" style="1" customWidth="1" outlineLevel="1"/>
    <col min="61" max="61" width="8" style="1" bestFit="1" customWidth="1"/>
    <col min="62" max="16384" width="10.83203125" style="2"/>
  </cols>
  <sheetData>
    <row r="1" spans="1:61" ht="41" customHeight="1" thickBot="1" x14ac:dyDescent="0.25">
      <c r="A1" s="207" t="s">
        <v>176</v>
      </c>
      <c r="B1" s="208"/>
      <c r="C1" s="208"/>
      <c r="D1" s="208"/>
      <c r="E1" s="208"/>
      <c r="F1" s="149"/>
      <c r="G1" s="149"/>
      <c r="H1" s="149"/>
      <c r="I1" s="149"/>
      <c r="J1" s="149"/>
      <c r="K1" s="182"/>
      <c r="L1" s="150"/>
      <c r="M1" s="209" t="s">
        <v>170</v>
      </c>
      <c r="N1" s="210"/>
      <c r="O1" s="210"/>
      <c r="P1" s="210"/>
      <c r="Q1" s="210"/>
      <c r="R1" s="210"/>
      <c r="S1" s="211"/>
      <c r="T1" s="209" t="s">
        <v>171</v>
      </c>
      <c r="U1" s="210"/>
      <c r="V1" s="210"/>
      <c r="W1" s="210"/>
      <c r="X1" s="210"/>
      <c r="Y1" s="210"/>
      <c r="Z1" s="211"/>
      <c r="AA1" s="209" t="s">
        <v>172</v>
      </c>
      <c r="AB1" s="210"/>
      <c r="AC1" s="210"/>
      <c r="AD1" s="210"/>
      <c r="AE1" s="210"/>
      <c r="AF1" s="210"/>
      <c r="AG1" s="211"/>
      <c r="AH1" s="209" t="s">
        <v>173</v>
      </c>
      <c r="AI1" s="210"/>
      <c r="AJ1" s="210"/>
      <c r="AK1" s="210"/>
      <c r="AL1" s="210"/>
      <c r="AM1" s="210"/>
      <c r="AN1" s="211"/>
      <c r="AO1" s="209" t="s">
        <v>174</v>
      </c>
      <c r="AP1" s="210"/>
      <c r="AQ1" s="210"/>
      <c r="AR1" s="210"/>
      <c r="AS1" s="210"/>
      <c r="AT1" s="210"/>
      <c r="AU1" s="211"/>
      <c r="AV1" s="209" t="s">
        <v>175</v>
      </c>
      <c r="AW1" s="210"/>
      <c r="AX1" s="210"/>
      <c r="AY1" s="210"/>
      <c r="AZ1" s="210"/>
      <c r="BA1" s="210"/>
      <c r="BB1" s="211"/>
      <c r="BC1" s="209" t="s">
        <v>246</v>
      </c>
      <c r="BD1" s="210"/>
      <c r="BE1" s="210"/>
      <c r="BF1" s="210"/>
      <c r="BG1" s="210"/>
      <c r="BH1" s="210"/>
      <c r="BI1" s="211"/>
    </row>
    <row r="2" spans="1:61" s="7" customFormat="1" ht="33" customHeight="1" thickBot="1" x14ac:dyDescent="0.25">
      <c r="A2" s="30" t="s">
        <v>0</v>
      </c>
      <c r="B2" s="31" t="s">
        <v>149</v>
      </c>
      <c r="C2" s="31" t="s">
        <v>51</v>
      </c>
      <c r="D2" s="31" t="s">
        <v>37</v>
      </c>
      <c r="E2" s="32" t="s">
        <v>1</v>
      </c>
      <c r="F2" s="31" t="s">
        <v>53</v>
      </c>
      <c r="G2" s="31" t="s">
        <v>2</v>
      </c>
      <c r="H2" s="31" t="s">
        <v>3</v>
      </c>
      <c r="I2" s="31" t="s">
        <v>4</v>
      </c>
      <c r="J2" s="31" t="s">
        <v>102</v>
      </c>
      <c r="K2" s="32" t="s">
        <v>5</v>
      </c>
      <c r="L2" s="33" t="s">
        <v>6</v>
      </c>
      <c r="M2" s="46" t="s">
        <v>164</v>
      </c>
      <c r="N2" s="47" t="s">
        <v>165</v>
      </c>
      <c r="O2" s="47" t="s">
        <v>166</v>
      </c>
      <c r="P2" s="47" t="s">
        <v>167</v>
      </c>
      <c r="Q2" s="47" t="s">
        <v>168</v>
      </c>
      <c r="R2" s="47" t="s">
        <v>162</v>
      </c>
      <c r="S2" s="48" t="s">
        <v>169</v>
      </c>
      <c r="T2" s="46" t="s">
        <v>164</v>
      </c>
      <c r="U2" s="47" t="s">
        <v>165</v>
      </c>
      <c r="V2" s="47" t="s">
        <v>166</v>
      </c>
      <c r="W2" s="47" t="s">
        <v>167</v>
      </c>
      <c r="X2" s="47" t="s">
        <v>168</v>
      </c>
      <c r="Y2" s="47" t="s">
        <v>162</v>
      </c>
      <c r="Z2" s="48" t="s">
        <v>169</v>
      </c>
      <c r="AA2" s="49" t="s">
        <v>164</v>
      </c>
      <c r="AB2" s="50" t="s">
        <v>165</v>
      </c>
      <c r="AC2" s="50" t="s">
        <v>166</v>
      </c>
      <c r="AD2" s="50" t="s">
        <v>167</v>
      </c>
      <c r="AE2" s="50" t="s">
        <v>168</v>
      </c>
      <c r="AF2" s="50" t="s">
        <v>162</v>
      </c>
      <c r="AG2" s="51" t="s">
        <v>169</v>
      </c>
      <c r="AH2" s="49" t="s">
        <v>164</v>
      </c>
      <c r="AI2" s="50" t="s">
        <v>165</v>
      </c>
      <c r="AJ2" s="50" t="s">
        <v>166</v>
      </c>
      <c r="AK2" s="50" t="s">
        <v>167</v>
      </c>
      <c r="AL2" s="50" t="s">
        <v>168</v>
      </c>
      <c r="AM2" s="50" t="s">
        <v>162</v>
      </c>
      <c r="AN2" s="51" t="s">
        <v>169</v>
      </c>
      <c r="AO2" s="49" t="s">
        <v>164</v>
      </c>
      <c r="AP2" s="50" t="s">
        <v>165</v>
      </c>
      <c r="AQ2" s="50" t="s">
        <v>166</v>
      </c>
      <c r="AR2" s="50" t="s">
        <v>167</v>
      </c>
      <c r="AS2" s="50" t="s">
        <v>168</v>
      </c>
      <c r="AT2" s="50" t="s">
        <v>162</v>
      </c>
      <c r="AU2" s="51" t="s">
        <v>169</v>
      </c>
      <c r="AV2" s="49" t="s">
        <v>164</v>
      </c>
      <c r="AW2" s="50" t="s">
        <v>165</v>
      </c>
      <c r="AX2" s="50" t="s">
        <v>166</v>
      </c>
      <c r="AY2" s="50" t="s">
        <v>167</v>
      </c>
      <c r="AZ2" s="50" t="s">
        <v>168</v>
      </c>
      <c r="BA2" s="50" t="s">
        <v>162</v>
      </c>
      <c r="BB2" s="51" t="s">
        <v>169</v>
      </c>
      <c r="BC2" s="49" t="s">
        <v>164</v>
      </c>
      <c r="BD2" s="50" t="s">
        <v>165</v>
      </c>
      <c r="BE2" s="50" t="s">
        <v>166</v>
      </c>
      <c r="BF2" s="50" t="s">
        <v>167</v>
      </c>
      <c r="BG2" s="50" t="s">
        <v>168</v>
      </c>
      <c r="BH2" s="50" t="s">
        <v>162</v>
      </c>
      <c r="BI2" s="51" t="s">
        <v>169</v>
      </c>
    </row>
    <row r="3" spans="1:61" ht="102" x14ac:dyDescent="0.2">
      <c r="A3" s="9">
        <v>1</v>
      </c>
      <c r="B3" s="10" t="s">
        <v>177</v>
      </c>
      <c r="C3" s="10" t="s">
        <v>52</v>
      </c>
      <c r="D3" s="11" t="s">
        <v>135</v>
      </c>
      <c r="E3" s="12" t="s">
        <v>38</v>
      </c>
      <c r="F3" s="12" t="s">
        <v>280</v>
      </c>
      <c r="G3" s="11" t="s">
        <v>12</v>
      </c>
      <c r="H3" s="12" t="s">
        <v>133</v>
      </c>
      <c r="I3" s="12" t="s">
        <v>20</v>
      </c>
      <c r="J3" s="10">
        <v>0.25</v>
      </c>
      <c r="K3" s="183">
        <f>J3*(Coûts!C6+Coûts!C7)</f>
        <v>108.94495412844037</v>
      </c>
      <c r="L3" s="13" t="s">
        <v>105</v>
      </c>
      <c r="M3" s="34">
        <v>0.25</v>
      </c>
      <c r="N3" s="35"/>
      <c r="O3" s="35"/>
      <c r="P3" s="35"/>
      <c r="Q3" s="35"/>
      <c r="R3" s="36"/>
      <c r="S3" s="36"/>
      <c r="T3" s="35"/>
      <c r="U3" s="35"/>
      <c r="V3" s="35"/>
      <c r="W3" s="35"/>
      <c r="X3" s="35"/>
      <c r="Y3" s="36"/>
      <c r="Z3" s="36"/>
      <c r="AA3" s="35"/>
      <c r="AB3" s="35"/>
      <c r="AC3" s="35"/>
      <c r="AD3" s="35"/>
      <c r="AE3" s="35"/>
      <c r="AF3" s="36"/>
      <c r="AG3" s="36"/>
      <c r="AH3" s="35"/>
      <c r="AI3" s="35"/>
      <c r="AJ3" s="35"/>
      <c r="AK3" s="35"/>
      <c r="AL3" s="35"/>
      <c r="AM3" s="36"/>
      <c r="AN3" s="36"/>
      <c r="AO3" s="35"/>
      <c r="AP3" s="35"/>
      <c r="AQ3" s="35"/>
      <c r="AR3" s="35"/>
      <c r="AS3" s="35"/>
      <c r="AT3" s="36"/>
      <c r="AU3" s="36"/>
      <c r="AV3" s="35"/>
      <c r="AW3" s="35"/>
      <c r="AX3" s="35"/>
      <c r="AY3" s="35"/>
      <c r="AZ3" s="35"/>
      <c r="BA3" s="36"/>
      <c r="BB3" s="36"/>
      <c r="BH3" s="39"/>
      <c r="BI3" s="8"/>
    </row>
    <row r="4" spans="1:61" ht="34" x14ac:dyDescent="0.2">
      <c r="A4" s="14">
        <v>1</v>
      </c>
      <c r="B4" s="15" t="s">
        <v>178</v>
      </c>
      <c r="C4" s="15" t="s">
        <v>52</v>
      </c>
      <c r="D4" s="16" t="s">
        <v>135</v>
      </c>
      <c r="E4" s="17" t="s">
        <v>39</v>
      </c>
      <c r="F4" s="17" t="s">
        <v>40</v>
      </c>
      <c r="G4" s="17" t="s">
        <v>65</v>
      </c>
      <c r="H4" s="16" t="s">
        <v>64</v>
      </c>
      <c r="I4" s="17" t="s">
        <v>20</v>
      </c>
      <c r="J4" s="15">
        <v>0.5</v>
      </c>
      <c r="K4" s="184">
        <f>J4*(Coûts!C6+Coûts!C7)</f>
        <v>217.88990825688074</v>
      </c>
      <c r="L4" s="18" t="s">
        <v>132</v>
      </c>
      <c r="M4" s="38">
        <v>0.5</v>
      </c>
      <c r="R4" s="8"/>
      <c r="S4" s="8"/>
      <c r="Y4" s="8"/>
      <c r="Z4" s="8"/>
      <c r="AF4" s="8"/>
      <c r="AG4" s="8"/>
      <c r="AM4" s="8"/>
      <c r="AN4" s="8"/>
      <c r="AT4" s="8"/>
      <c r="AU4" s="8"/>
      <c r="BA4" s="8"/>
      <c r="BB4" s="8"/>
      <c r="BH4" s="39"/>
      <c r="BI4" s="8"/>
    </row>
    <row r="5" spans="1:61" ht="136" x14ac:dyDescent="0.2">
      <c r="A5" s="19">
        <v>1</v>
      </c>
      <c r="B5" s="20" t="s">
        <v>184</v>
      </c>
      <c r="C5" s="20" t="s">
        <v>54</v>
      </c>
      <c r="D5" s="21" t="s">
        <v>135</v>
      </c>
      <c r="E5" s="22" t="s">
        <v>38</v>
      </c>
      <c r="F5" s="22" t="s">
        <v>277</v>
      </c>
      <c r="G5" s="22" t="s">
        <v>13</v>
      </c>
      <c r="H5" s="22" t="s">
        <v>133</v>
      </c>
      <c r="I5" s="22" t="s">
        <v>20</v>
      </c>
      <c r="J5" s="20">
        <v>0.25</v>
      </c>
      <c r="K5" s="185">
        <f>J5*(Coûts!C6+Coûts!C7)</f>
        <v>108.94495412844037</v>
      </c>
      <c r="L5" s="23" t="s">
        <v>105</v>
      </c>
      <c r="M5" s="38">
        <v>0.25</v>
      </c>
      <c r="R5" s="8"/>
      <c r="S5" s="8"/>
      <c r="Y5" s="8"/>
      <c r="Z5" s="8"/>
      <c r="AF5" s="8"/>
      <c r="AG5" s="8"/>
      <c r="AM5" s="8"/>
      <c r="AN5" s="8"/>
      <c r="AT5" s="8"/>
      <c r="AU5" s="8"/>
      <c r="BA5" s="8"/>
      <c r="BB5" s="8"/>
      <c r="BH5" s="39"/>
      <c r="BI5" s="8"/>
    </row>
    <row r="6" spans="1:61" ht="34" x14ac:dyDescent="0.2">
      <c r="A6" s="14">
        <v>1</v>
      </c>
      <c r="B6" s="15" t="s">
        <v>185</v>
      </c>
      <c r="C6" s="15" t="s">
        <v>54</v>
      </c>
      <c r="D6" s="16" t="s">
        <v>135</v>
      </c>
      <c r="E6" s="17" t="s">
        <v>39</v>
      </c>
      <c r="F6" s="17" t="s">
        <v>40</v>
      </c>
      <c r="G6" s="17" t="s">
        <v>65</v>
      </c>
      <c r="H6" s="16" t="s">
        <v>64</v>
      </c>
      <c r="I6" s="17" t="s">
        <v>20</v>
      </c>
      <c r="J6" s="15">
        <v>0.5</v>
      </c>
      <c r="K6" s="184">
        <f>J6*(Coûts!C6+Coûts!C7)</f>
        <v>217.88990825688074</v>
      </c>
      <c r="L6" s="18" t="s">
        <v>132</v>
      </c>
      <c r="M6" s="40"/>
      <c r="N6" s="41">
        <v>0.5</v>
      </c>
      <c r="R6" s="8"/>
      <c r="S6" s="8"/>
      <c r="Y6" s="8"/>
      <c r="Z6" s="8"/>
      <c r="AF6" s="8"/>
      <c r="AG6" s="8"/>
      <c r="AM6" s="8"/>
      <c r="AN6" s="8"/>
      <c r="AT6" s="8"/>
      <c r="AU6" s="8"/>
      <c r="BA6" s="8"/>
      <c r="BB6" s="8"/>
      <c r="BH6" s="39"/>
      <c r="BI6" s="8"/>
    </row>
    <row r="7" spans="1:61" ht="68" x14ac:dyDescent="0.2">
      <c r="A7" s="19">
        <v>1</v>
      </c>
      <c r="B7" s="20" t="s">
        <v>179</v>
      </c>
      <c r="C7" s="20" t="s">
        <v>52</v>
      </c>
      <c r="D7" s="21" t="s">
        <v>136</v>
      </c>
      <c r="E7" s="22" t="s">
        <v>41</v>
      </c>
      <c r="F7" s="22" t="s">
        <v>278</v>
      </c>
      <c r="G7" s="21" t="s">
        <v>64</v>
      </c>
      <c r="H7" s="21" t="s">
        <v>66</v>
      </c>
      <c r="I7" s="22" t="s">
        <v>20</v>
      </c>
      <c r="J7" s="20">
        <v>0.25</v>
      </c>
      <c r="K7" s="185">
        <f>J7*(Coûts!C6+Coûts!C7)</f>
        <v>108.94495412844037</v>
      </c>
      <c r="L7" s="23" t="s">
        <v>104</v>
      </c>
      <c r="M7" s="40"/>
      <c r="N7" s="41">
        <v>0.25</v>
      </c>
      <c r="R7" s="8"/>
      <c r="S7" s="8"/>
      <c r="Y7" s="8"/>
      <c r="Z7" s="8"/>
      <c r="AF7" s="8"/>
      <c r="AG7" s="8"/>
      <c r="AM7" s="8"/>
      <c r="AN7" s="8"/>
      <c r="AT7" s="8"/>
      <c r="AU7" s="8"/>
      <c r="BA7" s="8"/>
      <c r="BB7" s="8"/>
      <c r="BH7" s="39"/>
      <c r="BI7" s="8"/>
    </row>
    <row r="8" spans="1:61" ht="34" x14ac:dyDescent="0.2">
      <c r="A8" s="14">
        <v>1</v>
      </c>
      <c r="B8" s="15" t="s">
        <v>186</v>
      </c>
      <c r="C8" s="15" t="s">
        <v>52</v>
      </c>
      <c r="D8" s="16" t="s">
        <v>136</v>
      </c>
      <c r="E8" s="17" t="s">
        <v>35</v>
      </c>
      <c r="F8" s="17"/>
      <c r="G8" s="17"/>
      <c r="H8" s="16" t="s">
        <v>34</v>
      </c>
      <c r="I8" s="17" t="s">
        <v>20</v>
      </c>
      <c r="J8" s="15">
        <v>0.5</v>
      </c>
      <c r="K8" s="184">
        <f>J8*(Coûts!C6+Coûts!C7)</f>
        <v>217.88990825688074</v>
      </c>
      <c r="L8" s="18" t="s">
        <v>150</v>
      </c>
      <c r="M8" s="40"/>
      <c r="N8" s="41">
        <v>0.25</v>
      </c>
      <c r="O8" s="41">
        <v>0.25</v>
      </c>
      <c r="R8" s="8"/>
      <c r="S8" s="8"/>
      <c r="Y8" s="8"/>
      <c r="Z8" s="8"/>
      <c r="AF8" s="8"/>
      <c r="AG8" s="8"/>
      <c r="AM8" s="8"/>
      <c r="AN8" s="8"/>
      <c r="AT8" s="8"/>
      <c r="AU8" s="8"/>
      <c r="BA8" s="8"/>
      <c r="BB8" s="8"/>
      <c r="BH8" s="39"/>
      <c r="BI8" s="8"/>
    </row>
    <row r="9" spans="1:61" ht="34" x14ac:dyDescent="0.2">
      <c r="A9" s="19">
        <v>1</v>
      </c>
      <c r="B9" s="20" t="s">
        <v>187</v>
      </c>
      <c r="C9" s="20" t="s">
        <v>52</v>
      </c>
      <c r="D9" s="21" t="s">
        <v>136</v>
      </c>
      <c r="E9" s="22" t="s">
        <v>42</v>
      </c>
      <c r="F9" s="22" t="s">
        <v>76</v>
      </c>
      <c r="G9" s="22" t="s">
        <v>66</v>
      </c>
      <c r="H9" s="21" t="s">
        <v>77</v>
      </c>
      <c r="I9" s="22" t="s">
        <v>20</v>
      </c>
      <c r="J9" s="20">
        <v>0.1</v>
      </c>
      <c r="K9" s="185">
        <f>J9*(Coûts!C6+Coûts!C7)</f>
        <v>43.577981651376149</v>
      </c>
      <c r="L9" s="23" t="s">
        <v>116</v>
      </c>
      <c r="M9" s="40"/>
      <c r="O9" s="41">
        <v>0.1</v>
      </c>
      <c r="R9" s="8"/>
      <c r="S9" s="8"/>
      <c r="Y9" s="8"/>
      <c r="Z9" s="8"/>
      <c r="AF9" s="8"/>
      <c r="AG9" s="8"/>
      <c r="AM9" s="8"/>
      <c r="AN9" s="8"/>
      <c r="AT9" s="8"/>
      <c r="AU9" s="8"/>
      <c r="BA9" s="8"/>
      <c r="BB9" s="8"/>
      <c r="BH9" s="39"/>
      <c r="BI9" s="8"/>
    </row>
    <row r="10" spans="1:61" ht="51" x14ac:dyDescent="0.2">
      <c r="A10" s="14">
        <v>1</v>
      </c>
      <c r="B10" s="15" t="s">
        <v>188</v>
      </c>
      <c r="C10" s="15" t="s">
        <v>52</v>
      </c>
      <c r="D10" s="16" t="s">
        <v>136</v>
      </c>
      <c r="E10" s="17" t="s">
        <v>36</v>
      </c>
      <c r="F10" s="17" t="s">
        <v>68</v>
      </c>
      <c r="G10" s="17" t="s">
        <v>69</v>
      </c>
      <c r="H10" s="16" t="s">
        <v>7</v>
      </c>
      <c r="I10" s="17" t="s">
        <v>22</v>
      </c>
      <c r="J10" s="15">
        <v>1</v>
      </c>
      <c r="K10" s="178">
        <f>J10*(Coûts!C5+Coûts!C9)</f>
        <v>422.01834862385317</v>
      </c>
      <c r="L10" s="18" t="s">
        <v>120</v>
      </c>
      <c r="M10" s="40"/>
      <c r="P10" s="41">
        <v>1</v>
      </c>
      <c r="R10" s="8"/>
      <c r="S10" s="8"/>
      <c r="Y10" s="8"/>
      <c r="Z10" s="8"/>
      <c r="AF10" s="8"/>
      <c r="AG10" s="8"/>
      <c r="AM10" s="8"/>
      <c r="AN10" s="8"/>
      <c r="AT10" s="8"/>
      <c r="AU10" s="8"/>
      <c r="BA10" s="8"/>
      <c r="BB10" s="8"/>
      <c r="BH10" s="39"/>
      <c r="BI10" s="8"/>
    </row>
    <row r="11" spans="1:61" ht="85" x14ac:dyDescent="0.2">
      <c r="A11" s="19">
        <v>1</v>
      </c>
      <c r="B11" s="20" t="s">
        <v>191</v>
      </c>
      <c r="C11" s="20" t="s">
        <v>52</v>
      </c>
      <c r="D11" s="21" t="s">
        <v>136</v>
      </c>
      <c r="E11" s="22" t="s">
        <v>43</v>
      </c>
      <c r="F11" s="22" t="s">
        <v>44</v>
      </c>
      <c r="G11" s="22" t="s">
        <v>70</v>
      </c>
      <c r="H11" s="21" t="s">
        <v>71</v>
      </c>
      <c r="I11" s="22" t="s">
        <v>21</v>
      </c>
      <c r="J11" s="20">
        <v>5</v>
      </c>
      <c r="K11" s="179">
        <f>J11*(Coûts!C9+Coûts!C6)</f>
        <v>1995.4128440366972</v>
      </c>
      <c r="L11" s="23" t="s">
        <v>132</v>
      </c>
      <c r="M11" s="40"/>
      <c r="R11" s="8"/>
      <c r="S11" s="8"/>
      <c r="T11" s="41">
        <v>1</v>
      </c>
      <c r="U11" s="41">
        <v>1</v>
      </c>
      <c r="V11" s="41">
        <v>1</v>
      </c>
      <c r="W11" s="41">
        <v>1</v>
      </c>
      <c r="X11" s="41">
        <v>1</v>
      </c>
      <c r="Y11" s="8"/>
      <c r="Z11" s="8"/>
      <c r="AF11" s="8"/>
      <c r="AG11" s="8"/>
      <c r="AM11" s="8"/>
      <c r="AN11" s="8"/>
      <c r="AT11" s="8"/>
      <c r="AU11" s="8"/>
      <c r="BA11" s="8"/>
      <c r="BB11" s="8"/>
      <c r="BH11" s="39"/>
      <c r="BI11" s="8"/>
    </row>
    <row r="12" spans="1:61" ht="68" x14ac:dyDescent="0.2">
      <c r="A12" s="14">
        <v>1</v>
      </c>
      <c r="B12" s="15" t="s">
        <v>180</v>
      </c>
      <c r="C12" s="15" t="s">
        <v>54</v>
      </c>
      <c r="D12" s="16" t="s">
        <v>136</v>
      </c>
      <c r="E12" s="17" t="s">
        <v>41</v>
      </c>
      <c r="F12" s="17" t="s">
        <v>279</v>
      </c>
      <c r="G12" s="16" t="s">
        <v>64</v>
      </c>
      <c r="H12" s="16" t="s">
        <v>66</v>
      </c>
      <c r="I12" s="17" t="s">
        <v>20</v>
      </c>
      <c r="J12" s="15">
        <v>0.25</v>
      </c>
      <c r="K12" s="184">
        <f>J12*(Coûts!C6+Coûts!C7)</f>
        <v>108.94495412844037</v>
      </c>
      <c r="L12" s="18" t="s">
        <v>104</v>
      </c>
      <c r="M12" s="40"/>
      <c r="O12" s="41">
        <v>0.25</v>
      </c>
      <c r="R12" s="8"/>
      <c r="S12" s="8"/>
      <c r="Y12" s="8"/>
      <c r="Z12" s="8"/>
      <c r="AF12" s="8"/>
      <c r="AG12" s="8"/>
      <c r="AM12" s="8"/>
      <c r="AN12" s="8"/>
      <c r="AT12" s="8"/>
      <c r="AU12" s="8"/>
      <c r="BA12" s="8"/>
      <c r="BB12" s="8"/>
      <c r="BH12" s="39"/>
      <c r="BI12" s="8"/>
    </row>
    <row r="13" spans="1:61" ht="85" x14ac:dyDescent="0.2">
      <c r="A13" s="19">
        <v>1</v>
      </c>
      <c r="B13" s="20" t="s">
        <v>190</v>
      </c>
      <c r="C13" s="20" t="s">
        <v>54</v>
      </c>
      <c r="D13" s="21" t="s">
        <v>136</v>
      </c>
      <c r="E13" s="22" t="s">
        <v>82</v>
      </c>
      <c r="F13" s="22" t="s">
        <v>80</v>
      </c>
      <c r="G13" s="22" t="s">
        <v>72</v>
      </c>
      <c r="H13" s="22" t="s">
        <v>83</v>
      </c>
      <c r="I13" s="22" t="s">
        <v>20</v>
      </c>
      <c r="J13" s="20">
        <v>0.5</v>
      </c>
      <c r="K13" s="185">
        <f>J13*(Coûts!C7+Coûts!C6)</f>
        <v>217.88990825688074</v>
      </c>
      <c r="L13" s="23" t="s">
        <v>138</v>
      </c>
      <c r="M13" s="40"/>
      <c r="O13" s="41">
        <v>0.4</v>
      </c>
      <c r="P13" s="41">
        <v>0.1</v>
      </c>
      <c r="R13" s="8"/>
      <c r="S13" s="8"/>
      <c r="Y13" s="8"/>
      <c r="Z13" s="8"/>
      <c r="AF13" s="8"/>
      <c r="AG13" s="8"/>
      <c r="AM13" s="8"/>
      <c r="AN13" s="8"/>
      <c r="AT13" s="8"/>
      <c r="AU13" s="8"/>
      <c r="BA13" s="8"/>
      <c r="BB13" s="8"/>
      <c r="BH13" s="39"/>
      <c r="BI13" s="8"/>
    </row>
    <row r="14" spans="1:61" ht="34" x14ac:dyDescent="0.2">
      <c r="A14" s="14">
        <v>1</v>
      </c>
      <c r="B14" s="15" t="s">
        <v>189</v>
      </c>
      <c r="C14" s="15" t="s">
        <v>54</v>
      </c>
      <c r="D14" s="16" t="s">
        <v>136</v>
      </c>
      <c r="E14" s="17" t="s">
        <v>35</v>
      </c>
      <c r="F14" s="17"/>
      <c r="G14" s="17"/>
      <c r="H14" s="16" t="s">
        <v>34</v>
      </c>
      <c r="I14" s="17" t="s">
        <v>20</v>
      </c>
      <c r="J14" s="15">
        <v>0.5</v>
      </c>
      <c r="K14" s="184">
        <f>J14*(Coûts!C6+Coûts!C7)</f>
        <v>217.88990825688074</v>
      </c>
      <c r="L14" s="18" t="s">
        <v>150</v>
      </c>
      <c r="M14" s="40"/>
      <c r="P14" s="41">
        <v>0.5</v>
      </c>
      <c r="R14" s="8"/>
      <c r="S14" s="8"/>
      <c r="Y14" s="8"/>
      <c r="Z14" s="8"/>
      <c r="AF14" s="8"/>
      <c r="AG14" s="8"/>
      <c r="AM14" s="8"/>
      <c r="AN14" s="8"/>
      <c r="AT14" s="8"/>
      <c r="AU14" s="8"/>
      <c r="BA14" s="8"/>
      <c r="BB14" s="8"/>
      <c r="BH14" s="39"/>
      <c r="BI14" s="8"/>
    </row>
    <row r="15" spans="1:61" ht="34" x14ac:dyDescent="0.2">
      <c r="A15" s="19">
        <v>1</v>
      </c>
      <c r="B15" s="20" t="s">
        <v>192</v>
      </c>
      <c r="C15" s="20" t="s">
        <v>54</v>
      </c>
      <c r="D15" s="21" t="s">
        <v>136</v>
      </c>
      <c r="E15" s="22" t="s">
        <v>42</v>
      </c>
      <c r="F15" s="22" t="s">
        <v>78</v>
      </c>
      <c r="G15" s="22" t="s">
        <v>66</v>
      </c>
      <c r="H15" s="21" t="s">
        <v>77</v>
      </c>
      <c r="I15" s="22" t="s">
        <v>20</v>
      </c>
      <c r="J15" s="20">
        <v>0.1</v>
      </c>
      <c r="K15" s="185">
        <f>J15*(Coûts!C6+Coûts!C7)</f>
        <v>43.577981651376149</v>
      </c>
      <c r="L15" s="23" t="s">
        <v>116</v>
      </c>
      <c r="M15" s="40"/>
      <c r="P15" s="41">
        <v>0.1</v>
      </c>
      <c r="R15" s="8"/>
      <c r="S15" s="8"/>
      <c r="Y15" s="8"/>
      <c r="Z15" s="8"/>
      <c r="AF15" s="8"/>
      <c r="AG15" s="8"/>
      <c r="AM15" s="8"/>
      <c r="AN15" s="8"/>
      <c r="AT15" s="8"/>
      <c r="AU15" s="8"/>
      <c r="BA15" s="8"/>
      <c r="BB15" s="8"/>
      <c r="BH15" s="39"/>
      <c r="BI15" s="8"/>
    </row>
    <row r="16" spans="1:61" ht="51" x14ac:dyDescent="0.2">
      <c r="A16" s="14">
        <v>1</v>
      </c>
      <c r="B16" s="15" t="s">
        <v>193</v>
      </c>
      <c r="C16" s="15" t="s">
        <v>54</v>
      </c>
      <c r="D16" s="16" t="s">
        <v>136</v>
      </c>
      <c r="E16" s="17" t="s">
        <v>36</v>
      </c>
      <c r="F16" s="17" t="s">
        <v>121</v>
      </c>
      <c r="G16" s="17" t="s">
        <v>69</v>
      </c>
      <c r="H16" s="16" t="s">
        <v>9</v>
      </c>
      <c r="I16" s="17" t="s">
        <v>24</v>
      </c>
      <c r="J16" s="15">
        <v>1</v>
      </c>
      <c r="K16" s="178">
        <f>J16*Coûts!C5</f>
        <v>252.29357798165137</v>
      </c>
      <c r="L16" s="18" t="s">
        <v>120</v>
      </c>
      <c r="M16" s="40"/>
      <c r="Q16" s="41">
        <v>1</v>
      </c>
      <c r="R16" s="8"/>
      <c r="S16" s="8"/>
      <c r="Y16" s="8"/>
      <c r="Z16" s="8"/>
      <c r="AF16" s="8"/>
      <c r="AG16" s="8"/>
      <c r="AM16" s="8"/>
      <c r="AN16" s="8"/>
      <c r="AT16" s="8"/>
      <c r="AU16" s="8"/>
      <c r="BA16" s="8"/>
      <c r="BB16" s="8"/>
      <c r="BH16" s="39"/>
      <c r="BI16" s="8"/>
    </row>
    <row r="17" spans="1:61" ht="85" x14ac:dyDescent="0.2">
      <c r="A17" s="19">
        <v>1</v>
      </c>
      <c r="B17" s="20" t="s">
        <v>194</v>
      </c>
      <c r="C17" s="20" t="s">
        <v>54</v>
      </c>
      <c r="D17" s="21" t="s">
        <v>136</v>
      </c>
      <c r="E17" s="22" t="s">
        <v>43</v>
      </c>
      <c r="F17" s="22" t="s">
        <v>44</v>
      </c>
      <c r="G17" s="22" t="s">
        <v>73</v>
      </c>
      <c r="H17" s="21" t="s">
        <v>71</v>
      </c>
      <c r="I17" s="22" t="s">
        <v>245</v>
      </c>
      <c r="J17" s="20">
        <v>5</v>
      </c>
      <c r="K17" s="179">
        <f>J17*(Coûts!C5+Coûts!C6)</f>
        <v>2408.2568807339449</v>
      </c>
      <c r="L17" s="23" t="s">
        <v>132</v>
      </c>
      <c r="M17" s="40"/>
      <c r="R17" s="8"/>
      <c r="S17" s="8"/>
      <c r="T17" s="41">
        <v>1</v>
      </c>
      <c r="U17" s="41">
        <v>1</v>
      </c>
      <c r="V17" s="41">
        <v>1</v>
      </c>
      <c r="W17" s="41">
        <v>1</v>
      </c>
      <c r="X17" s="41">
        <v>1</v>
      </c>
      <c r="Y17" s="8"/>
      <c r="Z17" s="8"/>
      <c r="AF17" s="8"/>
      <c r="AG17" s="8"/>
      <c r="AM17" s="8"/>
      <c r="AN17" s="8"/>
      <c r="AT17" s="8"/>
      <c r="AU17" s="8"/>
      <c r="BA17" s="8"/>
      <c r="BB17" s="8"/>
      <c r="BH17" s="39"/>
      <c r="BI17" s="8"/>
    </row>
    <row r="18" spans="1:61" ht="68" x14ac:dyDescent="0.2">
      <c r="A18" s="14">
        <v>1</v>
      </c>
      <c r="B18" s="15" t="s">
        <v>195</v>
      </c>
      <c r="C18" s="15" t="s">
        <v>54</v>
      </c>
      <c r="D18" s="16" t="s">
        <v>145</v>
      </c>
      <c r="E18" s="17" t="s">
        <v>84</v>
      </c>
      <c r="F18" s="17" t="s">
        <v>85</v>
      </c>
      <c r="G18" s="17" t="s">
        <v>81</v>
      </c>
      <c r="H18" s="17" t="s">
        <v>10</v>
      </c>
      <c r="I18" s="17" t="s">
        <v>20</v>
      </c>
      <c r="J18" s="15">
        <v>0.5</v>
      </c>
      <c r="K18" s="184">
        <f>J18*(Coûts!C7+Coûts!C6)+Coûts!B13</f>
        <v>2217.8899082568805</v>
      </c>
      <c r="L18" s="18" t="s">
        <v>138</v>
      </c>
      <c r="M18" s="40"/>
      <c r="R18" s="8"/>
      <c r="S18" s="8"/>
      <c r="Y18" s="8"/>
      <c r="Z18" s="8"/>
      <c r="AA18" s="41">
        <v>0.5</v>
      </c>
      <c r="AF18" s="8"/>
      <c r="AG18" s="8"/>
      <c r="AM18" s="8"/>
      <c r="AN18" s="8"/>
      <c r="AT18" s="8"/>
      <c r="AU18" s="8"/>
      <c r="BA18" s="8"/>
      <c r="BB18" s="8"/>
      <c r="BH18" s="39"/>
      <c r="BI18" s="8"/>
    </row>
    <row r="19" spans="1:61" ht="34" x14ac:dyDescent="0.2">
      <c r="A19" s="19">
        <v>1</v>
      </c>
      <c r="B19" s="20" t="s">
        <v>195</v>
      </c>
      <c r="C19" s="20" t="s">
        <v>54</v>
      </c>
      <c r="D19" s="21" t="s">
        <v>147</v>
      </c>
      <c r="E19" s="22" t="s">
        <v>90</v>
      </c>
      <c r="F19" s="22" t="s">
        <v>89</v>
      </c>
      <c r="G19" s="22" t="s">
        <v>113</v>
      </c>
      <c r="H19" s="21" t="s">
        <v>114</v>
      </c>
      <c r="I19" s="22" t="s">
        <v>20</v>
      </c>
      <c r="J19" s="20">
        <v>0.1</v>
      </c>
      <c r="K19" s="185">
        <f>J19*(Coûts!C6+Coûts!C7)</f>
        <v>43.577981651376149</v>
      </c>
      <c r="L19" s="24" t="s">
        <v>131</v>
      </c>
      <c r="M19" s="40"/>
      <c r="R19" s="8"/>
      <c r="S19" s="8"/>
      <c r="X19" s="41">
        <v>0.1</v>
      </c>
      <c r="Y19" s="8"/>
      <c r="Z19" s="8"/>
      <c r="AF19" s="8"/>
      <c r="AG19" s="8"/>
      <c r="AM19" s="8"/>
      <c r="AN19" s="8"/>
      <c r="AT19" s="8"/>
      <c r="AU19" s="8"/>
      <c r="BA19" s="8"/>
      <c r="BB19" s="8"/>
      <c r="BH19" s="39"/>
      <c r="BI19" s="8"/>
    </row>
    <row r="20" spans="1:61" ht="52" thickBot="1" x14ac:dyDescent="0.25">
      <c r="A20" s="25">
        <v>1</v>
      </c>
      <c r="B20" s="26" t="s">
        <v>235</v>
      </c>
      <c r="C20" s="26" t="s">
        <v>54</v>
      </c>
      <c r="D20" s="27" t="s">
        <v>147</v>
      </c>
      <c r="E20" s="28" t="s">
        <v>47</v>
      </c>
      <c r="F20" s="28" t="s">
        <v>108</v>
      </c>
      <c r="G20" s="28" t="s">
        <v>14</v>
      </c>
      <c r="H20" s="27" t="s">
        <v>11</v>
      </c>
      <c r="I20" s="28" t="s">
        <v>20</v>
      </c>
      <c r="J20" s="26">
        <v>0.25</v>
      </c>
      <c r="K20" s="186">
        <f>J20*(Coûts!C6+Coûts!C7)</f>
        <v>108.94495412844037</v>
      </c>
      <c r="L20" s="29" t="s">
        <v>110</v>
      </c>
      <c r="M20" s="40"/>
      <c r="R20" s="8"/>
      <c r="S20" s="8"/>
      <c r="Y20" s="8"/>
      <c r="Z20" s="8"/>
      <c r="AA20" s="41">
        <v>0.25</v>
      </c>
      <c r="AF20" s="8"/>
      <c r="AG20" s="8"/>
      <c r="AM20" s="8"/>
      <c r="AN20" s="8"/>
      <c r="AT20" s="8"/>
      <c r="AU20" s="8"/>
      <c r="BA20" s="8"/>
      <c r="BB20" s="8"/>
      <c r="BH20" s="39"/>
      <c r="BI20" s="8"/>
    </row>
    <row r="21" spans="1:61" ht="170" x14ac:dyDescent="0.2">
      <c r="A21" s="57">
        <v>2</v>
      </c>
      <c r="B21" s="58" t="s">
        <v>201</v>
      </c>
      <c r="C21" s="58" t="s">
        <v>55</v>
      </c>
      <c r="D21" s="59" t="s">
        <v>135</v>
      </c>
      <c r="E21" s="60" t="s">
        <v>38</v>
      </c>
      <c r="F21" s="60" t="s">
        <v>281</v>
      </c>
      <c r="G21" s="59" t="s">
        <v>12</v>
      </c>
      <c r="H21" s="60" t="s">
        <v>133</v>
      </c>
      <c r="I21" s="60" t="s">
        <v>23</v>
      </c>
      <c r="J21" s="58">
        <v>0.25</v>
      </c>
      <c r="K21" s="187">
        <f>J21*(Coûts!C6+Coûts!C7)</f>
        <v>108.94495412844037</v>
      </c>
      <c r="L21" s="61" t="s">
        <v>105</v>
      </c>
      <c r="M21" s="52"/>
      <c r="N21" s="35"/>
      <c r="O21" s="35"/>
      <c r="P21" s="35"/>
      <c r="Q21" s="35"/>
      <c r="R21" s="36"/>
      <c r="S21" s="36"/>
      <c r="T21" s="72">
        <v>0.25</v>
      </c>
      <c r="U21" s="35"/>
      <c r="V21" s="35"/>
      <c r="W21" s="35"/>
      <c r="X21" s="35"/>
      <c r="Y21" s="36"/>
      <c r="Z21" s="36"/>
      <c r="AA21" s="35"/>
      <c r="AB21" s="35"/>
      <c r="AC21" s="35"/>
      <c r="AD21" s="35"/>
      <c r="AE21" s="35"/>
      <c r="AF21" s="36"/>
      <c r="AG21" s="36"/>
      <c r="AH21" s="35"/>
      <c r="AI21" s="35"/>
      <c r="AJ21" s="35"/>
      <c r="AK21" s="35"/>
      <c r="AL21" s="35"/>
      <c r="AM21" s="36"/>
      <c r="AN21" s="36"/>
      <c r="AO21" s="35"/>
      <c r="AP21" s="35"/>
      <c r="AQ21" s="35"/>
      <c r="AR21" s="35"/>
      <c r="AS21" s="35"/>
      <c r="AT21" s="36"/>
      <c r="AU21" s="36"/>
      <c r="AV21" s="35"/>
      <c r="AW21" s="35"/>
      <c r="AX21" s="35"/>
      <c r="AY21" s="35"/>
      <c r="AZ21" s="35"/>
      <c r="BA21" s="36"/>
      <c r="BB21" s="36"/>
      <c r="BC21" s="35"/>
      <c r="BD21" s="35"/>
      <c r="BE21" s="35"/>
      <c r="BF21" s="35"/>
      <c r="BG21" s="35"/>
      <c r="BH21" s="36"/>
      <c r="BI21" s="37"/>
    </row>
    <row r="22" spans="1:61" ht="34" x14ac:dyDescent="0.2">
      <c r="A22" s="62">
        <v>2</v>
      </c>
      <c r="B22" s="63" t="s">
        <v>200</v>
      </c>
      <c r="C22" s="63" t="s">
        <v>55</v>
      </c>
      <c r="D22" s="64" t="s">
        <v>135</v>
      </c>
      <c r="E22" s="65" t="s">
        <v>39</v>
      </c>
      <c r="F22" s="65" t="s">
        <v>40</v>
      </c>
      <c r="G22" s="65" t="s">
        <v>65</v>
      </c>
      <c r="H22" s="64" t="s">
        <v>64</v>
      </c>
      <c r="I22" s="65" t="s">
        <v>20</v>
      </c>
      <c r="J22" s="63">
        <v>0.5</v>
      </c>
      <c r="K22" s="188">
        <f>J22*(Coûts!C6+Coûts!C7)</f>
        <v>217.88990825688074</v>
      </c>
      <c r="L22" s="66" t="s">
        <v>132</v>
      </c>
      <c r="M22" s="40"/>
      <c r="R22" s="8"/>
      <c r="S22" s="8"/>
      <c r="U22" s="73">
        <v>0.5</v>
      </c>
      <c r="Y22" s="8"/>
      <c r="Z22" s="8"/>
      <c r="AF22" s="8"/>
      <c r="AG22" s="8"/>
      <c r="AM22" s="8"/>
      <c r="AN22" s="8"/>
      <c r="AT22" s="8"/>
      <c r="AU22" s="8"/>
      <c r="BA22" s="8"/>
      <c r="BB22" s="8"/>
      <c r="BH22" s="8"/>
      <c r="BI22" s="39"/>
    </row>
    <row r="23" spans="1:61" ht="119" x14ac:dyDescent="0.2">
      <c r="A23" s="67">
        <v>2</v>
      </c>
      <c r="B23" s="68" t="s">
        <v>202</v>
      </c>
      <c r="C23" s="68" t="s">
        <v>56</v>
      </c>
      <c r="D23" s="69" t="s">
        <v>135</v>
      </c>
      <c r="E23" s="70" t="s">
        <v>38</v>
      </c>
      <c r="F23" s="70" t="s">
        <v>282</v>
      </c>
      <c r="G23" s="69" t="s">
        <v>12</v>
      </c>
      <c r="H23" s="70" t="s">
        <v>133</v>
      </c>
      <c r="I23" s="70" t="s">
        <v>23</v>
      </c>
      <c r="J23" s="68">
        <v>0.25</v>
      </c>
      <c r="K23" s="189">
        <f>J23*(Coûts!C6+Coûts!C7)</f>
        <v>108.94495412844037</v>
      </c>
      <c r="L23" s="71" t="s">
        <v>105</v>
      </c>
      <c r="M23" s="40"/>
      <c r="R23" s="8"/>
      <c r="S23" s="8"/>
      <c r="U23" s="73">
        <v>0.25</v>
      </c>
      <c r="Y23" s="8"/>
      <c r="Z23" s="8"/>
      <c r="AF23" s="8"/>
      <c r="AG23" s="8"/>
      <c r="AM23" s="8"/>
      <c r="AN23" s="8"/>
      <c r="AT23" s="8"/>
      <c r="AU23" s="8"/>
      <c r="BA23" s="8"/>
      <c r="BB23" s="8"/>
      <c r="BH23" s="8"/>
      <c r="BI23" s="39"/>
    </row>
    <row r="24" spans="1:61" ht="34" x14ac:dyDescent="0.2">
      <c r="A24" s="62">
        <v>2</v>
      </c>
      <c r="B24" s="63" t="s">
        <v>203</v>
      </c>
      <c r="C24" s="63" t="s">
        <v>56</v>
      </c>
      <c r="D24" s="64" t="s">
        <v>135</v>
      </c>
      <c r="E24" s="65" t="s">
        <v>39</v>
      </c>
      <c r="F24" s="65" t="s">
        <v>40</v>
      </c>
      <c r="G24" s="65" t="s">
        <v>65</v>
      </c>
      <c r="H24" s="64" t="s">
        <v>64</v>
      </c>
      <c r="I24" s="65" t="s">
        <v>20</v>
      </c>
      <c r="J24" s="63">
        <v>0.5</v>
      </c>
      <c r="K24" s="188">
        <f>J24*(Coûts!C6+Coûts!C7)</f>
        <v>217.88990825688074</v>
      </c>
      <c r="L24" s="66" t="s">
        <v>132</v>
      </c>
      <c r="M24" s="40"/>
      <c r="R24" s="8"/>
      <c r="S24" s="8"/>
      <c r="U24" s="73">
        <v>0.25</v>
      </c>
      <c r="V24" s="73">
        <v>0.25</v>
      </c>
      <c r="Y24" s="8"/>
      <c r="Z24" s="8"/>
      <c r="AF24" s="8"/>
      <c r="AG24" s="8"/>
      <c r="AM24" s="8"/>
      <c r="AN24" s="8"/>
      <c r="AT24" s="8"/>
      <c r="AU24" s="8"/>
      <c r="BA24" s="8"/>
      <c r="BB24" s="8"/>
      <c r="BH24" s="8"/>
      <c r="BI24" s="39"/>
    </row>
    <row r="25" spans="1:61" ht="85" x14ac:dyDescent="0.2">
      <c r="A25" s="67">
        <v>2</v>
      </c>
      <c r="B25" s="68" t="s">
        <v>181</v>
      </c>
      <c r="C25" s="68" t="s">
        <v>55</v>
      </c>
      <c r="D25" s="69" t="s">
        <v>136</v>
      </c>
      <c r="E25" s="70" t="s">
        <v>41</v>
      </c>
      <c r="F25" s="70" t="s">
        <v>284</v>
      </c>
      <c r="G25" s="69" t="s">
        <v>64</v>
      </c>
      <c r="H25" s="70" t="s">
        <v>66</v>
      </c>
      <c r="I25" s="70" t="s">
        <v>20</v>
      </c>
      <c r="J25" s="68">
        <v>0.25</v>
      </c>
      <c r="K25" s="189">
        <f>J25*(Coûts!C6+Coûts!C7)</f>
        <v>108.94495412844037</v>
      </c>
      <c r="L25" s="71" t="s">
        <v>104</v>
      </c>
      <c r="M25" s="40"/>
      <c r="R25" s="8"/>
      <c r="S25" s="8"/>
      <c r="V25" s="73">
        <v>0.25</v>
      </c>
      <c r="Y25" s="8"/>
      <c r="Z25" s="8"/>
      <c r="AF25" s="8"/>
      <c r="AG25" s="8"/>
      <c r="AM25" s="8"/>
      <c r="AN25" s="8"/>
      <c r="AT25" s="8"/>
      <c r="AU25" s="8"/>
      <c r="BA25" s="8"/>
      <c r="BB25" s="8"/>
      <c r="BH25" s="8"/>
      <c r="BI25" s="39"/>
    </row>
    <row r="26" spans="1:61" ht="85" x14ac:dyDescent="0.2">
      <c r="A26" s="62">
        <v>2</v>
      </c>
      <c r="B26" s="63" t="s">
        <v>206</v>
      </c>
      <c r="C26" s="63" t="s">
        <v>55</v>
      </c>
      <c r="D26" s="64" t="s">
        <v>136</v>
      </c>
      <c r="E26" s="65" t="s">
        <v>82</v>
      </c>
      <c r="F26" s="65" t="s">
        <v>80</v>
      </c>
      <c r="G26" s="65" t="s">
        <v>72</v>
      </c>
      <c r="H26" s="64" t="s">
        <v>83</v>
      </c>
      <c r="I26" s="65" t="s">
        <v>20</v>
      </c>
      <c r="J26" s="63">
        <v>0.5</v>
      </c>
      <c r="K26" s="188">
        <f>J26*(Coûts!C7+Coûts!C6)</f>
        <v>217.88990825688074</v>
      </c>
      <c r="L26" s="66" t="s">
        <v>138</v>
      </c>
      <c r="M26" s="40"/>
      <c r="R26" s="8"/>
      <c r="S26" s="8"/>
      <c r="V26" s="73">
        <v>0.5</v>
      </c>
      <c r="Y26" s="8"/>
      <c r="Z26" s="8"/>
      <c r="AF26" s="8"/>
      <c r="AG26" s="8"/>
      <c r="AM26" s="8"/>
      <c r="AN26" s="8"/>
      <c r="AT26" s="8"/>
      <c r="AU26" s="8"/>
      <c r="BA26" s="8"/>
      <c r="BB26" s="8"/>
      <c r="BH26" s="8"/>
      <c r="BI26" s="39"/>
    </row>
    <row r="27" spans="1:61" ht="34" x14ac:dyDescent="0.2">
      <c r="A27" s="67">
        <v>2</v>
      </c>
      <c r="B27" s="68" t="s">
        <v>209</v>
      </c>
      <c r="C27" s="68" t="s">
        <v>55</v>
      </c>
      <c r="D27" s="69" t="s">
        <v>136</v>
      </c>
      <c r="E27" s="70" t="s">
        <v>35</v>
      </c>
      <c r="F27" s="70"/>
      <c r="G27" s="69"/>
      <c r="H27" s="70" t="s">
        <v>34</v>
      </c>
      <c r="I27" s="70" t="s">
        <v>20</v>
      </c>
      <c r="J27" s="68">
        <v>0.5</v>
      </c>
      <c r="K27" s="189">
        <f>J27*(Coûts!C6+Coûts!C7)</f>
        <v>217.88990825688074</v>
      </c>
      <c r="L27" s="71" t="s">
        <v>150</v>
      </c>
      <c r="M27" s="40"/>
      <c r="R27" s="8"/>
      <c r="S27" s="8"/>
      <c r="W27" s="73">
        <v>0.5</v>
      </c>
      <c r="Y27" s="8"/>
      <c r="Z27" s="8"/>
      <c r="AF27" s="8"/>
      <c r="AG27" s="8"/>
      <c r="AM27" s="8"/>
      <c r="AN27" s="8"/>
      <c r="AT27" s="8"/>
      <c r="AU27" s="8"/>
      <c r="BA27" s="8"/>
      <c r="BB27" s="8"/>
      <c r="BH27" s="8"/>
      <c r="BI27" s="39"/>
    </row>
    <row r="28" spans="1:61" ht="34" x14ac:dyDescent="0.2">
      <c r="A28" s="62">
        <v>2</v>
      </c>
      <c r="B28" s="63" t="s">
        <v>212</v>
      </c>
      <c r="C28" s="63" t="s">
        <v>55</v>
      </c>
      <c r="D28" s="64" t="s">
        <v>136</v>
      </c>
      <c r="E28" s="65" t="s">
        <v>42</v>
      </c>
      <c r="F28" s="65" t="s">
        <v>96</v>
      </c>
      <c r="G28" s="65" t="s">
        <v>66</v>
      </c>
      <c r="H28" s="64" t="s">
        <v>77</v>
      </c>
      <c r="I28" s="65" t="s">
        <v>20</v>
      </c>
      <c r="J28" s="63">
        <v>0.1</v>
      </c>
      <c r="K28" s="188">
        <f>J28*(Coûts!C6+Coûts!C7)</f>
        <v>43.577981651376149</v>
      </c>
      <c r="L28" s="66" t="s">
        <v>116</v>
      </c>
      <c r="M28" s="40"/>
      <c r="R28" s="8"/>
      <c r="S28" s="8"/>
      <c r="W28" s="73">
        <v>0.1</v>
      </c>
      <c r="Y28" s="8"/>
      <c r="Z28" s="8"/>
      <c r="AF28" s="8"/>
      <c r="AG28" s="8"/>
      <c r="AM28" s="8"/>
      <c r="AN28" s="8"/>
      <c r="AT28" s="8"/>
      <c r="AU28" s="8"/>
      <c r="BA28" s="8"/>
      <c r="BB28" s="8"/>
      <c r="BH28" s="8"/>
      <c r="BI28" s="39"/>
    </row>
    <row r="29" spans="1:61" ht="34" x14ac:dyDescent="0.2">
      <c r="A29" s="67">
        <v>2</v>
      </c>
      <c r="B29" s="68" t="s">
        <v>215</v>
      </c>
      <c r="C29" s="68" t="s">
        <v>55</v>
      </c>
      <c r="D29" s="69" t="s">
        <v>136</v>
      </c>
      <c r="E29" s="70" t="s">
        <v>36</v>
      </c>
      <c r="F29" s="70" t="s">
        <v>123</v>
      </c>
      <c r="G29" s="69" t="s">
        <v>101</v>
      </c>
      <c r="H29" s="70" t="s">
        <v>122</v>
      </c>
      <c r="I29" s="70" t="s">
        <v>74</v>
      </c>
      <c r="J29" s="68">
        <v>1</v>
      </c>
      <c r="K29" s="181">
        <f>J29*(Coûts!C5+3*Coûts!C8)</f>
        <v>665.13761467889913</v>
      </c>
      <c r="L29" s="71" t="s">
        <v>120</v>
      </c>
      <c r="M29" s="40"/>
      <c r="R29" s="8"/>
      <c r="S29" s="8"/>
      <c r="X29" s="73">
        <v>1</v>
      </c>
      <c r="Y29" s="8"/>
      <c r="Z29" s="8"/>
      <c r="AF29" s="8"/>
      <c r="AG29" s="8"/>
      <c r="AM29" s="8"/>
      <c r="AN29" s="8"/>
      <c r="AT29" s="8"/>
      <c r="AU29" s="8"/>
      <c r="BA29" s="8"/>
      <c r="BB29" s="8"/>
      <c r="BH29" s="8"/>
      <c r="BI29" s="39"/>
    </row>
    <row r="30" spans="1:61" ht="85" x14ac:dyDescent="0.2">
      <c r="A30" s="62">
        <v>2</v>
      </c>
      <c r="B30" s="63" t="s">
        <v>218</v>
      </c>
      <c r="C30" s="63" t="s">
        <v>55</v>
      </c>
      <c r="D30" s="64" t="s">
        <v>136</v>
      </c>
      <c r="E30" s="65" t="s">
        <v>43</v>
      </c>
      <c r="F30" s="65" t="s">
        <v>44</v>
      </c>
      <c r="G30" s="65" t="s">
        <v>151</v>
      </c>
      <c r="H30" s="64" t="s">
        <v>71</v>
      </c>
      <c r="I30" s="65" t="s">
        <v>75</v>
      </c>
      <c r="J30" s="63">
        <v>5</v>
      </c>
      <c r="K30" s="180">
        <f>J30*(Coûts!C6+3*Coûts!C8)</f>
        <v>3211.0091743119265</v>
      </c>
      <c r="L30" s="66" t="s">
        <v>132</v>
      </c>
      <c r="M30" s="40"/>
      <c r="R30" s="8"/>
      <c r="S30" s="8"/>
      <c r="Y30" s="8"/>
      <c r="Z30" s="8"/>
      <c r="AA30" s="73">
        <v>1</v>
      </c>
      <c r="AB30" s="73">
        <v>1</v>
      </c>
      <c r="AC30" s="73">
        <v>1</v>
      </c>
      <c r="AD30" s="73">
        <v>1</v>
      </c>
      <c r="AE30" s="73">
        <v>1</v>
      </c>
      <c r="AF30" s="8"/>
      <c r="AG30" s="8"/>
      <c r="AM30" s="8"/>
      <c r="AN30" s="8"/>
      <c r="AT30" s="8"/>
      <c r="AU30" s="8"/>
      <c r="BA30" s="8"/>
      <c r="BB30" s="8"/>
      <c r="BH30" s="8"/>
      <c r="BI30" s="39"/>
    </row>
    <row r="31" spans="1:61" ht="68" x14ac:dyDescent="0.2">
      <c r="A31" s="67">
        <v>2</v>
      </c>
      <c r="B31" s="68" t="s">
        <v>182</v>
      </c>
      <c r="C31" s="68" t="s">
        <v>56</v>
      </c>
      <c r="D31" s="69" t="s">
        <v>136</v>
      </c>
      <c r="E31" s="70" t="s">
        <v>41</v>
      </c>
      <c r="F31" s="70" t="s">
        <v>285</v>
      </c>
      <c r="G31" s="69" t="s">
        <v>64</v>
      </c>
      <c r="H31" s="70" t="s">
        <v>66</v>
      </c>
      <c r="I31" s="70" t="s">
        <v>20</v>
      </c>
      <c r="J31" s="68">
        <v>0.25</v>
      </c>
      <c r="K31" s="189">
        <f>J31*(Coûts!C6+Coûts!C7)</f>
        <v>108.94495412844037</v>
      </c>
      <c r="L31" s="71" t="s">
        <v>104</v>
      </c>
      <c r="M31" s="40"/>
      <c r="R31" s="8"/>
      <c r="S31" s="8"/>
      <c r="Y31" s="8"/>
      <c r="Z31" s="8"/>
      <c r="AA31" s="73">
        <v>0.25</v>
      </c>
      <c r="AF31" s="8"/>
      <c r="AG31" s="8"/>
      <c r="AM31" s="8"/>
      <c r="AN31" s="8"/>
      <c r="AT31" s="8"/>
      <c r="AU31" s="8"/>
      <c r="BA31" s="8"/>
      <c r="BB31" s="8"/>
      <c r="BH31" s="8"/>
      <c r="BI31" s="39"/>
    </row>
    <row r="32" spans="1:61" ht="85" x14ac:dyDescent="0.2">
      <c r="A32" s="62">
        <v>2</v>
      </c>
      <c r="B32" s="63" t="s">
        <v>207</v>
      </c>
      <c r="C32" s="63" t="s">
        <v>56</v>
      </c>
      <c r="D32" s="64" t="s">
        <v>136</v>
      </c>
      <c r="E32" s="65" t="s">
        <v>82</v>
      </c>
      <c r="F32" s="65" t="s">
        <v>80</v>
      </c>
      <c r="G32" s="65" t="s">
        <v>72</v>
      </c>
      <c r="H32" s="64" t="s">
        <v>83</v>
      </c>
      <c r="I32" s="65" t="s">
        <v>20</v>
      </c>
      <c r="J32" s="63">
        <v>0.5</v>
      </c>
      <c r="K32" s="188">
        <f>J32*(Coûts!C7+Coûts!C6)</f>
        <v>217.88990825688074</v>
      </c>
      <c r="L32" s="66" t="s">
        <v>138</v>
      </c>
      <c r="M32" s="40"/>
      <c r="R32" s="8"/>
      <c r="S32" s="8"/>
      <c r="Y32" s="8"/>
      <c r="Z32" s="8"/>
      <c r="AA32" s="73">
        <v>0.5</v>
      </c>
      <c r="AF32" s="8"/>
      <c r="AG32" s="8"/>
      <c r="AM32" s="8"/>
      <c r="AN32" s="8"/>
      <c r="AT32" s="8"/>
      <c r="AU32" s="8"/>
      <c r="BA32" s="8"/>
      <c r="BB32" s="8"/>
      <c r="BH32" s="8"/>
      <c r="BI32" s="39"/>
    </row>
    <row r="33" spans="1:61" ht="34" x14ac:dyDescent="0.2">
      <c r="A33" s="67">
        <v>2</v>
      </c>
      <c r="B33" s="68" t="s">
        <v>210</v>
      </c>
      <c r="C33" s="68" t="s">
        <v>56</v>
      </c>
      <c r="D33" s="69" t="s">
        <v>136</v>
      </c>
      <c r="E33" s="70" t="s">
        <v>35</v>
      </c>
      <c r="F33" s="70"/>
      <c r="G33" s="69"/>
      <c r="H33" s="70" t="s">
        <v>34</v>
      </c>
      <c r="I33" s="70" t="s">
        <v>20</v>
      </c>
      <c r="J33" s="68">
        <v>0.5</v>
      </c>
      <c r="K33" s="189">
        <f>J33*(Coûts!C6+Coûts!C7)</f>
        <v>217.88990825688074</v>
      </c>
      <c r="L33" s="71" t="s">
        <v>150</v>
      </c>
      <c r="M33" s="40"/>
      <c r="R33" s="8"/>
      <c r="S33" s="8"/>
      <c r="Y33" s="8"/>
      <c r="Z33" s="8"/>
      <c r="AA33" s="73">
        <v>0.25</v>
      </c>
      <c r="AB33" s="73">
        <v>0.25</v>
      </c>
      <c r="AF33" s="8"/>
      <c r="AG33" s="8"/>
      <c r="AM33" s="8"/>
      <c r="AN33" s="8"/>
      <c r="AT33" s="8"/>
      <c r="AU33" s="8"/>
      <c r="BA33" s="8"/>
      <c r="BB33" s="8"/>
      <c r="BH33" s="8"/>
      <c r="BI33" s="39"/>
    </row>
    <row r="34" spans="1:61" ht="34" x14ac:dyDescent="0.2">
      <c r="A34" s="62">
        <v>2</v>
      </c>
      <c r="B34" s="63" t="s">
        <v>213</v>
      </c>
      <c r="C34" s="63" t="s">
        <v>56</v>
      </c>
      <c r="D34" s="64" t="s">
        <v>136</v>
      </c>
      <c r="E34" s="65" t="s">
        <v>42</v>
      </c>
      <c r="F34" s="65" t="s">
        <v>115</v>
      </c>
      <c r="G34" s="65" t="s">
        <v>66</v>
      </c>
      <c r="H34" s="64" t="s">
        <v>77</v>
      </c>
      <c r="I34" s="65" t="s">
        <v>20</v>
      </c>
      <c r="J34" s="63">
        <v>0.1</v>
      </c>
      <c r="K34" s="188">
        <f>J34*(Coûts!C6+Coûts!C7)</f>
        <v>43.577981651376149</v>
      </c>
      <c r="L34" s="66" t="s">
        <v>116</v>
      </c>
      <c r="M34" s="40"/>
      <c r="R34" s="8"/>
      <c r="S34" s="8"/>
      <c r="Y34" s="8"/>
      <c r="Z34" s="8"/>
      <c r="AB34" s="73">
        <v>0.1</v>
      </c>
      <c r="AF34" s="8"/>
      <c r="AG34" s="8"/>
      <c r="AM34" s="8"/>
      <c r="AN34" s="8"/>
      <c r="AT34" s="8"/>
      <c r="AU34" s="8"/>
      <c r="BA34" s="8"/>
      <c r="BB34" s="8"/>
      <c r="BH34" s="8"/>
      <c r="BI34" s="39"/>
    </row>
    <row r="35" spans="1:61" ht="34" x14ac:dyDescent="0.2">
      <c r="A35" s="67">
        <v>2</v>
      </c>
      <c r="B35" s="68" t="s">
        <v>216</v>
      </c>
      <c r="C35" s="68" t="s">
        <v>56</v>
      </c>
      <c r="D35" s="69" t="s">
        <v>136</v>
      </c>
      <c r="E35" s="70" t="s">
        <v>36</v>
      </c>
      <c r="F35" s="70" t="s">
        <v>124</v>
      </c>
      <c r="G35" s="69" t="s">
        <v>101</v>
      </c>
      <c r="H35" s="70" t="s">
        <v>125</v>
      </c>
      <c r="I35" s="70" t="s">
        <v>126</v>
      </c>
      <c r="J35" s="68">
        <v>1</v>
      </c>
      <c r="K35" s="181">
        <f>J35*(Coûts!C5+Coûts!C6)</f>
        <v>481.65137614678895</v>
      </c>
      <c r="L35" s="71" t="s">
        <v>120</v>
      </c>
      <c r="M35" s="40"/>
      <c r="R35" s="8"/>
      <c r="S35" s="8"/>
      <c r="Y35" s="8"/>
      <c r="Z35" s="8"/>
      <c r="AE35" s="73">
        <v>1</v>
      </c>
      <c r="AF35" s="8"/>
      <c r="AG35" s="8"/>
      <c r="AM35" s="8"/>
      <c r="AN35" s="8"/>
      <c r="AT35" s="8"/>
      <c r="AU35" s="8"/>
      <c r="BA35" s="8"/>
      <c r="BB35" s="8"/>
      <c r="BH35" s="8"/>
      <c r="BI35" s="39"/>
    </row>
    <row r="36" spans="1:61" ht="85" x14ac:dyDescent="0.2">
      <c r="A36" s="62">
        <v>2</v>
      </c>
      <c r="B36" s="63" t="s">
        <v>219</v>
      </c>
      <c r="C36" s="63" t="s">
        <v>56</v>
      </c>
      <c r="D36" s="64" t="s">
        <v>136</v>
      </c>
      <c r="E36" s="65" t="s">
        <v>43</v>
      </c>
      <c r="F36" s="65" t="s">
        <v>44</v>
      </c>
      <c r="G36" s="65" t="s">
        <v>152</v>
      </c>
      <c r="H36" s="64" t="s">
        <v>71</v>
      </c>
      <c r="I36" s="65" t="s">
        <v>25</v>
      </c>
      <c r="J36" s="63">
        <v>5</v>
      </c>
      <c r="K36" s="180">
        <f>J36*Coûts!C6</f>
        <v>1146.788990825688</v>
      </c>
      <c r="L36" s="66" t="s">
        <v>132</v>
      </c>
      <c r="M36" s="40"/>
      <c r="R36" s="8"/>
      <c r="S36" s="8"/>
      <c r="Y36" s="8"/>
      <c r="Z36" s="8"/>
      <c r="AF36" s="8"/>
      <c r="AG36" s="8"/>
      <c r="AH36" s="73">
        <v>1</v>
      </c>
      <c r="AI36" s="73">
        <v>1</v>
      </c>
      <c r="AJ36" s="73">
        <v>1</v>
      </c>
      <c r="AK36" s="73">
        <v>1</v>
      </c>
      <c r="AL36" s="73">
        <v>1</v>
      </c>
      <c r="AM36" s="8"/>
      <c r="AN36" s="8"/>
      <c r="AT36" s="8"/>
      <c r="AU36" s="8"/>
      <c r="BA36" s="8"/>
      <c r="BB36" s="8"/>
      <c r="BH36" s="8"/>
      <c r="BI36" s="39"/>
    </row>
    <row r="37" spans="1:61" ht="68" x14ac:dyDescent="0.2">
      <c r="A37" s="67">
        <v>2</v>
      </c>
      <c r="B37" s="68" t="s">
        <v>196</v>
      </c>
      <c r="C37" s="68" t="s">
        <v>56</v>
      </c>
      <c r="D37" s="69" t="s">
        <v>145</v>
      </c>
      <c r="E37" s="70" t="s">
        <v>84</v>
      </c>
      <c r="F37" s="70" t="s">
        <v>86</v>
      </c>
      <c r="G37" s="69" t="s">
        <v>81</v>
      </c>
      <c r="H37" s="70" t="s">
        <v>10</v>
      </c>
      <c r="I37" s="70" t="s">
        <v>20</v>
      </c>
      <c r="J37" s="68">
        <v>0.5</v>
      </c>
      <c r="K37" s="189">
        <f>J37*(Coûts!C7+Coûts!C6)+Coûts!B13</f>
        <v>2217.8899082568805</v>
      </c>
      <c r="L37" s="71" t="s">
        <v>138</v>
      </c>
      <c r="M37" s="40"/>
      <c r="R37" s="8"/>
      <c r="S37" s="8"/>
      <c r="Y37" s="8"/>
      <c r="Z37" s="8"/>
      <c r="AF37" s="8"/>
      <c r="AG37" s="8"/>
      <c r="AM37" s="8"/>
      <c r="AN37" s="8"/>
      <c r="AO37" s="73">
        <v>0.5</v>
      </c>
      <c r="AT37" s="8"/>
      <c r="AU37" s="8"/>
      <c r="BA37" s="8"/>
      <c r="BB37" s="8"/>
      <c r="BH37" s="8"/>
      <c r="BI37" s="39"/>
    </row>
    <row r="38" spans="1:61" ht="34" x14ac:dyDescent="0.2">
      <c r="A38" s="62">
        <v>2</v>
      </c>
      <c r="B38" s="63" t="s">
        <v>227</v>
      </c>
      <c r="C38" s="63" t="s">
        <v>56</v>
      </c>
      <c r="D38" s="64" t="s">
        <v>146</v>
      </c>
      <c r="E38" s="65" t="s">
        <v>48</v>
      </c>
      <c r="F38" s="65"/>
      <c r="G38" s="65" t="s">
        <v>95</v>
      </c>
      <c r="H38" s="64" t="s">
        <v>142</v>
      </c>
      <c r="I38" s="65" t="s">
        <v>20</v>
      </c>
      <c r="J38" s="63">
        <v>0.1</v>
      </c>
      <c r="K38" s="188">
        <f>J38*(Coûts!C6+Coûts!C7)</f>
        <v>43.577981651376149</v>
      </c>
      <c r="L38" s="66" t="s">
        <v>143</v>
      </c>
      <c r="M38" s="40"/>
      <c r="R38" s="8"/>
      <c r="S38" s="8"/>
      <c r="Y38" s="8"/>
      <c r="Z38" s="8"/>
      <c r="AF38" s="8"/>
      <c r="AG38" s="8"/>
      <c r="AM38" s="8"/>
      <c r="AN38" s="8"/>
      <c r="AO38" s="73">
        <v>0.1</v>
      </c>
      <c r="AT38" s="8"/>
      <c r="AU38" s="8"/>
      <c r="BA38" s="8"/>
      <c r="BB38" s="8"/>
      <c r="BH38" s="8"/>
      <c r="BI38" s="39"/>
    </row>
    <row r="39" spans="1:61" ht="34" x14ac:dyDescent="0.2">
      <c r="A39" s="67">
        <v>2</v>
      </c>
      <c r="B39" s="68" t="s">
        <v>230</v>
      </c>
      <c r="C39" s="68" t="s">
        <v>56</v>
      </c>
      <c r="D39" s="69" t="s">
        <v>146</v>
      </c>
      <c r="E39" s="70" t="s">
        <v>50</v>
      </c>
      <c r="F39" s="70" t="s">
        <v>91</v>
      </c>
      <c r="G39" s="69" t="s">
        <v>11</v>
      </c>
      <c r="H39" s="70" t="s">
        <v>94</v>
      </c>
      <c r="I39" s="70" t="s">
        <v>20</v>
      </c>
      <c r="J39" s="68">
        <v>0.25</v>
      </c>
      <c r="K39" s="189">
        <f>J39*(Coûts!C6+Coûts!C7)</f>
        <v>108.94495412844037</v>
      </c>
      <c r="L39" s="71" t="s">
        <v>163</v>
      </c>
      <c r="M39" s="40"/>
      <c r="R39" s="8"/>
      <c r="S39" s="8"/>
      <c r="Y39" s="8"/>
      <c r="Z39" s="8"/>
      <c r="AF39" s="8"/>
      <c r="AG39" s="8"/>
      <c r="AM39" s="8"/>
      <c r="AN39" s="8"/>
      <c r="AO39" s="73">
        <v>0.25</v>
      </c>
      <c r="AT39" s="8"/>
      <c r="AU39" s="8"/>
      <c r="BA39" s="8"/>
      <c r="BB39" s="8"/>
      <c r="BH39" s="8"/>
      <c r="BI39" s="39"/>
    </row>
    <row r="40" spans="1:61" ht="34" x14ac:dyDescent="0.2">
      <c r="A40" s="62">
        <v>2</v>
      </c>
      <c r="B40" s="63" t="s">
        <v>236</v>
      </c>
      <c r="C40" s="63" t="s">
        <v>56</v>
      </c>
      <c r="D40" s="64" t="s">
        <v>147</v>
      </c>
      <c r="E40" s="65" t="s">
        <v>90</v>
      </c>
      <c r="F40" s="65" t="s">
        <v>89</v>
      </c>
      <c r="G40" s="65" t="s">
        <v>113</v>
      </c>
      <c r="H40" s="64" t="s">
        <v>114</v>
      </c>
      <c r="I40" s="65" t="s">
        <v>20</v>
      </c>
      <c r="J40" s="63">
        <v>0.1</v>
      </c>
      <c r="K40" s="188">
        <f>J40*(Coûts!C6+Coûts!C7)</f>
        <v>43.577981651376149</v>
      </c>
      <c r="L40" s="66" t="s">
        <v>131</v>
      </c>
      <c r="M40" s="40"/>
      <c r="R40" s="8"/>
      <c r="S40" s="8"/>
      <c r="Y40" s="8"/>
      <c r="Z40" s="8"/>
      <c r="AF40" s="8"/>
      <c r="AG40" s="8"/>
      <c r="AM40" s="8"/>
      <c r="AN40" s="8"/>
      <c r="AO40" s="73">
        <v>0.1</v>
      </c>
      <c r="AT40" s="8"/>
      <c r="AU40" s="8"/>
      <c r="BA40" s="8"/>
      <c r="BB40" s="8"/>
      <c r="BH40" s="8"/>
      <c r="BI40" s="39"/>
    </row>
    <row r="41" spans="1:61" ht="52" thickBot="1" x14ac:dyDescent="0.25">
      <c r="A41" s="98">
        <v>2</v>
      </c>
      <c r="B41" s="99" t="s">
        <v>237</v>
      </c>
      <c r="C41" s="99" t="s">
        <v>56</v>
      </c>
      <c r="D41" s="100" t="s">
        <v>147</v>
      </c>
      <c r="E41" s="101" t="s">
        <v>47</v>
      </c>
      <c r="F41" s="101" t="s">
        <v>112</v>
      </c>
      <c r="G41" s="100" t="s">
        <v>15</v>
      </c>
      <c r="H41" s="101" t="s">
        <v>11</v>
      </c>
      <c r="I41" s="101" t="s">
        <v>20</v>
      </c>
      <c r="J41" s="99">
        <v>0.25</v>
      </c>
      <c r="K41" s="190">
        <f>J41*(Coûts!C6+Coûts!C7)</f>
        <v>108.94495412844037</v>
      </c>
      <c r="L41" s="102" t="s">
        <v>110</v>
      </c>
      <c r="M41" s="42"/>
      <c r="N41" s="43"/>
      <c r="O41" s="43"/>
      <c r="P41" s="43"/>
      <c r="Q41" s="43"/>
      <c r="R41" s="44"/>
      <c r="S41" s="44"/>
      <c r="T41" s="43"/>
      <c r="U41" s="43"/>
      <c r="V41" s="43"/>
      <c r="W41" s="43"/>
      <c r="X41" s="43"/>
      <c r="Y41" s="44"/>
      <c r="Z41" s="44"/>
      <c r="AA41" s="43"/>
      <c r="AB41" s="43"/>
      <c r="AC41" s="43"/>
      <c r="AD41" s="43"/>
      <c r="AE41" s="43"/>
      <c r="AF41" s="44"/>
      <c r="AG41" s="44"/>
      <c r="AH41" s="43"/>
      <c r="AI41" s="43"/>
      <c r="AJ41" s="43"/>
      <c r="AK41" s="43"/>
      <c r="AL41" s="43"/>
      <c r="AM41" s="44"/>
      <c r="AN41" s="44"/>
      <c r="AO41" s="43"/>
      <c r="AP41" s="74">
        <v>0.25</v>
      </c>
      <c r="AQ41" s="43"/>
      <c r="AR41" s="43"/>
      <c r="AS41" s="43"/>
      <c r="AT41" s="44"/>
      <c r="AU41" s="44"/>
      <c r="AV41" s="43"/>
      <c r="AW41" s="43"/>
      <c r="AX41" s="43"/>
      <c r="AY41" s="43"/>
      <c r="AZ41" s="43"/>
      <c r="BA41" s="44"/>
      <c r="BB41" s="44"/>
      <c r="BC41" s="43"/>
      <c r="BD41" s="43"/>
      <c r="BE41" s="43"/>
      <c r="BF41" s="43"/>
      <c r="BG41" s="43"/>
      <c r="BH41" s="44"/>
      <c r="BI41" s="45"/>
    </row>
    <row r="42" spans="1:61" ht="136" x14ac:dyDescent="0.2">
      <c r="A42" s="75">
        <v>3</v>
      </c>
      <c r="B42" s="76" t="s">
        <v>205</v>
      </c>
      <c r="C42" s="76" t="s">
        <v>57</v>
      </c>
      <c r="D42" s="77" t="s">
        <v>135</v>
      </c>
      <c r="E42" s="78" t="s">
        <v>38</v>
      </c>
      <c r="F42" s="78" t="s">
        <v>283</v>
      </c>
      <c r="G42" s="77" t="s">
        <v>12</v>
      </c>
      <c r="H42" s="78" t="s">
        <v>133</v>
      </c>
      <c r="I42" s="78" t="s">
        <v>23</v>
      </c>
      <c r="J42" s="76">
        <v>0.25</v>
      </c>
      <c r="K42" s="191">
        <f>J42*(Coûts!C6+Coûts!C7)</f>
        <v>108.94495412844037</v>
      </c>
      <c r="L42" s="79" t="s">
        <v>105</v>
      </c>
      <c r="M42" s="52"/>
      <c r="N42" s="35"/>
      <c r="O42" s="35"/>
      <c r="P42" s="35"/>
      <c r="Q42" s="35"/>
      <c r="R42" s="36"/>
      <c r="S42" s="36"/>
      <c r="T42" s="35"/>
      <c r="U42" s="35"/>
      <c r="V42" s="35"/>
      <c r="W42" s="35"/>
      <c r="X42" s="35"/>
      <c r="Y42" s="36"/>
      <c r="Z42" s="36"/>
      <c r="AA42" s="35"/>
      <c r="AB42" s="35"/>
      <c r="AC42" s="97">
        <v>0.25</v>
      </c>
      <c r="AD42" s="35"/>
      <c r="AE42" s="35"/>
      <c r="AF42" s="36"/>
      <c r="AG42" s="36"/>
      <c r="AH42" s="35"/>
      <c r="AI42" s="35"/>
      <c r="AJ42" s="35"/>
      <c r="AK42" s="35"/>
      <c r="AL42" s="35"/>
      <c r="AM42" s="36"/>
      <c r="AN42" s="36"/>
      <c r="AO42" s="35"/>
      <c r="AP42" s="35"/>
      <c r="AQ42" s="35"/>
      <c r="AR42" s="35"/>
      <c r="AS42" s="35"/>
      <c r="AT42" s="36"/>
      <c r="AU42" s="36"/>
      <c r="AV42" s="35"/>
      <c r="AW42" s="35"/>
      <c r="AX42" s="35"/>
      <c r="AY42" s="35"/>
      <c r="AZ42" s="35"/>
      <c r="BA42" s="36"/>
      <c r="BB42" s="36"/>
      <c r="BC42" s="35"/>
      <c r="BD42" s="35"/>
      <c r="BE42" s="35"/>
      <c r="BF42" s="35"/>
      <c r="BG42" s="35"/>
      <c r="BH42" s="36"/>
      <c r="BI42" s="37"/>
    </row>
    <row r="43" spans="1:61" ht="34" x14ac:dyDescent="0.2">
      <c r="A43" s="80">
        <v>3</v>
      </c>
      <c r="B43" s="81" t="s">
        <v>204</v>
      </c>
      <c r="C43" s="81" t="s">
        <v>57</v>
      </c>
      <c r="D43" s="82" t="s">
        <v>135</v>
      </c>
      <c r="E43" s="83" t="s">
        <v>39</v>
      </c>
      <c r="F43" s="83" t="s">
        <v>40</v>
      </c>
      <c r="G43" s="83" t="s">
        <v>65</v>
      </c>
      <c r="H43" s="82" t="s">
        <v>64</v>
      </c>
      <c r="I43" s="83" t="s">
        <v>20</v>
      </c>
      <c r="J43" s="81">
        <v>0.5</v>
      </c>
      <c r="K43" s="192">
        <f>J43*(Coûts!C6+Coûts!C7)</f>
        <v>217.88990825688074</v>
      </c>
      <c r="L43" s="84" t="s">
        <v>132</v>
      </c>
      <c r="M43" s="40"/>
      <c r="R43" s="8"/>
      <c r="S43" s="8"/>
      <c r="Y43" s="8"/>
      <c r="Z43" s="8"/>
      <c r="AC43" s="96">
        <v>0.5</v>
      </c>
      <c r="AF43" s="8"/>
      <c r="AG43" s="8"/>
      <c r="AM43" s="8"/>
      <c r="AN43" s="8"/>
      <c r="AT43" s="8"/>
      <c r="AU43" s="8"/>
      <c r="BA43" s="8"/>
      <c r="BB43" s="8"/>
      <c r="BH43" s="8"/>
      <c r="BI43" s="39"/>
    </row>
    <row r="44" spans="1:61" ht="119" x14ac:dyDescent="0.2">
      <c r="A44" s="85">
        <v>3</v>
      </c>
      <c r="B44" s="86" t="s">
        <v>183</v>
      </c>
      <c r="C44" s="86" t="s">
        <v>57</v>
      </c>
      <c r="D44" s="87" t="s">
        <v>136</v>
      </c>
      <c r="E44" s="88" t="s">
        <v>41</v>
      </c>
      <c r="F44" s="88" t="s">
        <v>286</v>
      </c>
      <c r="G44" s="87" t="s">
        <v>64</v>
      </c>
      <c r="H44" s="88" t="s">
        <v>66</v>
      </c>
      <c r="I44" s="88" t="s">
        <v>20</v>
      </c>
      <c r="J44" s="86">
        <v>0.25</v>
      </c>
      <c r="K44" s="193">
        <f>J44*(Coûts!C6+Coûts!C7)</f>
        <v>108.94495412844037</v>
      </c>
      <c r="L44" s="89" t="s">
        <v>104</v>
      </c>
      <c r="M44" s="40"/>
      <c r="R44" s="8"/>
      <c r="S44" s="8"/>
      <c r="Y44" s="8"/>
      <c r="Z44" s="8"/>
      <c r="AC44" s="96">
        <v>0.25</v>
      </c>
      <c r="AF44" s="8"/>
      <c r="AG44" s="8"/>
      <c r="AM44" s="8"/>
      <c r="AN44" s="8"/>
      <c r="AT44" s="8"/>
      <c r="AU44" s="8"/>
      <c r="BA44" s="8"/>
      <c r="BB44" s="8"/>
      <c r="BH44" s="8"/>
      <c r="BI44" s="39"/>
    </row>
    <row r="45" spans="1:61" ht="85" x14ac:dyDescent="0.2">
      <c r="A45" s="80">
        <v>3</v>
      </c>
      <c r="B45" s="81" t="s">
        <v>208</v>
      </c>
      <c r="C45" s="81" t="s">
        <v>57</v>
      </c>
      <c r="D45" s="82" t="s">
        <v>136</v>
      </c>
      <c r="E45" s="83" t="s">
        <v>82</v>
      </c>
      <c r="F45" s="83" t="s">
        <v>80</v>
      </c>
      <c r="G45" s="83" t="s">
        <v>72</v>
      </c>
      <c r="H45" s="82" t="s">
        <v>83</v>
      </c>
      <c r="I45" s="83" t="s">
        <v>20</v>
      </c>
      <c r="J45" s="81">
        <v>0.5</v>
      </c>
      <c r="K45" s="192">
        <f>J45*(Coûts!C7+Coûts!C6)</f>
        <v>217.88990825688074</v>
      </c>
      <c r="L45" s="84" t="s">
        <v>138</v>
      </c>
      <c r="M45" s="40"/>
      <c r="R45" s="8"/>
      <c r="S45" s="8"/>
      <c r="Y45" s="8"/>
      <c r="Z45" s="8"/>
      <c r="AD45" s="96">
        <v>0.5</v>
      </c>
      <c r="AF45" s="8"/>
      <c r="AG45" s="8"/>
      <c r="AM45" s="8"/>
      <c r="AN45" s="8"/>
      <c r="AT45" s="8"/>
      <c r="AU45" s="8"/>
      <c r="BA45" s="8"/>
      <c r="BB45" s="8"/>
      <c r="BH45" s="8"/>
      <c r="BI45" s="39"/>
    </row>
    <row r="46" spans="1:61" ht="34" x14ac:dyDescent="0.2">
      <c r="A46" s="85">
        <v>3</v>
      </c>
      <c r="B46" s="86" t="s">
        <v>211</v>
      </c>
      <c r="C46" s="86" t="s">
        <v>57</v>
      </c>
      <c r="D46" s="87" t="s">
        <v>136</v>
      </c>
      <c r="E46" s="88" t="s">
        <v>35</v>
      </c>
      <c r="F46" s="88"/>
      <c r="G46" s="87"/>
      <c r="H46" s="88" t="s">
        <v>34</v>
      </c>
      <c r="I46" s="88" t="s">
        <v>20</v>
      </c>
      <c r="J46" s="86">
        <v>0.5</v>
      </c>
      <c r="K46" s="193">
        <f>J46*(Coûts!C6+Coûts!C7)</f>
        <v>217.88990825688074</v>
      </c>
      <c r="L46" s="89" t="s">
        <v>150</v>
      </c>
      <c r="M46" s="40"/>
      <c r="R46" s="8"/>
      <c r="S46" s="8"/>
      <c r="Y46" s="8"/>
      <c r="Z46" s="8"/>
      <c r="AD46" s="96">
        <v>0.5</v>
      </c>
      <c r="AF46" s="8"/>
      <c r="AG46" s="8"/>
      <c r="AM46" s="8"/>
      <c r="AN46" s="8"/>
      <c r="AT46" s="8"/>
      <c r="AU46" s="8"/>
      <c r="BA46" s="8"/>
      <c r="BB46" s="8"/>
      <c r="BH46" s="8"/>
      <c r="BI46" s="39"/>
    </row>
    <row r="47" spans="1:61" ht="34" x14ac:dyDescent="0.2">
      <c r="A47" s="80">
        <v>3</v>
      </c>
      <c r="B47" s="81" t="s">
        <v>214</v>
      </c>
      <c r="C47" s="81" t="s">
        <v>57</v>
      </c>
      <c r="D47" s="82" t="s">
        <v>136</v>
      </c>
      <c r="E47" s="83" t="s">
        <v>42</v>
      </c>
      <c r="F47" s="83" t="s">
        <v>78</v>
      </c>
      <c r="G47" s="83" t="s">
        <v>66</v>
      </c>
      <c r="H47" s="82" t="s">
        <v>77</v>
      </c>
      <c r="I47" s="83" t="s">
        <v>20</v>
      </c>
      <c r="J47" s="81">
        <v>0.1</v>
      </c>
      <c r="K47" s="192">
        <f>J47*(Coûts!C6+Coûts!C7)</f>
        <v>43.577981651376149</v>
      </c>
      <c r="L47" s="84" t="s">
        <v>116</v>
      </c>
      <c r="M47" s="40"/>
      <c r="R47" s="8"/>
      <c r="S47" s="8"/>
      <c r="Y47" s="8"/>
      <c r="Z47" s="8"/>
      <c r="AE47" s="96">
        <v>0.1</v>
      </c>
      <c r="AF47" s="8"/>
      <c r="AG47" s="8"/>
      <c r="AH47" s="2"/>
      <c r="AM47" s="8"/>
      <c r="AN47" s="8"/>
      <c r="AT47" s="8"/>
      <c r="AU47" s="8"/>
      <c r="BA47" s="8"/>
      <c r="BB47" s="8"/>
      <c r="BH47" s="8"/>
      <c r="BI47" s="39"/>
    </row>
    <row r="48" spans="1:61" ht="17" x14ac:dyDescent="0.2">
      <c r="A48" s="85">
        <v>3</v>
      </c>
      <c r="B48" s="86" t="s">
        <v>217</v>
      </c>
      <c r="C48" s="86" t="s">
        <v>57</v>
      </c>
      <c r="D48" s="87" t="s">
        <v>136</v>
      </c>
      <c r="E48" s="88" t="s">
        <v>36</v>
      </c>
      <c r="F48" s="88" t="s">
        <v>121</v>
      </c>
      <c r="G48" s="87" t="s">
        <v>101</v>
      </c>
      <c r="H48" s="88" t="s">
        <v>100</v>
      </c>
      <c r="I48" s="88" t="s">
        <v>26</v>
      </c>
      <c r="J48" s="86">
        <v>1</v>
      </c>
      <c r="K48" s="202">
        <f>J48*Coûts!C5</f>
        <v>252.29357798165137</v>
      </c>
      <c r="L48" s="89" t="s">
        <v>120</v>
      </c>
      <c r="M48" s="40"/>
      <c r="R48" s="8"/>
      <c r="S48" s="8"/>
      <c r="Y48" s="8"/>
      <c r="Z48" s="8"/>
      <c r="AE48" s="96">
        <v>1</v>
      </c>
      <c r="AF48" s="8"/>
      <c r="AG48" s="8"/>
      <c r="AH48" s="2"/>
      <c r="AM48" s="8"/>
      <c r="AN48" s="8"/>
      <c r="AT48" s="8"/>
      <c r="AU48" s="8"/>
      <c r="BA48" s="8"/>
      <c r="BB48" s="8"/>
      <c r="BH48" s="8"/>
      <c r="BI48" s="39"/>
    </row>
    <row r="49" spans="1:61" ht="86" thickBot="1" x14ac:dyDescent="0.25">
      <c r="A49" s="90">
        <v>3</v>
      </c>
      <c r="B49" s="91" t="s">
        <v>220</v>
      </c>
      <c r="C49" s="91" t="s">
        <v>57</v>
      </c>
      <c r="D49" s="92" t="s">
        <v>136</v>
      </c>
      <c r="E49" s="93" t="s">
        <v>43</v>
      </c>
      <c r="F49" s="93" t="s">
        <v>44</v>
      </c>
      <c r="G49" s="93" t="s">
        <v>73</v>
      </c>
      <c r="H49" s="92" t="s">
        <v>71</v>
      </c>
      <c r="I49" s="93" t="s">
        <v>245</v>
      </c>
      <c r="J49" s="91">
        <v>5</v>
      </c>
      <c r="K49" s="206">
        <f>J49*(Coûts!C5+Coûts!C6)</f>
        <v>2408.2568807339449</v>
      </c>
      <c r="L49" s="94" t="s">
        <v>132</v>
      </c>
      <c r="M49" s="42"/>
      <c r="N49" s="43"/>
      <c r="O49" s="43"/>
      <c r="P49" s="43"/>
      <c r="Q49" s="43"/>
      <c r="R49" s="44"/>
      <c r="S49" s="44"/>
      <c r="T49" s="43"/>
      <c r="U49" s="43"/>
      <c r="V49" s="43"/>
      <c r="W49" s="43"/>
      <c r="X49" s="43"/>
      <c r="Y49" s="44"/>
      <c r="Z49" s="44"/>
      <c r="AA49" s="43"/>
      <c r="AB49" s="43"/>
      <c r="AC49" s="43"/>
      <c r="AD49" s="43"/>
      <c r="AE49" s="43"/>
      <c r="AF49" s="44"/>
      <c r="AG49" s="44"/>
      <c r="AH49" s="95">
        <v>1</v>
      </c>
      <c r="AI49" s="95">
        <v>1</v>
      </c>
      <c r="AJ49" s="95">
        <v>1</v>
      </c>
      <c r="AK49" s="95">
        <v>1</v>
      </c>
      <c r="AL49" s="95">
        <v>1</v>
      </c>
      <c r="AM49" s="44"/>
      <c r="AN49" s="44"/>
      <c r="AO49" s="43"/>
      <c r="AP49" s="43"/>
      <c r="AQ49" s="43"/>
      <c r="AR49" s="43"/>
      <c r="AS49" s="43"/>
      <c r="AT49" s="44"/>
      <c r="AU49" s="44"/>
      <c r="AV49" s="43"/>
      <c r="AW49" s="43"/>
      <c r="AX49" s="43"/>
      <c r="AY49" s="43"/>
      <c r="AZ49" s="43"/>
      <c r="BA49" s="44"/>
      <c r="BB49" s="44"/>
      <c r="BC49" s="43"/>
      <c r="BD49" s="43"/>
      <c r="BE49" s="43"/>
      <c r="BF49" s="43"/>
      <c r="BG49" s="43"/>
      <c r="BH49" s="44"/>
      <c r="BI49" s="45"/>
    </row>
    <row r="50" spans="1:61" ht="34" x14ac:dyDescent="0.2">
      <c r="A50" s="103">
        <v>4</v>
      </c>
      <c r="B50" s="104" t="s">
        <v>197</v>
      </c>
      <c r="C50" s="104" t="s">
        <v>52</v>
      </c>
      <c r="D50" s="105" t="s">
        <v>145</v>
      </c>
      <c r="E50" s="106" t="s">
        <v>67</v>
      </c>
      <c r="F50" s="105" t="s">
        <v>137</v>
      </c>
      <c r="G50" s="105" t="s">
        <v>8</v>
      </c>
      <c r="H50" s="105" t="s">
        <v>140</v>
      </c>
      <c r="I50" s="106" t="s">
        <v>20</v>
      </c>
      <c r="J50" s="104">
        <v>0.5</v>
      </c>
      <c r="K50" s="194">
        <f>J50*(Coûts!C6+Coûts!C7)</f>
        <v>217.88990825688074</v>
      </c>
      <c r="L50" s="107" t="s">
        <v>139</v>
      </c>
      <c r="M50" s="52"/>
      <c r="N50" s="35"/>
      <c r="O50" s="35"/>
      <c r="P50" s="35"/>
      <c r="Q50" s="35"/>
      <c r="R50" s="36"/>
      <c r="S50" s="36"/>
      <c r="T50" s="35"/>
      <c r="U50" s="35"/>
      <c r="V50" s="35"/>
      <c r="W50" s="35"/>
      <c r="X50" s="35"/>
      <c r="Y50" s="36"/>
      <c r="Z50" s="36"/>
      <c r="AA50" s="35"/>
      <c r="AB50" s="35"/>
      <c r="AC50" s="35"/>
      <c r="AD50" s="35"/>
      <c r="AE50" s="53"/>
      <c r="AF50" s="36"/>
      <c r="AG50" s="36"/>
      <c r="AH50" s="35"/>
      <c r="AI50" s="35"/>
      <c r="AJ50" s="35"/>
      <c r="AK50" s="35"/>
      <c r="AL50" s="125">
        <v>0.5</v>
      </c>
      <c r="AM50" s="36"/>
      <c r="AN50" s="36"/>
      <c r="AO50" s="53"/>
      <c r="AP50" s="35"/>
      <c r="AQ50" s="35"/>
      <c r="AR50" s="35"/>
      <c r="AS50" s="35"/>
      <c r="AT50" s="36"/>
      <c r="AU50" s="36"/>
      <c r="AV50" s="35"/>
      <c r="AW50" s="35"/>
      <c r="AX50" s="35"/>
      <c r="AY50" s="35"/>
      <c r="AZ50" s="35"/>
      <c r="BA50" s="36"/>
      <c r="BB50" s="36"/>
      <c r="BC50" s="35"/>
      <c r="BD50" s="35"/>
      <c r="BE50" s="35"/>
      <c r="BF50" s="35"/>
      <c r="BG50" s="35"/>
      <c r="BH50" s="36"/>
      <c r="BI50" s="37"/>
    </row>
    <row r="51" spans="1:61" ht="85" x14ac:dyDescent="0.2">
      <c r="A51" s="108">
        <v>4</v>
      </c>
      <c r="B51" s="109" t="s">
        <v>198</v>
      </c>
      <c r="C51" s="109" t="s">
        <v>55</v>
      </c>
      <c r="D51" s="110" t="s">
        <v>145</v>
      </c>
      <c r="E51" s="111" t="s">
        <v>84</v>
      </c>
      <c r="F51" s="111" t="s">
        <v>87</v>
      </c>
      <c r="G51" s="111" t="s">
        <v>81</v>
      </c>
      <c r="H51" s="111" t="s">
        <v>10</v>
      </c>
      <c r="I51" s="111" t="s">
        <v>20</v>
      </c>
      <c r="J51" s="109">
        <v>0.5</v>
      </c>
      <c r="K51" s="195">
        <f>J51*(Coûts!C7+Coûts!C6)+Coûts!B13</f>
        <v>2217.8899082568805</v>
      </c>
      <c r="L51" s="112" t="s">
        <v>138</v>
      </c>
      <c r="M51" s="40"/>
      <c r="R51" s="8"/>
      <c r="S51" s="8"/>
      <c r="Y51" s="8"/>
      <c r="Z51" s="8"/>
      <c r="AF51" s="8"/>
      <c r="AG51" s="8"/>
      <c r="AM51" s="8"/>
      <c r="AN51" s="8"/>
      <c r="AO51" s="123">
        <v>0.5</v>
      </c>
      <c r="AT51" s="8"/>
      <c r="AU51" s="8"/>
      <c r="BA51" s="8"/>
      <c r="BB51" s="8"/>
      <c r="BH51" s="8"/>
      <c r="BI51" s="39"/>
    </row>
    <row r="52" spans="1:61" ht="51" x14ac:dyDescent="0.2">
      <c r="A52" s="113">
        <v>4</v>
      </c>
      <c r="B52" s="114" t="s">
        <v>199</v>
      </c>
      <c r="C52" s="114" t="s">
        <v>57</v>
      </c>
      <c r="D52" s="115" t="s">
        <v>145</v>
      </c>
      <c r="E52" s="116" t="s">
        <v>84</v>
      </c>
      <c r="F52" s="115" t="s">
        <v>88</v>
      </c>
      <c r="G52" s="115" t="s">
        <v>81</v>
      </c>
      <c r="H52" s="115" t="s">
        <v>10</v>
      </c>
      <c r="I52" s="116" t="s">
        <v>20</v>
      </c>
      <c r="J52" s="114">
        <v>0.5</v>
      </c>
      <c r="K52" s="196">
        <f>J52*(Coûts!C7+Coûts!C6)+Coûts!B13</f>
        <v>2217.8899082568805</v>
      </c>
      <c r="L52" s="117" t="s">
        <v>138</v>
      </c>
      <c r="M52" s="40"/>
      <c r="R52" s="8"/>
      <c r="S52" s="8"/>
      <c r="Y52" s="8"/>
      <c r="Z52" s="8"/>
      <c r="AF52" s="8"/>
      <c r="AG52" s="8"/>
      <c r="AM52" s="8"/>
      <c r="AN52" s="8"/>
      <c r="AO52" s="123">
        <v>0.5</v>
      </c>
      <c r="AT52" s="8"/>
      <c r="AU52" s="8"/>
      <c r="BA52" s="8"/>
      <c r="BB52" s="8"/>
      <c r="BH52" s="8"/>
      <c r="BI52" s="39"/>
    </row>
    <row r="53" spans="1:61" ht="34" x14ac:dyDescent="0.2">
      <c r="A53" s="108">
        <v>4</v>
      </c>
      <c r="B53" s="109" t="s">
        <v>229</v>
      </c>
      <c r="C53" s="109" t="s">
        <v>57</v>
      </c>
      <c r="D53" s="110" t="s">
        <v>146</v>
      </c>
      <c r="E53" s="111" t="s">
        <v>48</v>
      </c>
      <c r="F53" s="111"/>
      <c r="G53" s="111" t="s">
        <v>95</v>
      </c>
      <c r="H53" s="111" t="s">
        <v>142</v>
      </c>
      <c r="I53" s="111" t="s">
        <v>20</v>
      </c>
      <c r="J53" s="109">
        <v>0.1</v>
      </c>
      <c r="K53" s="195">
        <f>J53*(Coûts!C6+Coûts!C7)</f>
        <v>43.577981651376149</v>
      </c>
      <c r="L53" s="112" t="s">
        <v>143</v>
      </c>
      <c r="M53" s="40"/>
      <c r="R53" s="8"/>
      <c r="S53" s="8"/>
      <c r="Y53" s="8"/>
      <c r="Z53" s="8"/>
      <c r="AF53" s="8"/>
      <c r="AG53" s="8"/>
      <c r="AL53" s="123">
        <v>0.1</v>
      </c>
      <c r="AM53" s="8"/>
      <c r="AN53" s="8"/>
      <c r="AT53" s="8"/>
      <c r="AU53" s="8"/>
      <c r="BA53" s="8"/>
      <c r="BB53" s="8"/>
      <c r="BH53" s="8"/>
      <c r="BI53" s="39"/>
    </row>
    <row r="54" spans="1:61" ht="34" x14ac:dyDescent="0.2">
      <c r="A54" s="113">
        <v>4</v>
      </c>
      <c r="B54" s="114" t="s">
        <v>253</v>
      </c>
      <c r="C54" s="114" t="s">
        <v>55</v>
      </c>
      <c r="D54" s="115" t="s">
        <v>146</v>
      </c>
      <c r="E54" s="116" t="s">
        <v>50</v>
      </c>
      <c r="F54" s="115" t="s">
        <v>92</v>
      </c>
      <c r="G54" s="115" t="s">
        <v>11</v>
      </c>
      <c r="H54" s="115" t="s">
        <v>94</v>
      </c>
      <c r="I54" s="116" t="s">
        <v>20</v>
      </c>
      <c r="J54" s="114">
        <v>0.25</v>
      </c>
      <c r="K54" s="196">
        <f>J54*(Coûts!C6+Coûts!C7)</f>
        <v>108.94495412844037</v>
      </c>
      <c r="L54" s="117" t="s">
        <v>163</v>
      </c>
      <c r="M54" s="40"/>
      <c r="R54" s="8"/>
      <c r="S54" s="8"/>
      <c r="Y54" s="8"/>
      <c r="Z54" s="8"/>
      <c r="AF54" s="8"/>
      <c r="AG54" s="8"/>
      <c r="AM54" s="8"/>
      <c r="AN54" s="8"/>
      <c r="AO54" s="2"/>
      <c r="AP54" s="123">
        <v>0.25</v>
      </c>
      <c r="AT54" s="8"/>
      <c r="AU54" s="8"/>
      <c r="BA54" s="8"/>
      <c r="BB54" s="8"/>
      <c r="BH54" s="8"/>
      <c r="BI54" s="39"/>
    </row>
    <row r="55" spans="1:61" ht="34" x14ac:dyDescent="0.2">
      <c r="A55" s="108">
        <v>4</v>
      </c>
      <c r="B55" s="109" t="s">
        <v>231</v>
      </c>
      <c r="C55" s="109" t="s">
        <v>57</v>
      </c>
      <c r="D55" s="110" t="s">
        <v>146</v>
      </c>
      <c r="E55" s="111" t="s">
        <v>50</v>
      </c>
      <c r="F55" s="111" t="s">
        <v>93</v>
      </c>
      <c r="G55" s="111" t="s">
        <v>11</v>
      </c>
      <c r="H55" s="111" t="s">
        <v>94</v>
      </c>
      <c r="I55" s="111" t="s">
        <v>20</v>
      </c>
      <c r="J55" s="109">
        <v>0.25</v>
      </c>
      <c r="K55" s="195">
        <f>J55*(Coûts!C6+Coûts!C7)</f>
        <v>108.94495412844037</v>
      </c>
      <c r="L55" s="112" t="s">
        <v>163</v>
      </c>
      <c r="M55" s="40"/>
      <c r="R55" s="8"/>
      <c r="S55" s="8"/>
      <c r="Y55" s="8"/>
      <c r="Z55" s="8"/>
      <c r="AF55" s="8"/>
      <c r="AG55" s="8"/>
      <c r="AM55" s="8"/>
      <c r="AN55" s="8"/>
      <c r="AO55" s="2"/>
      <c r="AP55" s="123">
        <v>0.25</v>
      </c>
      <c r="AT55" s="8"/>
      <c r="AU55" s="8"/>
      <c r="BA55" s="8"/>
      <c r="BB55" s="8"/>
      <c r="BH55" s="8"/>
      <c r="BI55" s="39"/>
    </row>
    <row r="56" spans="1:61" ht="34" x14ac:dyDescent="0.2">
      <c r="A56" s="113">
        <v>4</v>
      </c>
      <c r="B56" s="114" t="s">
        <v>228</v>
      </c>
      <c r="C56" s="114" t="s">
        <v>55</v>
      </c>
      <c r="D56" s="115" t="s">
        <v>146</v>
      </c>
      <c r="E56" s="116" t="s">
        <v>48</v>
      </c>
      <c r="F56" s="115"/>
      <c r="G56" s="115" t="s">
        <v>95</v>
      </c>
      <c r="H56" s="115" t="s">
        <v>142</v>
      </c>
      <c r="I56" s="116" t="s">
        <v>20</v>
      </c>
      <c r="J56" s="114">
        <v>0.1</v>
      </c>
      <c r="K56" s="196">
        <f>J56*(Coûts!C6+Coûts!C7)</f>
        <v>43.577981651376149</v>
      </c>
      <c r="L56" s="117" t="s">
        <v>143</v>
      </c>
      <c r="M56" s="40"/>
      <c r="R56" s="8"/>
      <c r="S56" s="8"/>
      <c r="Y56" s="8"/>
      <c r="Z56" s="8"/>
      <c r="AF56" s="8"/>
      <c r="AG56" s="8"/>
      <c r="AL56" s="123">
        <v>0.1</v>
      </c>
      <c r="AM56" s="8"/>
      <c r="AN56" s="8"/>
      <c r="AT56" s="8"/>
      <c r="AU56" s="8"/>
      <c r="BA56" s="8"/>
      <c r="BB56" s="8"/>
      <c r="BH56" s="8"/>
      <c r="BI56" s="39"/>
    </row>
    <row r="57" spans="1:61" ht="34" x14ac:dyDescent="0.2">
      <c r="A57" s="108">
        <v>4</v>
      </c>
      <c r="B57" s="109" t="s">
        <v>232</v>
      </c>
      <c r="C57" s="109" t="s">
        <v>52</v>
      </c>
      <c r="D57" s="110" t="s">
        <v>147</v>
      </c>
      <c r="E57" s="111" t="s">
        <v>90</v>
      </c>
      <c r="F57" s="111" t="s">
        <v>89</v>
      </c>
      <c r="G57" s="111" t="s">
        <v>113</v>
      </c>
      <c r="H57" s="111" t="s">
        <v>114</v>
      </c>
      <c r="I57" s="111" t="s">
        <v>20</v>
      </c>
      <c r="J57" s="109">
        <v>0.1</v>
      </c>
      <c r="K57" s="195">
        <f>J57*(Coûts!C6+Coûts!C7)</f>
        <v>43.577981651376149</v>
      </c>
      <c r="L57" s="112" t="s">
        <v>131</v>
      </c>
      <c r="M57" s="40"/>
      <c r="R57" s="8"/>
      <c r="S57" s="8"/>
      <c r="Y57" s="8"/>
      <c r="Z57" s="8"/>
      <c r="AF57" s="8"/>
      <c r="AG57" s="8"/>
      <c r="AL57" s="123">
        <v>0.1</v>
      </c>
      <c r="AM57" s="8"/>
      <c r="AN57" s="8"/>
      <c r="AT57" s="8"/>
      <c r="AU57" s="8"/>
      <c r="BA57" s="8"/>
      <c r="BB57" s="8"/>
      <c r="BH57" s="8"/>
      <c r="BI57" s="39"/>
    </row>
    <row r="58" spans="1:61" ht="34" x14ac:dyDescent="0.2">
      <c r="A58" s="113">
        <v>4</v>
      </c>
      <c r="B58" s="114" t="s">
        <v>233</v>
      </c>
      <c r="C58" s="114" t="s">
        <v>52</v>
      </c>
      <c r="D58" s="115" t="s">
        <v>147</v>
      </c>
      <c r="E58" s="116" t="s">
        <v>47</v>
      </c>
      <c r="F58" s="115" t="s">
        <v>111</v>
      </c>
      <c r="G58" s="115" t="s">
        <v>18</v>
      </c>
      <c r="H58" s="115" t="s">
        <v>11</v>
      </c>
      <c r="I58" s="116" t="s">
        <v>20</v>
      </c>
      <c r="J58" s="114">
        <v>0.25</v>
      </c>
      <c r="K58" s="196">
        <f>J58*(Coûts!C6+Coûts!C7)</f>
        <v>108.94495412844037</v>
      </c>
      <c r="L58" s="117" t="s">
        <v>110</v>
      </c>
      <c r="M58" s="40"/>
      <c r="R58" s="8"/>
      <c r="S58" s="8"/>
      <c r="Y58" s="8"/>
      <c r="Z58" s="8"/>
      <c r="AF58" s="8"/>
      <c r="AG58" s="8"/>
      <c r="AM58" s="8"/>
      <c r="AN58" s="8"/>
      <c r="AP58" s="123">
        <v>0.25</v>
      </c>
      <c r="AT58" s="8"/>
      <c r="AU58" s="8"/>
      <c r="BA58" s="8"/>
      <c r="BB58" s="8"/>
      <c r="BH58" s="8"/>
      <c r="BI58" s="39"/>
    </row>
    <row r="59" spans="1:61" ht="34" x14ac:dyDescent="0.2">
      <c r="A59" s="108">
        <v>4</v>
      </c>
      <c r="B59" s="109" t="s">
        <v>233</v>
      </c>
      <c r="C59" s="109" t="s">
        <v>55</v>
      </c>
      <c r="D59" s="110" t="s">
        <v>147</v>
      </c>
      <c r="E59" s="111" t="s">
        <v>90</v>
      </c>
      <c r="F59" s="111" t="s">
        <v>89</v>
      </c>
      <c r="G59" s="111" t="s">
        <v>113</v>
      </c>
      <c r="H59" s="111" t="s">
        <v>114</v>
      </c>
      <c r="I59" s="111" t="s">
        <v>20</v>
      </c>
      <c r="J59" s="109">
        <v>0.1</v>
      </c>
      <c r="K59" s="195">
        <f>J59*(Coûts!C6+Coûts!C7)</f>
        <v>43.577981651376149</v>
      </c>
      <c r="L59" s="112" t="s">
        <v>131</v>
      </c>
      <c r="M59" s="40"/>
      <c r="R59" s="8"/>
      <c r="S59" s="8"/>
      <c r="Y59" s="8"/>
      <c r="Z59" s="8"/>
      <c r="AF59" s="8"/>
      <c r="AG59" s="8"/>
      <c r="AM59" s="8"/>
      <c r="AN59" s="8"/>
      <c r="AP59" s="123">
        <v>0.1</v>
      </c>
      <c r="AT59" s="8"/>
      <c r="AU59" s="8"/>
      <c r="BA59" s="8"/>
      <c r="BB59" s="8"/>
      <c r="BH59" s="8"/>
      <c r="BI59" s="39"/>
    </row>
    <row r="60" spans="1:61" ht="34" x14ac:dyDescent="0.2">
      <c r="A60" s="113">
        <v>4</v>
      </c>
      <c r="B60" s="114" t="s">
        <v>234</v>
      </c>
      <c r="C60" s="114" t="s">
        <v>55</v>
      </c>
      <c r="D60" s="115" t="s">
        <v>147</v>
      </c>
      <c r="E60" s="116" t="s">
        <v>47</v>
      </c>
      <c r="F60" s="115" t="s">
        <v>109</v>
      </c>
      <c r="G60" s="115" t="s">
        <v>16</v>
      </c>
      <c r="H60" s="115" t="s">
        <v>11</v>
      </c>
      <c r="I60" s="116" t="s">
        <v>20</v>
      </c>
      <c r="J60" s="114">
        <v>0.25</v>
      </c>
      <c r="K60" s="196">
        <f>J60*(Coûts!C6+Coûts!C7)</f>
        <v>108.94495412844037</v>
      </c>
      <c r="L60" s="117" t="s">
        <v>110</v>
      </c>
      <c r="M60" s="40"/>
      <c r="R60" s="8"/>
      <c r="S60" s="8"/>
      <c r="Y60" s="8"/>
      <c r="Z60" s="8"/>
      <c r="AF60" s="8"/>
      <c r="AG60" s="8"/>
      <c r="AM60" s="8"/>
      <c r="AN60" s="8"/>
      <c r="AP60" s="123">
        <v>0.25</v>
      </c>
      <c r="AT60" s="8"/>
      <c r="AU60" s="8"/>
      <c r="BA60" s="8"/>
      <c r="BB60" s="8"/>
      <c r="BH60" s="8"/>
      <c r="BI60" s="39"/>
    </row>
    <row r="61" spans="1:61" ht="34" x14ac:dyDescent="0.2">
      <c r="A61" s="108">
        <v>4</v>
      </c>
      <c r="B61" s="109" t="s">
        <v>238</v>
      </c>
      <c r="C61" s="109" t="s">
        <v>62</v>
      </c>
      <c r="D61" s="110" t="s">
        <v>147</v>
      </c>
      <c r="E61" s="111" t="s">
        <v>90</v>
      </c>
      <c r="F61" s="111" t="s">
        <v>89</v>
      </c>
      <c r="G61" s="111" t="s">
        <v>113</v>
      </c>
      <c r="H61" s="111" t="s">
        <v>114</v>
      </c>
      <c r="I61" s="111" t="s">
        <v>20</v>
      </c>
      <c r="J61" s="109">
        <v>0.1</v>
      </c>
      <c r="K61" s="195">
        <f>J61*(Coûts!C6+Coûts!C7)</f>
        <v>43.577981651376149</v>
      </c>
      <c r="L61" s="112" t="s">
        <v>131</v>
      </c>
      <c r="M61" s="40"/>
      <c r="R61" s="8"/>
      <c r="S61" s="8"/>
      <c r="Y61" s="8"/>
      <c r="Z61" s="8"/>
      <c r="AF61" s="8"/>
      <c r="AG61" s="8"/>
      <c r="AM61" s="8"/>
      <c r="AN61" s="8"/>
      <c r="AQ61" s="123">
        <v>0.1</v>
      </c>
      <c r="AT61" s="8"/>
      <c r="AU61" s="8"/>
      <c r="BA61" s="8"/>
      <c r="BB61" s="8"/>
      <c r="BH61" s="8"/>
      <c r="BI61" s="39"/>
    </row>
    <row r="62" spans="1:61" ht="34" x14ac:dyDescent="0.2">
      <c r="A62" s="113">
        <v>4</v>
      </c>
      <c r="B62" s="114" t="s">
        <v>239</v>
      </c>
      <c r="C62" s="114" t="s">
        <v>62</v>
      </c>
      <c r="D62" s="115" t="s">
        <v>147</v>
      </c>
      <c r="E62" s="116" t="s">
        <v>47</v>
      </c>
      <c r="F62" s="115" t="s">
        <v>106</v>
      </c>
      <c r="G62" s="115" t="s">
        <v>14</v>
      </c>
      <c r="H62" s="115" t="s">
        <v>11</v>
      </c>
      <c r="I62" s="116" t="s">
        <v>20</v>
      </c>
      <c r="J62" s="114">
        <v>0.25</v>
      </c>
      <c r="K62" s="196">
        <f>J62*(Coûts!C6+Coûts!C7)</f>
        <v>108.94495412844037</v>
      </c>
      <c r="L62" s="117" t="s">
        <v>110</v>
      </c>
      <c r="M62" s="40"/>
      <c r="R62" s="8"/>
      <c r="S62" s="8"/>
      <c r="Y62" s="8"/>
      <c r="Z62" s="8"/>
      <c r="AF62" s="8"/>
      <c r="AG62" s="8"/>
      <c r="AM62" s="8"/>
      <c r="AN62" s="8"/>
      <c r="AQ62" s="123">
        <v>0.25</v>
      </c>
      <c r="AT62" s="8"/>
      <c r="AU62" s="8"/>
      <c r="BA62" s="8"/>
      <c r="BB62" s="8"/>
      <c r="BH62" s="8"/>
      <c r="BI62" s="39"/>
    </row>
    <row r="63" spans="1:61" ht="34" x14ac:dyDescent="0.2">
      <c r="A63" s="108">
        <v>4</v>
      </c>
      <c r="B63" s="109" t="s">
        <v>242</v>
      </c>
      <c r="C63" s="109" t="s">
        <v>58</v>
      </c>
      <c r="D63" s="110" t="s">
        <v>148</v>
      </c>
      <c r="E63" s="111" t="s">
        <v>49</v>
      </c>
      <c r="F63" s="111" t="s">
        <v>98</v>
      </c>
      <c r="G63" s="111" t="s">
        <v>11</v>
      </c>
      <c r="H63" s="111" t="s">
        <v>17</v>
      </c>
      <c r="I63" s="111" t="s">
        <v>23</v>
      </c>
      <c r="J63" s="109">
        <v>0.1</v>
      </c>
      <c r="K63" s="195">
        <f>J63*(Coûts!C6+Coûts!C7)</f>
        <v>43.577981651376149</v>
      </c>
      <c r="L63" s="112" t="s">
        <v>134</v>
      </c>
      <c r="M63" s="40"/>
      <c r="R63" s="8"/>
      <c r="S63" s="8"/>
      <c r="Y63" s="8"/>
      <c r="Z63" s="8"/>
      <c r="AF63" s="8"/>
      <c r="AG63" s="8"/>
      <c r="AM63" s="8"/>
      <c r="AN63" s="8"/>
      <c r="AQ63" s="123">
        <v>0.1</v>
      </c>
      <c r="AT63" s="8"/>
      <c r="AU63" s="8"/>
      <c r="BA63" s="8"/>
      <c r="BB63" s="8"/>
      <c r="BH63" s="8"/>
      <c r="BI63" s="39"/>
    </row>
    <row r="64" spans="1:61" ht="35" thickBot="1" x14ac:dyDescent="0.25">
      <c r="A64" s="118">
        <v>4</v>
      </c>
      <c r="B64" s="119" t="s">
        <v>243</v>
      </c>
      <c r="C64" s="119" t="s">
        <v>59</v>
      </c>
      <c r="D64" s="120" t="s">
        <v>148</v>
      </c>
      <c r="E64" s="121" t="s">
        <v>49</v>
      </c>
      <c r="F64" s="120" t="s">
        <v>97</v>
      </c>
      <c r="G64" s="120" t="s">
        <v>11</v>
      </c>
      <c r="H64" s="120" t="s">
        <v>19</v>
      </c>
      <c r="I64" s="121" t="s">
        <v>23</v>
      </c>
      <c r="J64" s="119">
        <v>0.1</v>
      </c>
      <c r="K64" s="197">
        <f>J64*(Coûts!C6+Coûts!C7)</f>
        <v>43.577981651376149</v>
      </c>
      <c r="L64" s="122" t="s">
        <v>134</v>
      </c>
      <c r="M64" s="42"/>
      <c r="N64" s="43"/>
      <c r="O64" s="43"/>
      <c r="P64" s="43"/>
      <c r="Q64" s="43"/>
      <c r="R64" s="44"/>
      <c r="S64" s="44"/>
      <c r="T64" s="43"/>
      <c r="U64" s="43"/>
      <c r="V64" s="43"/>
      <c r="W64" s="43"/>
      <c r="X64" s="43"/>
      <c r="Y64" s="44"/>
      <c r="Z64" s="44"/>
      <c r="AA64" s="43"/>
      <c r="AB64" s="43"/>
      <c r="AC64" s="43"/>
      <c r="AD64" s="43"/>
      <c r="AE64" s="43"/>
      <c r="AF64" s="44"/>
      <c r="AG64" s="44"/>
      <c r="AH64" s="43"/>
      <c r="AI64" s="43"/>
      <c r="AJ64" s="43"/>
      <c r="AK64" s="43"/>
      <c r="AL64" s="43"/>
      <c r="AM64" s="44"/>
      <c r="AN64" s="44"/>
      <c r="AO64" s="43"/>
      <c r="AP64" s="43"/>
      <c r="AQ64" s="124">
        <v>0.1</v>
      </c>
      <c r="AR64" s="43"/>
      <c r="AS64" s="43"/>
      <c r="AT64" s="44"/>
      <c r="AU64" s="44"/>
      <c r="AV64" s="43"/>
      <c r="AW64" s="43"/>
      <c r="AX64" s="43"/>
      <c r="AY64" s="43"/>
      <c r="AZ64" s="43"/>
      <c r="BA64" s="44"/>
      <c r="BB64" s="44"/>
      <c r="BC64" s="43"/>
      <c r="BD64" s="43"/>
      <c r="BE64" s="43"/>
      <c r="BF64" s="43"/>
      <c r="BG64" s="43"/>
      <c r="BH64" s="44"/>
      <c r="BI64" s="45"/>
    </row>
    <row r="65" spans="1:61" ht="34" x14ac:dyDescent="0.2">
      <c r="A65" s="126">
        <v>5</v>
      </c>
      <c r="B65" s="127" t="s">
        <v>221</v>
      </c>
      <c r="C65" s="127" t="s">
        <v>57</v>
      </c>
      <c r="D65" s="128" t="s">
        <v>141</v>
      </c>
      <c r="E65" s="129" t="s">
        <v>159</v>
      </c>
      <c r="F65" s="128" t="s">
        <v>160</v>
      </c>
      <c r="G65" s="129"/>
      <c r="H65" s="128" t="s">
        <v>157</v>
      </c>
      <c r="I65" s="130" t="s">
        <v>127</v>
      </c>
      <c r="J65" s="127">
        <v>0.25</v>
      </c>
      <c r="K65" s="205">
        <f>J65*Coûts!C5</f>
        <v>63.073394495412842</v>
      </c>
      <c r="L65" s="131" t="s">
        <v>158</v>
      </c>
      <c r="M65" s="52"/>
      <c r="N65" s="35"/>
      <c r="O65" s="35"/>
      <c r="P65" s="35"/>
      <c r="Q65" s="35"/>
      <c r="R65" s="36"/>
      <c r="S65" s="36"/>
      <c r="T65" s="35"/>
      <c r="U65" s="35"/>
      <c r="V65" s="35"/>
      <c r="W65" s="35"/>
      <c r="X65" s="35"/>
      <c r="Y65" s="36"/>
      <c r="Z65" s="36"/>
      <c r="AA65" s="35"/>
      <c r="AB65" s="35"/>
      <c r="AC65" s="35"/>
      <c r="AD65" s="35"/>
      <c r="AE65" s="35"/>
      <c r="AF65" s="36"/>
      <c r="AG65" s="36"/>
      <c r="AH65" s="35"/>
      <c r="AI65" s="35"/>
      <c r="AJ65" s="35"/>
      <c r="AK65" s="35"/>
      <c r="AL65" s="35"/>
      <c r="AM65" s="36"/>
      <c r="AN65" s="36"/>
      <c r="AO65" s="35"/>
      <c r="AP65" s="35"/>
      <c r="AQ65" s="54">
        <v>0.25</v>
      </c>
      <c r="AR65" s="35"/>
      <c r="AS65" s="35"/>
      <c r="AT65" s="36"/>
      <c r="AU65" s="36"/>
      <c r="AV65" s="35"/>
      <c r="AW65" s="35"/>
      <c r="AX65" s="35"/>
      <c r="AY65" s="35"/>
      <c r="AZ65" s="35"/>
      <c r="BA65" s="36"/>
      <c r="BB65" s="36"/>
      <c r="BC65" s="35"/>
      <c r="BD65" s="35"/>
      <c r="BE65" s="35"/>
      <c r="BF65" s="35"/>
      <c r="BG65" s="35"/>
      <c r="BH65" s="36"/>
      <c r="BI65" s="37"/>
    </row>
    <row r="66" spans="1:61" ht="34" x14ac:dyDescent="0.2">
      <c r="A66" s="132">
        <v>5</v>
      </c>
      <c r="B66" s="133" t="s">
        <v>222</v>
      </c>
      <c r="C66" s="133" t="s">
        <v>57</v>
      </c>
      <c r="D66" s="134" t="s">
        <v>141</v>
      </c>
      <c r="E66" s="135" t="s">
        <v>42</v>
      </c>
      <c r="F66" s="135" t="s">
        <v>96</v>
      </c>
      <c r="G66" s="135" t="s">
        <v>66</v>
      </c>
      <c r="H66" s="134" t="s">
        <v>77</v>
      </c>
      <c r="I66" s="135" t="s">
        <v>20</v>
      </c>
      <c r="J66" s="133">
        <v>0.1</v>
      </c>
      <c r="K66" s="198">
        <f>J66*(Coûts!C6+Coûts!C7)</f>
        <v>43.577981651376149</v>
      </c>
      <c r="L66" s="136" t="s">
        <v>116</v>
      </c>
      <c r="M66" s="40"/>
      <c r="R66" s="8"/>
      <c r="S66" s="8"/>
      <c r="Y66" s="8"/>
      <c r="Z66" s="8"/>
      <c r="AF66" s="8"/>
      <c r="AG66" s="8"/>
      <c r="AM66" s="8"/>
      <c r="AN66" s="8"/>
      <c r="AQ66" s="55">
        <v>0.1</v>
      </c>
      <c r="AT66" s="8"/>
      <c r="AU66" s="8"/>
      <c r="BA66" s="8"/>
      <c r="BB66" s="8"/>
      <c r="BH66" s="8"/>
      <c r="BI66" s="39"/>
    </row>
    <row r="67" spans="1:61" ht="34" x14ac:dyDescent="0.2">
      <c r="A67" s="137">
        <v>5</v>
      </c>
      <c r="B67" s="138" t="s">
        <v>223</v>
      </c>
      <c r="C67" s="138" t="s">
        <v>57</v>
      </c>
      <c r="D67" s="139" t="s">
        <v>141</v>
      </c>
      <c r="E67" s="140" t="s">
        <v>36</v>
      </c>
      <c r="F67" s="139" t="s">
        <v>79</v>
      </c>
      <c r="G67" s="140" t="s">
        <v>128</v>
      </c>
      <c r="H67" s="139" t="s">
        <v>129</v>
      </c>
      <c r="I67" s="141" t="s">
        <v>127</v>
      </c>
      <c r="J67" s="138">
        <v>1</v>
      </c>
      <c r="K67" s="204">
        <f>J67*Coûts!C5</f>
        <v>252.29357798165137</v>
      </c>
      <c r="L67" s="142" t="s">
        <v>120</v>
      </c>
      <c r="M67" s="40"/>
      <c r="R67" s="8"/>
      <c r="S67" s="8"/>
      <c r="Y67" s="8"/>
      <c r="Z67" s="8"/>
      <c r="AF67" s="8"/>
      <c r="AG67" s="8"/>
      <c r="AM67" s="8"/>
      <c r="AN67" s="8"/>
      <c r="AS67" s="55">
        <v>1</v>
      </c>
      <c r="AT67" s="8"/>
      <c r="AU67" s="8"/>
      <c r="BA67" s="8"/>
      <c r="BB67" s="8"/>
      <c r="BH67" s="8"/>
      <c r="BI67" s="39"/>
    </row>
    <row r="68" spans="1:61" ht="51" x14ac:dyDescent="0.2">
      <c r="A68" s="132">
        <v>5</v>
      </c>
      <c r="B68" s="133" t="s">
        <v>224</v>
      </c>
      <c r="C68" s="133" t="s">
        <v>57</v>
      </c>
      <c r="D68" s="134" t="s">
        <v>141</v>
      </c>
      <c r="E68" s="135" t="s">
        <v>63</v>
      </c>
      <c r="F68" s="135" t="s">
        <v>44</v>
      </c>
      <c r="G68" s="135" t="s">
        <v>156</v>
      </c>
      <c r="H68" s="134" t="s">
        <v>155</v>
      </c>
      <c r="I68" s="135" t="s">
        <v>161</v>
      </c>
      <c r="J68" s="133">
        <v>5</v>
      </c>
      <c r="K68" s="203">
        <f>J68*Coûts!C6</f>
        <v>1146.788990825688</v>
      </c>
      <c r="L68" s="136" t="s">
        <v>132</v>
      </c>
      <c r="M68" s="40"/>
      <c r="R68" s="8"/>
      <c r="S68" s="8"/>
      <c r="Y68" s="8"/>
      <c r="Z68" s="8"/>
      <c r="AF68" s="8"/>
      <c r="AG68" s="8"/>
      <c r="AM68" s="8"/>
      <c r="AN68" s="8"/>
      <c r="AT68" s="8"/>
      <c r="AU68" s="8"/>
      <c r="AV68" s="55">
        <v>1</v>
      </c>
      <c r="AW68" s="55">
        <v>1</v>
      </c>
      <c r="AX68" s="55">
        <v>1</v>
      </c>
      <c r="AY68" s="55">
        <v>1</v>
      </c>
      <c r="AZ68" s="55">
        <v>1</v>
      </c>
      <c r="BA68" s="8"/>
      <c r="BB68" s="8"/>
      <c r="BH68" s="8"/>
      <c r="BI68" s="39"/>
    </row>
    <row r="69" spans="1:61" ht="34" x14ac:dyDescent="0.2">
      <c r="A69" s="137">
        <v>5</v>
      </c>
      <c r="B69" s="138" t="s">
        <v>225</v>
      </c>
      <c r="C69" s="138" t="s">
        <v>61</v>
      </c>
      <c r="D69" s="139" t="s">
        <v>144</v>
      </c>
      <c r="E69" s="140" t="s">
        <v>45</v>
      </c>
      <c r="F69" s="139" t="s">
        <v>117</v>
      </c>
      <c r="G69" s="140" t="s">
        <v>27</v>
      </c>
      <c r="H69" s="139" t="s">
        <v>118</v>
      </c>
      <c r="I69" s="141" t="s">
        <v>20</v>
      </c>
      <c r="J69" s="138">
        <v>0.1</v>
      </c>
      <c r="K69" s="199">
        <f>J69*(Coûts!C6+Coûts!C7)</f>
        <v>43.577981651376149</v>
      </c>
      <c r="L69" s="201" t="s">
        <v>119</v>
      </c>
      <c r="M69" s="40"/>
      <c r="R69" s="8"/>
      <c r="S69" s="8"/>
      <c r="Y69" s="8"/>
      <c r="Z69" s="8"/>
      <c r="AF69" s="8"/>
      <c r="AG69" s="8"/>
      <c r="AM69" s="8"/>
      <c r="AN69" s="8"/>
      <c r="AS69" s="2"/>
      <c r="AT69" s="8"/>
      <c r="AU69" s="8"/>
      <c r="AZ69" s="55">
        <v>0.1</v>
      </c>
      <c r="BA69" s="8"/>
      <c r="BB69" s="8"/>
      <c r="BH69" s="8"/>
      <c r="BI69" s="39"/>
    </row>
    <row r="70" spans="1:61" ht="51" x14ac:dyDescent="0.2">
      <c r="A70" s="132">
        <v>5</v>
      </c>
      <c r="B70" s="133" t="s">
        <v>226</v>
      </c>
      <c r="C70" s="133" t="s">
        <v>61</v>
      </c>
      <c r="D70" s="134" t="s">
        <v>144</v>
      </c>
      <c r="E70" s="135" t="s">
        <v>46</v>
      </c>
      <c r="F70" s="135" t="s">
        <v>79</v>
      </c>
      <c r="G70" s="135" t="s">
        <v>130</v>
      </c>
      <c r="H70" s="134" t="s">
        <v>118</v>
      </c>
      <c r="I70" s="135" t="s">
        <v>127</v>
      </c>
      <c r="J70" s="133">
        <v>1</v>
      </c>
      <c r="K70" s="203">
        <f>J70*Coûts!C5</f>
        <v>252.29357798165137</v>
      </c>
      <c r="L70" s="136" t="s">
        <v>120</v>
      </c>
      <c r="M70" s="40"/>
      <c r="R70" s="8"/>
      <c r="S70" s="8"/>
      <c r="Y70" s="8"/>
      <c r="Z70" s="8"/>
      <c r="AF70" s="8"/>
      <c r="AG70" s="8"/>
      <c r="AM70" s="8"/>
      <c r="AN70" s="8"/>
      <c r="AT70" s="8"/>
      <c r="AU70" s="8"/>
      <c r="BA70" s="8"/>
      <c r="BB70" s="8"/>
      <c r="BC70" s="55">
        <v>1</v>
      </c>
      <c r="BH70" s="8"/>
      <c r="BI70" s="39"/>
    </row>
    <row r="71" spans="1:61" ht="34" x14ac:dyDescent="0.2">
      <c r="A71" s="137">
        <v>5</v>
      </c>
      <c r="B71" s="138" t="s">
        <v>240</v>
      </c>
      <c r="C71" s="138" t="s">
        <v>61</v>
      </c>
      <c r="D71" s="139" t="s">
        <v>147</v>
      </c>
      <c r="E71" s="140" t="s">
        <v>90</v>
      </c>
      <c r="F71" s="139" t="s">
        <v>89</v>
      </c>
      <c r="G71" s="140" t="s">
        <v>113</v>
      </c>
      <c r="H71" s="139" t="s">
        <v>114</v>
      </c>
      <c r="I71" s="141" t="s">
        <v>20</v>
      </c>
      <c r="J71" s="138">
        <v>0.1</v>
      </c>
      <c r="K71" s="199">
        <f>J71*(Coûts!C6+Coûts!C7)</f>
        <v>43.577981651376149</v>
      </c>
      <c r="L71" s="142" t="s">
        <v>131</v>
      </c>
      <c r="M71" s="40"/>
      <c r="R71" s="8"/>
      <c r="S71" s="8"/>
      <c r="Y71" s="8"/>
      <c r="Z71" s="8"/>
      <c r="AF71" s="8"/>
      <c r="AG71" s="8"/>
      <c r="AM71" s="8"/>
      <c r="AN71" s="8"/>
      <c r="AT71" s="8"/>
      <c r="AU71" s="8"/>
      <c r="AZ71" s="55">
        <v>0.1</v>
      </c>
      <c r="BA71" s="8"/>
      <c r="BB71" s="8"/>
      <c r="BH71" s="8"/>
      <c r="BI71" s="39"/>
    </row>
    <row r="72" spans="1:61" ht="51" x14ac:dyDescent="0.2">
      <c r="A72" s="132">
        <v>5</v>
      </c>
      <c r="B72" s="133" t="s">
        <v>241</v>
      </c>
      <c r="C72" s="133" t="s">
        <v>61</v>
      </c>
      <c r="D72" s="134" t="s">
        <v>147</v>
      </c>
      <c r="E72" s="135" t="s">
        <v>47</v>
      </c>
      <c r="F72" s="135" t="s">
        <v>107</v>
      </c>
      <c r="G72" s="135" t="s">
        <v>154</v>
      </c>
      <c r="H72" s="134" t="s">
        <v>11</v>
      </c>
      <c r="I72" s="135" t="s">
        <v>20</v>
      </c>
      <c r="J72" s="133">
        <v>0.25</v>
      </c>
      <c r="K72" s="198">
        <f>J72*(Coûts!C6+Coûts!C7)</f>
        <v>108.94495412844037</v>
      </c>
      <c r="L72" s="136" t="s">
        <v>110</v>
      </c>
      <c r="M72" s="40"/>
      <c r="R72" s="8"/>
      <c r="S72" s="8"/>
      <c r="Y72" s="8"/>
      <c r="Z72" s="8"/>
      <c r="AF72" s="8"/>
      <c r="AG72" s="8"/>
      <c r="AM72" s="8"/>
      <c r="AN72" s="8"/>
      <c r="AT72" s="8"/>
      <c r="AU72" s="8"/>
      <c r="BA72" s="8"/>
      <c r="BB72" s="8"/>
      <c r="BD72" s="55">
        <v>0.25</v>
      </c>
      <c r="BH72" s="8"/>
      <c r="BI72" s="39"/>
    </row>
    <row r="73" spans="1:61" ht="35" thickBot="1" x14ac:dyDescent="0.25">
      <c r="A73" s="143">
        <v>5</v>
      </c>
      <c r="B73" s="144" t="s">
        <v>244</v>
      </c>
      <c r="C73" s="144" t="s">
        <v>60</v>
      </c>
      <c r="D73" s="145" t="s">
        <v>148</v>
      </c>
      <c r="E73" s="146" t="s">
        <v>49</v>
      </c>
      <c r="F73" s="145" t="s">
        <v>99</v>
      </c>
      <c r="G73" s="146" t="s">
        <v>11</v>
      </c>
      <c r="H73" s="145" t="s">
        <v>28</v>
      </c>
      <c r="I73" s="147" t="s">
        <v>23</v>
      </c>
      <c r="J73" s="144">
        <v>0.1</v>
      </c>
      <c r="K73" s="200">
        <f>J73*(Coûts!C6+Coûts!C7)</f>
        <v>43.577981651376149</v>
      </c>
      <c r="L73" s="148" t="s">
        <v>134</v>
      </c>
      <c r="M73" s="42"/>
      <c r="N73" s="43"/>
      <c r="O73" s="43"/>
      <c r="P73" s="43"/>
      <c r="Q73" s="43"/>
      <c r="R73" s="44"/>
      <c r="S73" s="44"/>
      <c r="T73" s="43"/>
      <c r="U73" s="43"/>
      <c r="V73" s="43"/>
      <c r="W73" s="43"/>
      <c r="X73" s="43"/>
      <c r="Y73" s="44"/>
      <c r="Z73" s="44"/>
      <c r="AA73" s="43"/>
      <c r="AB73" s="43"/>
      <c r="AC73" s="43"/>
      <c r="AD73" s="43"/>
      <c r="AE73" s="43"/>
      <c r="AF73" s="44"/>
      <c r="AG73" s="44"/>
      <c r="AH73" s="43"/>
      <c r="AI73" s="43"/>
      <c r="AJ73" s="43"/>
      <c r="AK73" s="43"/>
      <c r="AL73" s="43"/>
      <c r="AM73" s="44"/>
      <c r="AN73" s="44"/>
      <c r="AO73" s="43"/>
      <c r="AP73" s="43"/>
      <c r="AQ73" s="43"/>
      <c r="AR73" s="43"/>
      <c r="AS73" s="43"/>
      <c r="AT73" s="44"/>
      <c r="AU73" s="44"/>
      <c r="AV73" s="43"/>
      <c r="AW73" s="43"/>
      <c r="AX73" s="43"/>
      <c r="AY73" s="43"/>
      <c r="AZ73" s="43"/>
      <c r="BA73" s="44"/>
      <c r="BB73" s="44"/>
      <c r="BC73" s="43"/>
      <c r="BD73" s="56">
        <v>0.1</v>
      </c>
      <c r="BE73" s="43"/>
      <c r="BF73" s="43"/>
      <c r="BG73" s="43"/>
      <c r="BH73" s="44"/>
      <c r="BI73" s="45"/>
    </row>
  </sheetData>
  <autoFilter ref="A2:BI73" xr:uid="{13B15CD2-AB14-524C-9084-92938637F21F}"/>
  <mergeCells count="8">
    <mergeCell ref="A1:E1"/>
    <mergeCell ref="BC1:BI1"/>
    <mergeCell ref="M1:S1"/>
    <mergeCell ref="T1:Z1"/>
    <mergeCell ref="AA1:AG1"/>
    <mergeCell ref="AH1:AN1"/>
    <mergeCell ref="AO1:AU1"/>
    <mergeCell ref="AV1:B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4B23-2377-3642-B142-DA6147CFC51D}">
  <dimension ref="A1:I22"/>
  <sheetViews>
    <sheetView workbookViewId="0">
      <selection activeCell="A3" sqref="A3"/>
    </sheetView>
  </sheetViews>
  <sheetFormatPr baseColWidth="10" defaultRowHeight="16" x14ac:dyDescent="0.2"/>
  <cols>
    <col min="1" max="1" width="13" style="3" bestFit="1" customWidth="1"/>
    <col min="2" max="2" width="39.6640625" style="3" bestFit="1" customWidth="1"/>
    <col min="3" max="3" width="82.1640625" style="3" bestFit="1" customWidth="1"/>
    <col min="4" max="4" width="27.6640625" style="3" customWidth="1"/>
    <col min="5" max="5" width="26" style="3" bestFit="1" customWidth="1"/>
    <col min="6" max="6" width="20.1640625" style="3" bestFit="1" customWidth="1"/>
    <col min="7" max="7" width="6.33203125" style="3" bestFit="1" customWidth="1"/>
    <col min="8" max="8" width="16.6640625" style="3" customWidth="1"/>
    <col min="9" max="9" width="29.1640625" style="3" customWidth="1"/>
    <col min="10" max="16384" width="10.83203125" style="3"/>
  </cols>
  <sheetData>
    <row r="1" spans="1:9" ht="35" customHeight="1" thickBot="1" x14ac:dyDescent="0.25">
      <c r="A1" s="212" t="s">
        <v>262</v>
      </c>
      <c r="B1" s="212"/>
      <c r="C1" s="212"/>
      <c r="D1" s="212"/>
      <c r="E1" s="212"/>
      <c r="F1" s="212"/>
      <c r="G1" s="212"/>
      <c r="H1" s="212"/>
      <c r="I1" s="212"/>
    </row>
    <row r="2" spans="1:9" s="6" customFormat="1" ht="35" thickBot="1" x14ac:dyDescent="0.25">
      <c r="A2" s="161" t="s">
        <v>37</v>
      </c>
      <c r="B2" s="162" t="s">
        <v>1</v>
      </c>
      <c r="C2" s="162" t="s">
        <v>247</v>
      </c>
      <c r="D2" s="162" t="s">
        <v>2</v>
      </c>
      <c r="E2" s="162" t="s">
        <v>3</v>
      </c>
      <c r="F2" s="162" t="s">
        <v>248</v>
      </c>
      <c r="G2" s="162" t="s">
        <v>102</v>
      </c>
      <c r="H2" s="162" t="s">
        <v>5</v>
      </c>
      <c r="I2" s="163" t="s">
        <v>6</v>
      </c>
    </row>
    <row r="3" spans="1:9" ht="68" x14ac:dyDescent="0.2">
      <c r="A3" s="164" t="s">
        <v>29</v>
      </c>
      <c r="B3" s="165" t="s">
        <v>38</v>
      </c>
      <c r="C3" s="165" t="s">
        <v>275</v>
      </c>
      <c r="D3" s="165" t="s">
        <v>12</v>
      </c>
      <c r="E3" s="165" t="s">
        <v>133</v>
      </c>
      <c r="F3" s="165" t="s">
        <v>23</v>
      </c>
      <c r="G3" s="166">
        <v>0.25</v>
      </c>
      <c r="H3" s="165" t="s">
        <v>103</v>
      </c>
      <c r="I3" s="167" t="s">
        <v>105</v>
      </c>
    </row>
    <row r="4" spans="1:9" ht="34" x14ac:dyDescent="0.2">
      <c r="A4" s="154" t="s">
        <v>29</v>
      </c>
      <c r="B4" s="151" t="s">
        <v>39</v>
      </c>
      <c r="C4" s="151" t="s">
        <v>40</v>
      </c>
      <c r="D4" s="151" t="s">
        <v>65</v>
      </c>
      <c r="E4" s="151" t="s">
        <v>64</v>
      </c>
      <c r="F4" s="151" t="s">
        <v>20</v>
      </c>
      <c r="G4" s="152">
        <v>0.5</v>
      </c>
      <c r="H4" s="151" t="s">
        <v>103</v>
      </c>
      <c r="I4" s="155" t="s">
        <v>132</v>
      </c>
    </row>
    <row r="5" spans="1:9" ht="51" x14ac:dyDescent="0.2">
      <c r="A5" s="168" t="s">
        <v>30</v>
      </c>
      <c r="B5" s="169" t="s">
        <v>41</v>
      </c>
      <c r="C5" s="169" t="s">
        <v>276</v>
      </c>
      <c r="D5" s="169" t="s">
        <v>64</v>
      </c>
      <c r="E5" s="169" t="s">
        <v>66</v>
      </c>
      <c r="F5" s="169" t="s">
        <v>20</v>
      </c>
      <c r="G5" s="170">
        <v>0.25</v>
      </c>
      <c r="H5" s="169" t="s">
        <v>103</v>
      </c>
      <c r="I5" s="171" t="s">
        <v>104</v>
      </c>
    </row>
    <row r="6" spans="1:9" ht="102" x14ac:dyDescent="0.2">
      <c r="A6" s="154" t="s">
        <v>30</v>
      </c>
      <c r="B6" s="151" t="s">
        <v>82</v>
      </c>
      <c r="C6" s="151" t="s">
        <v>80</v>
      </c>
      <c r="D6" s="151" t="s">
        <v>72</v>
      </c>
      <c r="E6" s="151" t="s">
        <v>83</v>
      </c>
      <c r="F6" s="151" t="s">
        <v>20</v>
      </c>
      <c r="G6" s="152">
        <v>0.5</v>
      </c>
      <c r="H6" s="151" t="s">
        <v>153</v>
      </c>
      <c r="I6" s="155" t="s">
        <v>138</v>
      </c>
    </row>
    <row r="7" spans="1:9" ht="34" x14ac:dyDescent="0.2">
      <c r="A7" s="168" t="s">
        <v>30</v>
      </c>
      <c r="B7" s="169" t="s">
        <v>35</v>
      </c>
      <c r="C7" s="169"/>
      <c r="D7" s="169"/>
      <c r="E7" s="169" t="s">
        <v>34</v>
      </c>
      <c r="F7" s="169" t="s">
        <v>20</v>
      </c>
      <c r="G7" s="170">
        <v>0.5</v>
      </c>
      <c r="H7" s="169" t="s">
        <v>103</v>
      </c>
      <c r="I7" s="171" t="s">
        <v>150</v>
      </c>
    </row>
    <row r="8" spans="1:9" ht="34" x14ac:dyDescent="0.2">
      <c r="A8" s="154" t="s">
        <v>30</v>
      </c>
      <c r="B8" s="151" t="s">
        <v>42</v>
      </c>
      <c r="C8" s="151" t="s">
        <v>96</v>
      </c>
      <c r="D8" s="151" t="s">
        <v>66</v>
      </c>
      <c r="E8" s="151" t="s">
        <v>77</v>
      </c>
      <c r="F8" s="151" t="s">
        <v>20</v>
      </c>
      <c r="G8" s="152">
        <v>0.1</v>
      </c>
      <c r="H8" s="151" t="s">
        <v>103</v>
      </c>
      <c r="I8" s="155" t="s">
        <v>116</v>
      </c>
    </row>
    <row r="9" spans="1:9" ht="34" x14ac:dyDescent="0.2">
      <c r="A9" s="168" t="s">
        <v>30</v>
      </c>
      <c r="B9" s="169" t="s">
        <v>36</v>
      </c>
      <c r="C9" s="169" t="s">
        <v>36</v>
      </c>
      <c r="D9" s="169" t="s">
        <v>101</v>
      </c>
      <c r="E9" s="169" t="s">
        <v>100</v>
      </c>
      <c r="F9" s="172" t="s">
        <v>249</v>
      </c>
      <c r="G9" s="170">
        <v>1</v>
      </c>
      <c r="H9" s="169" t="s">
        <v>103</v>
      </c>
      <c r="I9" s="171" t="s">
        <v>120</v>
      </c>
    </row>
    <row r="10" spans="1:9" ht="85" x14ac:dyDescent="0.2">
      <c r="A10" s="154" t="s">
        <v>30</v>
      </c>
      <c r="B10" s="151" t="s">
        <v>43</v>
      </c>
      <c r="C10" s="151" t="s">
        <v>44</v>
      </c>
      <c r="D10" s="151" t="s">
        <v>250</v>
      </c>
      <c r="E10" s="151" t="s">
        <v>71</v>
      </c>
      <c r="F10" s="151" t="s">
        <v>251</v>
      </c>
      <c r="G10" s="152">
        <v>5</v>
      </c>
      <c r="H10" s="151" t="s">
        <v>103</v>
      </c>
      <c r="I10" s="155" t="s">
        <v>132</v>
      </c>
    </row>
    <row r="11" spans="1:9" s="6" customFormat="1" ht="34" x14ac:dyDescent="0.2">
      <c r="A11" s="173" t="s">
        <v>31</v>
      </c>
      <c r="B11" s="169" t="s">
        <v>45</v>
      </c>
      <c r="C11" s="169" t="s">
        <v>117</v>
      </c>
      <c r="D11" s="169" t="s">
        <v>27</v>
      </c>
      <c r="E11" s="169" t="s">
        <v>118</v>
      </c>
      <c r="F11" s="169" t="s">
        <v>20</v>
      </c>
      <c r="G11" s="170">
        <v>0.1</v>
      </c>
      <c r="H11" s="169" t="s">
        <v>103</v>
      </c>
      <c r="I11" s="171" t="s">
        <v>119</v>
      </c>
    </row>
    <row r="12" spans="1:9" s="6" customFormat="1" ht="51" x14ac:dyDescent="0.2">
      <c r="A12" s="156" t="s">
        <v>31</v>
      </c>
      <c r="B12" s="151" t="s">
        <v>46</v>
      </c>
      <c r="C12" s="151" t="s">
        <v>79</v>
      </c>
      <c r="D12" s="151" t="s">
        <v>130</v>
      </c>
      <c r="E12" s="151" t="s">
        <v>118</v>
      </c>
      <c r="F12" s="153" t="s">
        <v>261</v>
      </c>
      <c r="G12" s="152">
        <v>1</v>
      </c>
      <c r="H12" s="151" t="s">
        <v>103</v>
      </c>
      <c r="I12" s="155" t="s">
        <v>120</v>
      </c>
    </row>
    <row r="13" spans="1:9" ht="34" x14ac:dyDescent="0.2">
      <c r="A13" s="168" t="s">
        <v>33</v>
      </c>
      <c r="B13" s="169" t="s">
        <v>48</v>
      </c>
      <c r="C13" s="169"/>
      <c r="D13" s="169" t="s">
        <v>95</v>
      </c>
      <c r="E13" s="169" t="s">
        <v>142</v>
      </c>
      <c r="F13" s="169" t="s">
        <v>20</v>
      </c>
      <c r="G13" s="170">
        <v>0.1</v>
      </c>
      <c r="H13" s="169" t="s">
        <v>103</v>
      </c>
      <c r="I13" s="171" t="s">
        <v>143</v>
      </c>
    </row>
    <row r="14" spans="1:9" ht="34" x14ac:dyDescent="0.2">
      <c r="A14" s="154" t="s">
        <v>33</v>
      </c>
      <c r="B14" s="151" t="s">
        <v>50</v>
      </c>
      <c r="C14" s="151" t="s">
        <v>257</v>
      </c>
      <c r="D14" s="151" t="s">
        <v>11</v>
      </c>
      <c r="E14" s="151" t="s">
        <v>94</v>
      </c>
      <c r="F14" s="151" t="s">
        <v>20</v>
      </c>
      <c r="G14" s="152">
        <v>0.25</v>
      </c>
      <c r="H14" s="151" t="s">
        <v>103</v>
      </c>
      <c r="I14" s="155" t="s">
        <v>163</v>
      </c>
    </row>
    <row r="15" spans="1:9" ht="68" x14ac:dyDescent="0.2">
      <c r="A15" s="168" t="s">
        <v>32</v>
      </c>
      <c r="B15" s="169" t="s">
        <v>84</v>
      </c>
      <c r="C15" s="169" t="s">
        <v>252</v>
      </c>
      <c r="D15" s="169" t="s">
        <v>81</v>
      </c>
      <c r="E15" s="169" t="s">
        <v>10</v>
      </c>
      <c r="F15" s="169" t="s">
        <v>20</v>
      </c>
      <c r="G15" s="170">
        <v>0.5</v>
      </c>
      <c r="H15" s="169" t="s">
        <v>153</v>
      </c>
      <c r="I15" s="171" t="s">
        <v>138</v>
      </c>
    </row>
    <row r="16" spans="1:9" ht="34" x14ac:dyDescent="0.2">
      <c r="A16" s="154" t="s">
        <v>256</v>
      </c>
      <c r="B16" s="151" t="s">
        <v>90</v>
      </c>
      <c r="C16" s="151" t="s">
        <v>89</v>
      </c>
      <c r="D16" s="151" t="s">
        <v>113</v>
      </c>
      <c r="E16" s="151" t="s">
        <v>114</v>
      </c>
      <c r="F16" s="151" t="s">
        <v>20</v>
      </c>
      <c r="G16" s="152">
        <v>0.1</v>
      </c>
      <c r="H16" s="151" t="s">
        <v>103</v>
      </c>
      <c r="I16" s="155" t="s">
        <v>131</v>
      </c>
    </row>
    <row r="17" spans="1:9" ht="51" x14ac:dyDescent="0.2">
      <c r="A17" s="168" t="s">
        <v>256</v>
      </c>
      <c r="B17" s="169" t="s">
        <v>47</v>
      </c>
      <c r="C17" s="169" t="s">
        <v>255</v>
      </c>
      <c r="D17" s="169" t="s">
        <v>254</v>
      </c>
      <c r="E17" s="169" t="s">
        <v>11</v>
      </c>
      <c r="F17" s="169" t="s">
        <v>20</v>
      </c>
      <c r="G17" s="170">
        <v>0.25</v>
      </c>
      <c r="H17" s="169" t="s">
        <v>103</v>
      </c>
      <c r="I17" s="171" t="s">
        <v>110</v>
      </c>
    </row>
    <row r="18" spans="1:9" ht="35" thickBot="1" x14ac:dyDescent="0.25">
      <c r="A18" s="157" t="s">
        <v>260</v>
      </c>
      <c r="B18" s="158" t="s">
        <v>49</v>
      </c>
      <c r="C18" s="158" t="s">
        <v>259</v>
      </c>
      <c r="D18" s="158" t="s">
        <v>11</v>
      </c>
      <c r="E18" s="158" t="s">
        <v>258</v>
      </c>
      <c r="F18" s="158" t="s">
        <v>23</v>
      </c>
      <c r="G18" s="159">
        <v>0.1</v>
      </c>
      <c r="H18" s="158" t="s">
        <v>103</v>
      </c>
      <c r="I18" s="160" t="s">
        <v>134</v>
      </c>
    </row>
    <row r="19" spans="1:9" x14ac:dyDescent="0.2">
      <c r="G19" s="5"/>
    </row>
    <row r="20" spans="1:9" x14ac:dyDescent="0.2">
      <c r="G20" s="5"/>
    </row>
    <row r="21" spans="1:9" x14ac:dyDescent="0.2">
      <c r="G21" s="5"/>
    </row>
    <row r="22" spans="1:9" x14ac:dyDescent="0.2">
      <c r="G22" s="5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F0C6-1335-DB41-B2EE-FEAA7D362C7B}">
  <dimension ref="A1:I13"/>
  <sheetViews>
    <sheetView workbookViewId="0">
      <selection activeCell="B14" sqref="B14"/>
    </sheetView>
  </sheetViews>
  <sheetFormatPr baseColWidth="10" defaultRowHeight="16" x14ac:dyDescent="0.2"/>
  <cols>
    <col min="1" max="1" width="29.5" bestFit="1" customWidth="1"/>
    <col min="2" max="3" width="16.83203125" style="176" bestFit="1" customWidth="1"/>
  </cols>
  <sheetData>
    <row r="1" spans="1:9" ht="24" x14ac:dyDescent="0.2">
      <c r="A1" s="213" t="s">
        <v>263</v>
      </c>
      <c r="B1" s="213"/>
      <c r="C1" s="213"/>
      <c r="D1" s="213"/>
      <c r="E1" s="213"/>
      <c r="F1" s="213"/>
      <c r="G1" s="213"/>
      <c r="H1" s="213"/>
      <c r="I1" s="213"/>
    </row>
    <row r="3" spans="1:9" ht="19" x14ac:dyDescent="0.25">
      <c r="A3" s="175" t="s">
        <v>264</v>
      </c>
    </row>
    <row r="4" spans="1:9" s="174" customFormat="1" x14ac:dyDescent="0.2">
      <c r="A4" s="4" t="s">
        <v>265</v>
      </c>
      <c r="B4" s="177" t="s">
        <v>271</v>
      </c>
      <c r="C4" s="177" t="s">
        <v>272</v>
      </c>
    </row>
    <row r="5" spans="1:9" x14ac:dyDescent="0.2">
      <c r="A5" t="s">
        <v>266</v>
      </c>
      <c r="B5" s="176">
        <v>55000</v>
      </c>
      <c r="C5" s="176">
        <f>B5/218</f>
        <v>252.29357798165137</v>
      </c>
    </row>
    <row r="6" spans="1:9" x14ac:dyDescent="0.2">
      <c r="A6" t="s">
        <v>267</v>
      </c>
      <c r="B6" s="176">
        <v>50000</v>
      </c>
      <c r="C6" s="176">
        <f t="shared" ref="C6:C9" si="0">B6/218</f>
        <v>229.35779816513761</v>
      </c>
    </row>
    <row r="7" spans="1:9" x14ac:dyDescent="0.2">
      <c r="A7" t="s">
        <v>268</v>
      </c>
      <c r="B7" s="176">
        <v>45000</v>
      </c>
      <c r="C7" s="176">
        <f t="shared" si="0"/>
        <v>206.42201834862385</v>
      </c>
    </row>
    <row r="8" spans="1:9" x14ac:dyDescent="0.2">
      <c r="A8" t="s">
        <v>269</v>
      </c>
      <c r="B8" s="176">
        <v>30000</v>
      </c>
      <c r="C8" s="176">
        <f t="shared" si="0"/>
        <v>137.61467889908258</v>
      </c>
    </row>
    <row r="9" spans="1:9" x14ac:dyDescent="0.2">
      <c r="A9" t="s">
        <v>270</v>
      </c>
      <c r="B9" s="176">
        <v>37000</v>
      </c>
      <c r="C9" s="176">
        <f t="shared" si="0"/>
        <v>169.72477064220183</v>
      </c>
    </row>
    <row r="12" spans="1:9" ht="19" x14ac:dyDescent="0.25">
      <c r="A12" s="175" t="s">
        <v>273</v>
      </c>
    </row>
    <row r="13" spans="1:9" x14ac:dyDescent="0.2">
      <c r="A13" t="s">
        <v>274</v>
      </c>
      <c r="B13" s="176">
        <v>2000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 d'implémentation</vt:lpstr>
      <vt:lpstr>Résumé</vt:lpstr>
      <vt:lpstr>Coûts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BARRAL Noemie</dc:creator>
  <cp:lastModifiedBy>BARRAL Noemie</cp:lastModifiedBy>
  <dcterms:created xsi:type="dcterms:W3CDTF">2023-05-04T07:25:50Z</dcterms:created>
  <dcterms:modified xsi:type="dcterms:W3CDTF">2023-06-12T16:58:20Z</dcterms:modified>
</cp:coreProperties>
</file>