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8a53286e4c1d7a/문서/GitHub/Dashboard/data/"/>
    </mc:Choice>
  </mc:AlternateContent>
  <xr:revisionPtr revIDLastSave="270" documentId="8_{9DD2A88B-03DA-4864-84CC-4418086E8BD3}" xr6:coauthVersionLast="47" xr6:coauthVersionMax="47" xr10:uidLastSave="{3A47580B-B26B-49A8-98D0-45BF352A0706}"/>
  <bookViews>
    <workbookView xWindow="11070" yWindow="1695" windowWidth="27300" windowHeight="17325" xr2:uid="{4AB8DADE-1167-4E84-9D67-55086BA93884}"/>
  </bookViews>
  <sheets>
    <sheet name="daily_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50" i="1" s="1"/>
  <c r="L48" i="1"/>
  <c r="L47" i="1"/>
  <c r="M47" i="1" s="1"/>
  <c r="N47" i="1" s="1"/>
  <c r="F47" i="1"/>
  <c r="G47" i="1"/>
  <c r="H47" i="1"/>
  <c r="I47" i="1"/>
  <c r="Q47" i="1"/>
  <c r="F48" i="1"/>
  <c r="G48" i="1"/>
  <c r="H48" i="1"/>
  <c r="I48" i="1"/>
  <c r="M48" i="1"/>
  <c r="N48" i="1" s="1"/>
  <c r="Q48" i="1"/>
  <c r="F49" i="1"/>
  <c r="G49" i="1"/>
  <c r="H49" i="1"/>
  <c r="I49" i="1"/>
  <c r="M49" i="1"/>
  <c r="N49" i="1" s="1"/>
  <c r="Q49" i="1"/>
  <c r="F50" i="1"/>
  <c r="G50" i="1"/>
  <c r="H50" i="1"/>
  <c r="I50" i="1"/>
  <c r="Q50" i="1"/>
  <c r="F51" i="1"/>
  <c r="G51" i="1"/>
  <c r="H51" i="1"/>
  <c r="I51" i="1"/>
  <c r="Q51" i="1"/>
  <c r="F52" i="1"/>
  <c r="G52" i="1"/>
  <c r="H52" i="1"/>
  <c r="I52" i="1"/>
  <c r="Q52" i="1"/>
  <c r="F53" i="1"/>
  <c r="G53" i="1"/>
  <c r="H53" i="1"/>
  <c r="I53" i="1"/>
  <c r="Q53" i="1"/>
  <c r="F54" i="1"/>
  <c r="G54" i="1"/>
  <c r="H54" i="1"/>
  <c r="I54" i="1"/>
  <c r="Q54" i="1"/>
  <c r="F55" i="1"/>
  <c r="G55" i="1"/>
  <c r="H55" i="1"/>
  <c r="I55" i="1"/>
  <c r="Q55" i="1"/>
  <c r="F56" i="1"/>
  <c r="G56" i="1"/>
  <c r="H56" i="1"/>
  <c r="I56" i="1"/>
  <c r="Q56" i="1"/>
  <c r="F57" i="1"/>
  <c r="G57" i="1"/>
  <c r="H57" i="1"/>
  <c r="I57" i="1"/>
  <c r="Q57" i="1"/>
  <c r="F58" i="1"/>
  <c r="G58" i="1"/>
  <c r="H58" i="1"/>
  <c r="I58" i="1"/>
  <c r="Q58" i="1"/>
  <c r="F59" i="1"/>
  <c r="G59" i="1"/>
  <c r="H59" i="1"/>
  <c r="I59" i="1"/>
  <c r="Q59" i="1"/>
  <c r="F60" i="1"/>
  <c r="G60" i="1"/>
  <c r="H60" i="1"/>
  <c r="I60" i="1"/>
  <c r="Q60" i="1"/>
  <c r="F61" i="1"/>
  <c r="G61" i="1"/>
  <c r="H61" i="1"/>
  <c r="I61" i="1"/>
  <c r="Q61" i="1"/>
  <c r="F62" i="1"/>
  <c r="G62" i="1"/>
  <c r="H62" i="1"/>
  <c r="I62" i="1"/>
  <c r="Q62" i="1"/>
  <c r="F42" i="1"/>
  <c r="G42" i="1"/>
  <c r="H42" i="1"/>
  <c r="I42" i="1"/>
  <c r="M42" i="1"/>
  <c r="Q42" i="1"/>
  <c r="F43" i="1"/>
  <c r="G43" i="1"/>
  <c r="H43" i="1"/>
  <c r="I43" i="1"/>
  <c r="M43" i="1"/>
  <c r="N43" i="1" s="1"/>
  <c r="Q43" i="1"/>
  <c r="F44" i="1"/>
  <c r="G44" i="1"/>
  <c r="H44" i="1"/>
  <c r="I44" i="1"/>
  <c r="M44" i="1"/>
  <c r="Q44" i="1"/>
  <c r="F45" i="1"/>
  <c r="G45" i="1"/>
  <c r="H45" i="1"/>
  <c r="I45" i="1"/>
  <c r="M45" i="1"/>
  <c r="N45" i="1" s="1"/>
  <c r="Q45" i="1"/>
  <c r="F46" i="1"/>
  <c r="G46" i="1"/>
  <c r="H46" i="1"/>
  <c r="I46" i="1"/>
  <c r="M46" i="1"/>
  <c r="N46" i="1" s="1"/>
  <c r="Q4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3" i="1"/>
  <c r="N25" i="1"/>
  <c r="N26" i="1"/>
  <c r="N27" i="1"/>
  <c r="N28" i="1"/>
  <c r="F33" i="1"/>
  <c r="G33" i="1"/>
  <c r="H33" i="1"/>
  <c r="I33" i="1"/>
  <c r="M33" i="1"/>
  <c r="N33" i="1" s="1"/>
  <c r="F34" i="1"/>
  <c r="G34" i="1"/>
  <c r="H34" i="1"/>
  <c r="I34" i="1"/>
  <c r="M34" i="1"/>
  <c r="N34" i="1" s="1"/>
  <c r="F35" i="1"/>
  <c r="G35" i="1"/>
  <c r="H35" i="1"/>
  <c r="I35" i="1"/>
  <c r="M35" i="1"/>
  <c r="N35" i="1" s="1"/>
  <c r="F36" i="1"/>
  <c r="G36" i="1"/>
  <c r="H36" i="1"/>
  <c r="I36" i="1"/>
  <c r="M36" i="1"/>
  <c r="N36" i="1" s="1"/>
  <c r="F37" i="1"/>
  <c r="G37" i="1"/>
  <c r="H37" i="1"/>
  <c r="I37" i="1"/>
  <c r="M37" i="1"/>
  <c r="N37" i="1" s="1"/>
  <c r="F38" i="1"/>
  <c r="G38" i="1"/>
  <c r="H38" i="1"/>
  <c r="I38" i="1"/>
  <c r="M38" i="1"/>
  <c r="F39" i="1"/>
  <c r="G39" i="1"/>
  <c r="H39" i="1"/>
  <c r="I39" i="1"/>
  <c r="M39" i="1"/>
  <c r="F40" i="1"/>
  <c r="G40" i="1"/>
  <c r="H40" i="1"/>
  <c r="I40" i="1"/>
  <c r="M40" i="1"/>
  <c r="N40" i="1" s="1"/>
  <c r="F41" i="1"/>
  <c r="G41" i="1"/>
  <c r="H41" i="1"/>
  <c r="I41" i="1"/>
  <c r="M41" i="1"/>
  <c r="N41" i="1" s="1"/>
  <c r="F32" i="1"/>
  <c r="G32" i="1"/>
  <c r="H32" i="1"/>
  <c r="I32" i="1"/>
  <c r="M32" i="1"/>
  <c r="N32" i="1" s="1"/>
  <c r="F27" i="1"/>
  <c r="G27" i="1"/>
  <c r="H27" i="1"/>
  <c r="I27" i="1"/>
  <c r="M27" i="1"/>
  <c r="F28" i="1"/>
  <c r="G28" i="1"/>
  <c r="H28" i="1"/>
  <c r="I28" i="1"/>
  <c r="M28" i="1"/>
  <c r="F29" i="1"/>
  <c r="G29" i="1"/>
  <c r="H29" i="1"/>
  <c r="I29" i="1"/>
  <c r="M29" i="1"/>
  <c r="N29" i="1" s="1"/>
  <c r="F30" i="1"/>
  <c r="G30" i="1"/>
  <c r="H30" i="1"/>
  <c r="I30" i="1"/>
  <c r="M30" i="1"/>
  <c r="N30" i="1" s="1"/>
  <c r="F31" i="1"/>
  <c r="G31" i="1"/>
  <c r="H31" i="1"/>
  <c r="I31" i="1"/>
  <c r="M31" i="1"/>
  <c r="N31" i="1" s="1"/>
  <c r="F26" i="1"/>
  <c r="G26" i="1"/>
  <c r="H26" i="1"/>
  <c r="I26" i="1"/>
  <c r="M26" i="1"/>
  <c r="F25" i="1"/>
  <c r="G25" i="1"/>
  <c r="H25" i="1"/>
  <c r="I25" i="1"/>
  <c r="M25" i="1"/>
  <c r="F24" i="1"/>
  <c r="G24" i="1"/>
  <c r="H24" i="1"/>
  <c r="I24" i="1"/>
  <c r="M24" i="1"/>
  <c r="M3" i="1"/>
  <c r="N3" i="1" s="1"/>
  <c r="M4" i="1"/>
  <c r="N4" i="1" s="1"/>
  <c r="M5" i="1"/>
  <c r="M6" i="1"/>
  <c r="M7" i="1"/>
  <c r="M8" i="1"/>
  <c r="M9" i="1"/>
  <c r="M10" i="1"/>
  <c r="M11" i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M22" i="1"/>
  <c r="M23" i="1"/>
  <c r="M2" i="1"/>
  <c r="N2" i="1" s="1"/>
  <c r="J2" i="1"/>
  <c r="J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L51" i="1" l="1"/>
  <c r="M50" i="1"/>
  <c r="N50" i="1" s="1"/>
  <c r="K2" i="1"/>
  <c r="N10" i="1"/>
  <c r="K3" i="1"/>
  <c r="N9" i="1"/>
  <c r="N8" i="1"/>
  <c r="N39" i="1"/>
  <c r="N23" i="1"/>
  <c r="N7" i="1"/>
  <c r="N24" i="1"/>
  <c r="N38" i="1"/>
  <c r="N22" i="1"/>
  <c r="N6" i="1"/>
  <c r="N11" i="1"/>
  <c r="N21" i="1"/>
  <c r="N5" i="1"/>
  <c r="N42" i="1"/>
  <c r="N4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L52" i="1" l="1"/>
  <c r="M51" i="1"/>
  <c r="N51" i="1" s="1"/>
  <c r="K12" i="1"/>
  <c r="J16" i="1"/>
  <c r="K15" i="1"/>
  <c r="K8" i="1"/>
  <c r="K4" i="1"/>
  <c r="K5" i="1"/>
  <c r="K6" i="1"/>
  <c r="K13" i="1"/>
  <c r="K11" i="1"/>
  <c r="K7" i="1"/>
  <c r="K14" i="1"/>
  <c r="K9" i="1"/>
  <c r="K10" i="1"/>
  <c r="M52" i="1" l="1"/>
  <c r="N52" i="1" s="1"/>
  <c r="L53" i="1"/>
  <c r="J17" i="1"/>
  <c r="K16" i="1"/>
  <c r="L54" i="1" l="1"/>
  <c r="M53" i="1"/>
  <c r="N53" i="1" s="1"/>
  <c r="J18" i="1"/>
  <c r="K17" i="1"/>
  <c r="L55" i="1" l="1"/>
  <c r="M54" i="1"/>
  <c r="N54" i="1" s="1"/>
  <c r="J19" i="1"/>
  <c r="K18" i="1"/>
  <c r="M55" i="1" l="1"/>
  <c r="N55" i="1" s="1"/>
  <c r="L56" i="1"/>
  <c r="J20" i="1"/>
  <c r="K19" i="1"/>
  <c r="L57" i="1" l="1"/>
  <c r="M56" i="1"/>
  <c r="N56" i="1" s="1"/>
  <c r="J21" i="1"/>
  <c r="K20" i="1"/>
  <c r="M57" i="1" l="1"/>
  <c r="N57" i="1" s="1"/>
  <c r="L58" i="1"/>
  <c r="J22" i="1"/>
  <c r="K21" i="1"/>
  <c r="M58" i="1" l="1"/>
  <c r="N58" i="1" s="1"/>
  <c r="L59" i="1"/>
  <c r="J23" i="1"/>
  <c r="K22" i="1"/>
  <c r="L60" i="1" l="1"/>
  <c r="M59" i="1"/>
  <c r="N59" i="1" s="1"/>
  <c r="J24" i="1"/>
  <c r="K23" i="1"/>
  <c r="M60" i="1" l="1"/>
  <c r="N60" i="1" s="1"/>
  <c r="L61" i="1"/>
  <c r="J25" i="1"/>
  <c r="K24" i="1"/>
  <c r="M61" i="1" l="1"/>
  <c r="N61" i="1" s="1"/>
  <c r="L62" i="1"/>
  <c r="M62" i="1" s="1"/>
  <c r="N62" i="1" s="1"/>
  <c r="K25" i="1"/>
  <c r="J26" i="1"/>
  <c r="J27" i="1" l="1"/>
  <c r="K26" i="1"/>
  <c r="J28" i="1" l="1"/>
  <c r="K27" i="1"/>
  <c r="J29" i="1" l="1"/>
  <c r="K28" i="1"/>
  <c r="K29" i="1" l="1"/>
  <c r="J30" i="1"/>
  <c r="K30" i="1" l="1"/>
  <c r="J31" i="1"/>
  <c r="J32" i="1" l="1"/>
  <c r="K31" i="1"/>
  <c r="J33" i="1" l="1"/>
  <c r="K32" i="1"/>
  <c r="J34" i="1" l="1"/>
  <c r="K33" i="1"/>
  <c r="J35" i="1" l="1"/>
  <c r="K34" i="1"/>
  <c r="K35" i="1" l="1"/>
  <c r="J36" i="1"/>
  <c r="K36" i="1" l="1"/>
  <c r="J37" i="1"/>
  <c r="J38" i="1" l="1"/>
  <c r="K37" i="1"/>
  <c r="J39" i="1" l="1"/>
  <c r="K38" i="1"/>
  <c r="J40" i="1" l="1"/>
  <c r="K39" i="1"/>
  <c r="J41" i="1" l="1"/>
  <c r="K40" i="1"/>
  <c r="J42" i="1" l="1"/>
  <c r="K41" i="1"/>
  <c r="J43" i="1" l="1"/>
  <c r="K42" i="1"/>
  <c r="J44" i="1" l="1"/>
  <c r="K43" i="1"/>
  <c r="J45" i="1" l="1"/>
  <c r="K44" i="1"/>
  <c r="K45" i="1" l="1"/>
  <c r="J46" i="1"/>
  <c r="J47" i="1" l="1"/>
  <c r="K46" i="1"/>
  <c r="J48" i="1" l="1"/>
  <c r="K47" i="1"/>
  <c r="J49" i="1" l="1"/>
  <c r="K48" i="1"/>
  <c r="J50" i="1" l="1"/>
  <c r="K49" i="1"/>
  <c r="K50" i="1" l="1"/>
  <c r="J51" i="1"/>
  <c r="J52" i="1" l="1"/>
  <c r="K51" i="1"/>
  <c r="K52" i="1" l="1"/>
  <c r="J53" i="1"/>
  <c r="J54" i="1" l="1"/>
  <c r="K53" i="1"/>
  <c r="J55" i="1" l="1"/>
  <c r="K54" i="1"/>
  <c r="J56" i="1" l="1"/>
  <c r="K55" i="1"/>
  <c r="K56" i="1" l="1"/>
  <c r="J57" i="1"/>
  <c r="J58" i="1" l="1"/>
  <c r="K57" i="1"/>
  <c r="J59" i="1" l="1"/>
  <c r="K58" i="1"/>
  <c r="J60" i="1" l="1"/>
  <c r="K59" i="1"/>
  <c r="J61" i="1" l="1"/>
  <c r="K60" i="1"/>
  <c r="K61" i="1" l="1"/>
  <c r="J62" i="1"/>
  <c r="K62" i="1" l="1"/>
</calcChain>
</file>

<file path=xl/sharedStrings.xml><?xml version="1.0" encoding="utf-8"?>
<sst xmlns="http://schemas.openxmlformats.org/spreadsheetml/2006/main" count="78" uniqueCount="24">
  <si>
    <t>Index</t>
  </si>
  <si>
    <t>Datetime</t>
  </si>
  <si>
    <t>Day(Start)</t>
  </si>
  <si>
    <t>Delta(USDT)</t>
  </si>
  <si>
    <t>Average Delta(USDT)</t>
  </si>
  <si>
    <t>Delta(%)</t>
  </si>
  <si>
    <t>Average Delta(%)</t>
  </si>
  <si>
    <t>Target(USDT)</t>
  </si>
  <si>
    <t>Deviation(USDT)</t>
  </si>
  <si>
    <t>Withdrawl(USDT)</t>
  </si>
  <si>
    <t>Percentage(%)</t>
  </si>
  <si>
    <t>Market Start(USDT)</t>
  </si>
  <si>
    <t>Market End(USDT)</t>
  </si>
  <si>
    <t>Market(%)</t>
  </si>
  <si>
    <t>Mon</t>
  </si>
  <si>
    <t>Tue</t>
  </si>
  <si>
    <t>Wed</t>
  </si>
  <si>
    <t>Thu</t>
  </si>
  <si>
    <t>Fri</t>
  </si>
  <si>
    <t>Sat</t>
  </si>
  <si>
    <t>Sun</t>
  </si>
  <si>
    <t>Start(USDT)</t>
    <phoneticPr fontId="18" type="noConversion"/>
  </si>
  <si>
    <t>End(USDT)</t>
    <phoneticPr fontId="18" type="noConversion"/>
  </si>
  <si>
    <t>Sum(USDT)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</si>
</sst>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1" fontId="0" fillId="0" borderId="0" xfId="42" applyFont="1">
      <alignment vertical="center"/>
    </xf>
    <xf numFmtId="0" fontId="0" fillId="0" borderId="0" xfId="42" applyNumberFormat="1" applyFont="1">
      <alignment vertical="center"/>
    </xf>
    <xf numFmtId="14" fontId="0" fillId="0" borderId="0" xfId="0" applyNumberForma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2F73-FFD5-43FF-A3B0-19A54A277A3F}">
  <dimension ref="A1:Q62"/>
  <sheetViews>
    <sheetView tabSelected="1" zoomScaleNormal="100" workbookViewId="0">
      <selection activeCell="K6" sqref="K6"/>
    </sheetView>
  </sheetViews>
  <sheetFormatPr defaultRowHeight="16.5" x14ac:dyDescent="0.3"/>
  <cols>
    <col min="2" max="2" width="11.125" bestFit="1" customWidth="1"/>
    <col min="4" max="5" width="9" style="1"/>
    <col min="7" max="7" width="11" customWidth="1"/>
    <col min="8" max="8" width="8.375" customWidth="1"/>
    <col min="13" max="13" width="9.25" style="1" customWidth="1"/>
    <col min="14" max="14" width="14.25" bestFit="1" customWidth="1"/>
    <col min="15" max="15" width="13.5" customWidth="1"/>
  </cols>
  <sheetData>
    <row r="1" spans="1:17" x14ac:dyDescent="0.3">
      <c r="A1" t="s">
        <v>0</v>
      </c>
      <c r="B1" t="s">
        <v>1</v>
      </c>
      <c r="C1" t="s">
        <v>2</v>
      </c>
      <c r="D1" s="2" t="s">
        <v>21</v>
      </c>
      <c r="E1" s="2" t="s">
        <v>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s="2" t="s">
        <v>23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3">
      <c r="A2">
        <v>0</v>
      </c>
      <c r="B2" s="3">
        <v>45719</v>
      </c>
      <c r="C2" t="s">
        <v>14</v>
      </c>
      <c r="D2" s="2">
        <v>6400</v>
      </c>
      <c r="E2" s="2">
        <v>6400</v>
      </c>
      <c r="F2">
        <f>E2-D2</f>
        <v>0</v>
      </c>
      <c r="G2">
        <v>0</v>
      </c>
      <c r="H2">
        <v>0</v>
      </c>
      <c r="I2">
        <v>0</v>
      </c>
      <c r="J2">
        <f>D2</f>
        <v>6400</v>
      </c>
      <c r="K2">
        <f t="shared" ref="K2:K36" si="0">M2-J2</f>
        <v>0</v>
      </c>
      <c r="L2">
        <v>0</v>
      </c>
      <c r="M2" s="2">
        <f>L2+E2</f>
        <v>6400</v>
      </c>
      <c r="N2">
        <f>M2/$D$2*100</f>
        <v>100</v>
      </c>
      <c r="O2">
        <v>89239.9</v>
      </c>
      <c r="P2">
        <v>89239.9</v>
      </c>
      <c r="Q2">
        <v>100</v>
      </c>
    </row>
    <row r="3" spans="1:17" x14ac:dyDescent="0.3">
      <c r="A3">
        <v>1</v>
      </c>
      <c r="B3" s="3">
        <v>45720</v>
      </c>
      <c r="C3" t="s">
        <v>15</v>
      </c>
      <c r="D3" s="2">
        <v>6400</v>
      </c>
      <c r="E3" s="2">
        <v>6546</v>
      </c>
      <c r="F3">
        <f t="shared" ref="F3:F24" si="1">E3-D3</f>
        <v>146</v>
      </c>
      <c r="G3">
        <f t="shared" ref="G3:G22" si="2">(E3-$D$2)/A3</f>
        <v>146</v>
      </c>
      <c r="H3">
        <f>(E3/D3-1)*100</f>
        <v>2.2812499999999902</v>
      </c>
      <c r="I3">
        <f>(POWER((E3/$D$3),1/A3)-1)*100</f>
        <v>2.2812499999999902</v>
      </c>
      <c r="J3">
        <f>J2*1.013</f>
        <v>6483.1999999999989</v>
      </c>
      <c r="K3">
        <f t="shared" si="0"/>
        <v>62.800000000001091</v>
      </c>
      <c r="L3">
        <v>0</v>
      </c>
      <c r="M3" s="2">
        <f t="shared" ref="M3:M24" si="3">L3+E3</f>
        <v>6546</v>
      </c>
      <c r="N3">
        <f t="shared" ref="N3:N41" si="4">M3/$D$2*100</f>
        <v>102.28124999999999</v>
      </c>
      <c r="O3">
        <v>89239.9</v>
      </c>
      <c r="P3">
        <v>83157.100000000006</v>
      </c>
      <c r="Q3">
        <f>P3/$O$2*100</f>
        <v>93.183766454243013</v>
      </c>
    </row>
    <row r="4" spans="1:17" x14ac:dyDescent="0.3">
      <c r="A4">
        <v>2</v>
      </c>
      <c r="B4" s="3">
        <v>45721</v>
      </c>
      <c r="C4" t="s">
        <v>16</v>
      </c>
      <c r="D4" s="2">
        <v>6546</v>
      </c>
      <c r="E4" s="2">
        <v>6689</v>
      </c>
      <c r="F4">
        <f t="shared" si="1"/>
        <v>143</v>
      </c>
      <c r="G4">
        <f t="shared" si="2"/>
        <v>144.5</v>
      </c>
      <c r="H4">
        <f t="shared" ref="H4:H24" si="5">(E4/D4-1)*100</f>
        <v>2.1845401772074613</v>
      </c>
      <c r="I4">
        <f t="shared" ref="I4:I24" si="6">(POWER((E4/$D$3),1/A4)-1)*100</f>
        <v>2.2328836529616813</v>
      </c>
      <c r="J4">
        <f t="shared" ref="J4:J62" si="7">J3*1.013</f>
        <v>6567.4815999999983</v>
      </c>
      <c r="K4">
        <f t="shared" si="0"/>
        <v>121.51840000000175</v>
      </c>
      <c r="L4">
        <v>0</v>
      </c>
      <c r="M4" s="2">
        <f t="shared" si="3"/>
        <v>6689</v>
      </c>
      <c r="N4">
        <f t="shared" si="4"/>
        <v>104.515625</v>
      </c>
      <c r="O4">
        <v>83157.100000000006</v>
      </c>
      <c r="P4">
        <v>88477.3</v>
      </c>
      <c r="Q4">
        <f t="shared" ref="Q4:Q41" si="8">P4/$O$2*100</f>
        <v>99.145449513054146</v>
      </c>
    </row>
    <row r="5" spans="1:17" x14ac:dyDescent="0.3">
      <c r="A5">
        <v>3</v>
      </c>
      <c r="B5" s="3">
        <v>45722</v>
      </c>
      <c r="C5" t="s">
        <v>17</v>
      </c>
      <c r="D5" s="2">
        <v>6689</v>
      </c>
      <c r="E5" s="2">
        <v>6846</v>
      </c>
      <c r="F5">
        <f t="shared" si="1"/>
        <v>157</v>
      </c>
      <c r="G5">
        <f t="shared" si="2"/>
        <v>148.66666666666666</v>
      </c>
      <c r="H5">
        <f t="shared" si="5"/>
        <v>2.3471370907460098</v>
      </c>
      <c r="I5">
        <f t="shared" si="6"/>
        <v>2.2709539535396894</v>
      </c>
      <c r="J5">
        <f t="shared" si="7"/>
        <v>6652.8588607999973</v>
      </c>
      <c r="K5">
        <f t="shared" si="0"/>
        <v>193.14113920000273</v>
      </c>
      <c r="L5">
        <v>0</v>
      </c>
      <c r="M5" s="2">
        <f t="shared" si="3"/>
        <v>6846</v>
      </c>
      <c r="N5">
        <f t="shared" si="4"/>
        <v>106.96874999999999</v>
      </c>
      <c r="O5">
        <v>88477.3</v>
      </c>
      <c r="P5">
        <v>89770.4</v>
      </c>
      <c r="Q5">
        <f t="shared" si="8"/>
        <v>100.59446503189717</v>
      </c>
    </row>
    <row r="6" spans="1:17" x14ac:dyDescent="0.3">
      <c r="A6">
        <v>4</v>
      </c>
      <c r="B6" s="3">
        <v>45723</v>
      </c>
      <c r="C6" t="s">
        <v>18</v>
      </c>
      <c r="D6" s="2">
        <v>6846</v>
      </c>
      <c r="E6" s="2">
        <v>7015</v>
      </c>
      <c r="F6">
        <f t="shared" si="1"/>
        <v>169</v>
      </c>
      <c r="G6">
        <f t="shared" si="2"/>
        <v>153.75</v>
      </c>
      <c r="H6">
        <f t="shared" si="5"/>
        <v>2.4685947998831503</v>
      </c>
      <c r="I6">
        <f t="shared" si="6"/>
        <v>2.3203283980714806</v>
      </c>
      <c r="J6">
        <f t="shared" si="7"/>
        <v>6739.3460259903968</v>
      </c>
      <c r="K6">
        <f t="shared" si="0"/>
        <v>275.65397400960319</v>
      </c>
      <c r="L6">
        <v>0</v>
      </c>
      <c r="M6" s="2">
        <f t="shared" si="3"/>
        <v>7015</v>
      </c>
      <c r="N6">
        <f t="shared" si="4"/>
        <v>109.60937500000001</v>
      </c>
      <c r="O6">
        <v>89770.4</v>
      </c>
      <c r="P6">
        <v>90411.6</v>
      </c>
      <c r="Q6">
        <f t="shared" si="8"/>
        <v>101.3129777151252</v>
      </c>
    </row>
    <row r="7" spans="1:17" x14ac:dyDescent="0.3">
      <c r="A7">
        <v>5</v>
      </c>
      <c r="B7" s="3">
        <v>45724</v>
      </c>
      <c r="C7" t="s">
        <v>19</v>
      </c>
      <c r="D7" s="2">
        <v>7015</v>
      </c>
      <c r="E7" s="2">
        <v>7050</v>
      </c>
      <c r="F7">
        <f t="shared" si="1"/>
        <v>35</v>
      </c>
      <c r="G7">
        <f t="shared" si="2"/>
        <v>130</v>
      </c>
      <c r="H7">
        <f t="shared" si="5"/>
        <v>0.49893086243764095</v>
      </c>
      <c r="I7">
        <f t="shared" si="6"/>
        <v>1.9534270313376956</v>
      </c>
      <c r="J7">
        <f t="shared" si="7"/>
        <v>6826.9575243282716</v>
      </c>
      <c r="K7">
        <f t="shared" si="0"/>
        <v>223.04247567172843</v>
      </c>
      <c r="L7">
        <v>0</v>
      </c>
      <c r="M7" s="2">
        <f t="shared" si="3"/>
        <v>7050</v>
      </c>
      <c r="N7">
        <f t="shared" si="4"/>
        <v>110.15625</v>
      </c>
      <c r="O7">
        <v>90411.6</v>
      </c>
      <c r="P7">
        <v>86323.3</v>
      </c>
      <c r="Q7">
        <f t="shared" si="8"/>
        <v>96.731730985803438</v>
      </c>
    </row>
    <row r="8" spans="1:17" x14ac:dyDescent="0.3">
      <c r="A8">
        <v>6</v>
      </c>
      <c r="B8" s="3">
        <v>45725</v>
      </c>
      <c r="C8" t="s">
        <v>20</v>
      </c>
      <c r="D8" s="2">
        <v>7050</v>
      </c>
      <c r="E8" s="2">
        <v>6979</v>
      </c>
      <c r="F8">
        <f t="shared" si="1"/>
        <v>-71</v>
      </c>
      <c r="G8">
        <f t="shared" si="2"/>
        <v>96.5</v>
      </c>
      <c r="H8">
        <f t="shared" si="5"/>
        <v>-1.0070921985815606</v>
      </c>
      <c r="I8">
        <f t="shared" si="6"/>
        <v>1.4539290311231801</v>
      </c>
      <c r="J8">
        <f t="shared" si="7"/>
        <v>6915.7079721445389</v>
      </c>
      <c r="K8">
        <f t="shared" si="0"/>
        <v>63.292027855461129</v>
      </c>
      <c r="L8">
        <v>0</v>
      </c>
      <c r="M8" s="2">
        <f t="shared" si="3"/>
        <v>6979</v>
      </c>
      <c r="N8">
        <f t="shared" si="4"/>
        <v>109.04687500000001</v>
      </c>
      <c r="O8">
        <v>86323.3</v>
      </c>
      <c r="P8">
        <v>83563</v>
      </c>
      <c r="Q8">
        <f t="shared" si="8"/>
        <v>93.638607842456125</v>
      </c>
    </row>
    <row r="9" spans="1:17" x14ac:dyDescent="0.3">
      <c r="A9">
        <v>8</v>
      </c>
      <c r="B9" s="3">
        <v>45726</v>
      </c>
      <c r="C9" t="s">
        <v>14</v>
      </c>
      <c r="D9" s="2">
        <v>6979</v>
      </c>
      <c r="E9" s="2">
        <v>7170</v>
      </c>
      <c r="F9">
        <f t="shared" si="1"/>
        <v>191</v>
      </c>
      <c r="G9">
        <f t="shared" si="2"/>
        <v>96.25</v>
      </c>
      <c r="H9">
        <f t="shared" si="5"/>
        <v>2.7367817738931155</v>
      </c>
      <c r="I9">
        <f t="shared" si="6"/>
        <v>1.4302270645888626</v>
      </c>
      <c r="J9">
        <f t="shared" si="7"/>
        <v>7005.6121757824176</v>
      </c>
      <c r="K9">
        <f t="shared" si="0"/>
        <v>164.38782421758242</v>
      </c>
      <c r="L9">
        <v>0</v>
      </c>
      <c r="M9" s="2">
        <f t="shared" si="3"/>
        <v>7170</v>
      </c>
      <c r="N9">
        <f t="shared" si="4"/>
        <v>112.03125</v>
      </c>
      <c r="O9">
        <v>83563</v>
      </c>
      <c r="P9">
        <v>79813.7</v>
      </c>
      <c r="Q9">
        <f t="shared" si="8"/>
        <v>89.437236034554061</v>
      </c>
    </row>
    <row r="10" spans="1:17" x14ac:dyDescent="0.3">
      <c r="A10">
        <v>9</v>
      </c>
      <c r="B10" s="3">
        <v>45727</v>
      </c>
      <c r="C10" t="s">
        <v>15</v>
      </c>
      <c r="D10" s="2">
        <v>7170</v>
      </c>
      <c r="E10" s="2">
        <v>7315</v>
      </c>
      <c r="F10">
        <f t="shared" si="1"/>
        <v>145</v>
      </c>
      <c r="G10">
        <f t="shared" si="2"/>
        <v>101.66666666666667</v>
      </c>
      <c r="H10">
        <f t="shared" si="5"/>
        <v>2.0223152022315283</v>
      </c>
      <c r="I10">
        <f t="shared" si="6"/>
        <v>1.4958445810377752</v>
      </c>
      <c r="J10">
        <f t="shared" si="7"/>
        <v>7096.6851340675885</v>
      </c>
      <c r="K10">
        <f t="shared" si="0"/>
        <v>218.31486593241152</v>
      </c>
      <c r="L10">
        <v>0</v>
      </c>
      <c r="M10" s="2">
        <f t="shared" si="3"/>
        <v>7315</v>
      </c>
      <c r="N10">
        <f t="shared" si="4"/>
        <v>114.29687500000001</v>
      </c>
      <c r="O10">
        <v>79813.7</v>
      </c>
      <c r="P10">
        <v>80615.7</v>
      </c>
      <c r="Q10">
        <f t="shared" si="8"/>
        <v>90.335937176083789</v>
      </c>
    </row>
    <row r="11" spans="1:17" x14ac:dyDescent="0.3">
      <c r="A11">
        <v>10</v>
      </c>
      <c r="B11" s="3">
        <v>45728</v>
      </c>
      <c r="C11" t="s">
        <v>16</v>
      </c>
      <c r="D11" s="2">
        <v>7315</v>
      </c>
      <c r="E11" s="2">
        <v>6845</v>
      </c>
      <c r="F11">
        <f t="shared" si="1"/>
        <v>-470</v>
      </c>
      <c r="G11">
        <f t="shared" si="2"/>
        <v>44.5</v>
      </c>
      <c r="H11">
        <f t="shared" si="5"/>
        <v>-6.4251537935748448</v>
      </c>
      <c r="I11">
        <f t="shared" si="6"/>
        <v>0.67446905031474103</v>
      </c>
      <c r="J11">
        <f t="shared" si="7"/>
        <v>7188.9420408104661</v>
      </c>
      <c r="K11">
        <f t="shared" si="0"/>
        <v>-343.9420408104661</v>
      </c>
      <c r="L11">
        <v>0</v>
      </c>
      <c r="M11" s="2">
        <f t="shared" si="3"/>
        <v>6845</v>
      </c>
      <c r="N11">
        <f t="shared" si="4"/>
        <v>106.953125</v>
      </c>
      <c r="O11">
        <v>80615.7</v>
      </c>
      <c r="P11">
        <v>81500.899999999994</v>
      </c>
      <c r="Q11">
        <f t="shared" si="8"/>
        <v>91.327870156734832</v>
      </c>
    </row>
    <row r="12" spans="1:17" x14ac:dyDescent="0.3">
      <c r="A12">
        <v>11</v>
      </c>
      <c r="B12" s="3">
        <v>45729</v>
      </c>
      <c r="C12" t="s">
        <v>17</v>
      </c>
      <c r="D12" s="2">
        <v>6845</v>
      </c>
      <c r="E12" s="2">
        <v>7567</v>
      </c>
      <c r="F12">
        <f t="shared" si="1"/>
        <v>722</v>
      </c>
      <c r="G12">
        <f t="shared" si="2"/>
        <v>106.09090909090909</v>
      </c>
      <c r="H12">
        <f t="shared" si="5"/>
        <v>10.547845142439737</v>
      </c>
      <c r="I12">
        <f t="shared" si="6"/>
        <v>1.5343678109079883</v>
      </c>
      <c r="J12">
        <f t="shared" si="7"/>
        <v>7282.3982873410014</v>
      </c>
      <c r="K12">
        <f t="shared" si="0"/>
        <v>284.60171265899862</v>
      </c>
      <c r="L12">
        <v>0</v>
      </c>
      <c r="M12" s="2">
        <f t="shared" si="3"/>
        <v>7567</v>
      </c>
      <c r="N12">
        <f t="shared" si="4"/>
        <v>118.234375</v>
      </c>
      <c r="O12">
        <v>81500.899999999994</v>
      </c>
      <c r="P12">
        <v>81966.600000000006</v>
      </c>
      <c r="Q12">
        <f t="shared" si="8"/>
        <v>91.849721929316388</v>
      </c>
    </row>
    <row r="13" spans="1:17" x14ac:dyDescent="0.3">
      <c r="A13">
        <v>12</v>
      </c>
      <c r="B13" s="3">
        <v>45730</v>
      </c>
      <c r="C13" t="s">
        <v>18</v>
      </c>
      <c r="D13" s="2">
        <v>7567</v>
      </c>
      <c r="E13" s="2">
        <v>7763</v>
      </c>
      <c r="F13">
        <f t="shared" si="1"/>
        <v>196</v>
      </c>
      <c r="G13">
        <f t="shared" si="2"/>
        <v>113.58333333333333</v>
      </c>
      <c r="H13">
        <f t="shared" si="5"/>
        <v>2.5901942645698339</v>
      </c>
      <c r="I13">
        <f t="shared" si="6"/>
        <v>1.6219367680212704</v>
      </c>
      <c r="J13">
        <f t="shared" si="7"/>
        <v>7377.0694650764335</v>
      </c>
      <c r="K13">
        <f t="shared" si="0"/>
        <v>385.93053492356648</v>
      </c>
      <c r="L13">
        <v>0</v>
      </c>
      <c r="M13" s="2">
        <f t="shared" si="3"/>
        <v>7763</v>
      </c>
      <c r="N13">
        <f t="shared" si="4"/>
        <v>121.296875</v>
      </c>
      <c r="O13">
        <v>81966.600000000006</v>
      </c>
      <c r="P13">
        <v>83496</v>
      </c>
      <c r="Q13">
        <f t="shared" si="8"/>
        <v>93.563529318163745</v>
      </c>
    </row>
    <row r="14" spans="1:17" x14ac:dyDescent="0.3">
      <c r="A14">
        <v>13</v>
      </c>
      <c r="B14" s="3">
        <v>45731</v>
      </c>
      <c r="C14" t="s">
        <v>19</v>
      </c>
      <c r="D14" s="2">
        <v>7763</v>
      </c>
      <c r="E14" s="2">
        <v>7845</v>
      </c>
      <c r="F14">
        <f t="shared" si="1"/>
        <v>82</v>
      </c>
      <c r="G14">
        <f t="shared" si="2"/>
        <v>111.15384615384616</v>
      </c>
      <c r="H14">
        <f t="shared" si="5"/>
        <v>1.0562926703594044</v>
      </c>
      <c r="I14">
        <f t="shared" si="6"/>
        <v>1.5783135032505946</v>
      </c>
      <c r="J14">
        <f t="shared" si="7"/>
        <v>7472.9713681224266</v>
      </c>
      <c r="K14">
        <f t="shared" si="0"/>
        <v>372.02863187757339</v>
      </c>
      <c r="L14">
        <v>0</v>
      </c>
      <c r="M14" s="2">
        <f t="shared" si="3"/>
        <v>7845</v>
      </c>
      <c r="N14">
        <f t="shared" si="4"/>
        <v>122.578125</v>
      </c>
      <c r="O14">
        <v>83496</v>
      </c>
      <c r="P14">
        <v>84108.4</v>
      </c>
      <c r="Q14">
        <f t="shared" si="8"/>
        <v>94.249769441695918</v>
      </c>
    </row>
    <row r="15" spans="1:17" x14ac:dyDescent="0.3">
      <c r="A15">
        <v>14</v>
      </c>
      <c r="B15" s="3">
        <v>45732</v>
      </c>
      <c r="C15" t="s">
        <v>20</v>
      </c>
      <c r="D15" s="2">
        <v>7845</v>
      </c>
      <c r="E15" s="2">
        <v>7879</v>
      </c>
      <c r="F15">
        <f t="shared" si="1"/>
        <v>34</v>
      </c>
      <c r="G15">
        <f t="shared" si="2"/>
        <v>105.64285714285714</v>
      </c>
      <c r="H15">
        <f t="shared" si="5"/>
        <v>0.43339706819629509</v>
      </c>
      <c r="I15">
        <f t="shared" si="6"/>
        <v>1.4961026704697122</v>
      </c>
      <c r="J15">
        <f t="shared" si="7"/>
        <v>7570.1199959080177</v>
      </c>
      <c r="K15">
        <f t="shared" si="0"/>
        <v>308.8800040919823</v>
      </c>
      <c r="L15">
        <v>0</v>
      </c>
      <c r="M15" s="2">
        <f t="shared" si="3"/>
        <v>7879</v>
      </c>
      <c r="N15">
        <f t="shared" si="4"/>
        <v>123.10937500000001</v>
      </c>
      <c r="O15">
        <v>84108.4</v>
      </c>
      <c r="P15">
        <v>83334.2</v>
      </c>
      <c r="Q15">
        <f t="shared" si="8"/>
        <v>93.382220284872574</v>
      </c>
    </row>
    <row r="16" spans="1:17" x14ac:dyDescent="0.3">
      <c r="A16">
        <v>15</v>
      </c>
      <c r="B16" s="3">
        <v>45733</v>
      </c>
      <c r="C16" t="s">
        <v>14</v>
      </c>
      <c r="D16" s="2">
        <v>7879</v>
      </c>
      <c r="E16" s="2">
        <v>7952</v>
      </c>
      <c r="F16">
        <f t="shared" si="1"/>
        <v>73</v>
      </c>
      <c r="G16">
        <f t="shared" si="2"/>
        <v>103.46666666666667</v>
      </c>
      <c r="H16">
        <f t="shared" si="5"/>
        <v>0.92651351694377215</v>
      </c>
      <c r="I16">
        <f t="shared" si="6"/>
        <v>1.4580302525748934</v>
      </c>
      <c r="J16">
        <f t="shared" si="7"/>
        <v>7668.5315558548209</v>
      </c>
      <c r="K16">
        <f t="shared" si="0"/>
        <v>283.46844414517909</v>
      </c>
      <c r="L16">
        <v>0</v>
      </c>
      <c r="M16" s="2">
        <f t="shared" si="3"/>
        <v>7952</v>
      </c>
      <c r="N16">
        <f t="shared" si="4"/>
        <v>124.25</v>
      </c>
      <c r="O16">
        <v>83334.2</v>
      </c>
      <c r="P16">
        <v>82873.100000000006</v>
      </c>
      <c r="Q16">
        <f t="shared" si="8"/>
        <v>92.865523157242464</v>
      </c>
    </row>
    <row r="17" spans="1:17" x14ac:dyDescent="0.3">
      <c r="A17">
        <v>16</v>
      </c>
      <c r="B17" s="3">
        <v>45734</v>
      </c>
      <c r="C17" t="s">
        <v>15</v>
      </c>
      <c r="D17" s="2">
        <v>7952</v>
      </c>
      <c r="E17" s="2">
        <v>7797</v>
      </c>
      <c r="F17">
        <f t="shared" si="1"/>
        <v>-155</v>
      </c>
      <c r="G17">
        <f t="shared" si="2"/>
        <v>87.3125</v>
      </c>
      <c r="H17">
        <f t="shared" si="5"/>
        <v>-1.9491951710261524</v>
      </c>
      <c r="I17">
        <f t="shared" si="6"/>
        <v>1.2416518639221996</v>
      </c>
      <c r="J17">
        <f t="shared" si="7"/>
        <v>7768.2224660809325</v>
      </c>
      <c r="K17">
        <f t="shared" si="0"/>
        <v>28.777533919067537</v>
      </c>
      <c r="L17">
        <v>0</v>
      </c>
      <c r="M17" s="2">
        <f t="shared" si="3"/>
        <v>7797</v>
      </c>
      <c r="N17">
        <f t="shared" si="4"/>
        <v>121.828125</v>
      </c>
      <c r="O17">
        <v>82873.100000000006</v>
      </c>
      <c r="P17">
        <v>81809.5</v>
      </c>
      <c r="Q17">
        <f t="shared" si="8"/>
        <v>91.673679598475573</v>
      </c>
    </row>
    <row r="18" spans="1:17" x14ac:dyDescent="0.3">
      <c r="A18">
        <v>17</v>
      </c>
      <c r="B18" s="3">
        <v>45735</v>
      </c>
      <c r="C18" t="s">
        <v>16</v>
      </c>
      <c r="D18" s="2">
        <v>7797</v>
      </c>
      <c r="E18" s="2">
        <v>8335</v>
      </c>
      <c r="F18">
        <f t="shared" si="1"/>
        <v>538</v>
      </c>
      <c r="G18">
        <f t="shared" si="2"/>
        <v>113.82352941176471</v>
      </c>
      <c r="H18">
        <f t="shared" si="5"/>
        <v>6.9000897781198001</v>
      </c>
      <c r="I18">
        <f t="shared" si="6"/>
        <v>1.5660508945335661</v>
      </c>
      <c r="J18">
        <f t="shared" si="7"/>
        <v>7869.209358139984</v>
      </c>
      <c r="K18">
        <f t="shared" si="0"/>
        <v>465.79064186001597</v>
      </c>
      <c r="L18">
        <v>0</v>
      </c>
      <c r="M18" s="2">
        <f t="shared" si="3"/>
        <v>8335</v>
      </c>
      <c r="N18">
        <f t="shared" si="4"/>
        <v>130.234375</v>
      </c>
      <c r="O18">
        <v>81809.5</v>
      </c>
      <c r="P18">
        <v>84267.4</v>
      </c>
      <c r="Q18">
        <f t="shared" si="8"/>
        <v>94.427940865016652</v>
      </c>
    </row>
    <row r="19" spans="1:17" x14ac:dyDescent="0.3">
      <c r="A19">
        <v>18</v>
      </c>
      <c r="B19" s="3">
        <v>45736</v>
      </c>
      <c r="C19" t="s">
        <v>17</v>
      </c>
      <c r="D19" s="2">
        <v>8335</v>
      </c>
      <c r="E19" s="2">
        <v>8461</v>
      </c>
      <c r="F19">
        <f t="shared" si="1"/>
        <v>126</v>
      </c>
      <c r="G19">
        <f t="shared" si="2"/>
        <v>114.5</v>
      </c>
      <c r="H19">
        <f t="shared" si="5"/>
        <v>1.5116976604679033</v>
      </c>
      <c r="I19">
        <f t="shared" si="6"/>
        <v>1.5630305070633677</v>
      </c>
      <c r="J19">
        <f t="shared" si="7"/>
        <v>7971.5090797958028</v>
      </c>
      <c r="K19">
        <f t="shared" si="0"/>
        <v>489.49092020419721</v>
      </c>
      <c r="L19">
        <v>0</v>
      </c>
      <c r="M19" s="2">
        <f t="shared" si="3"/>
        <v>8461</v>
      </c>
      <c r="N19">
        <f t="shared" si="4"/>
        <v>132.203125</v>
      </c>
      <c r="O19">
        <v>84267.4</v>
      </c>
      <c r="P19">
        <v>86123.6</v>
      </c>
      <c r="Q19">
        <f t="shared" si="8"/>
        <v>96.507952160412572</v>
      </c>
    </row>
    <row r="20" spans="1:17" x14ac:dyDescent="0.3">
      <c r="A20">
        <v>19</v>
      </c>
      <c r="B20" s="3">
        <v>45737</v>
      </c>
      <c r="C20" t="s">
        <v>18</v>
      </c>
      <c r="D20" s="2">
        <v>8461</v>
      </c>
      <c r="E20" s="2">
        <v>8330</v>
      </c>
      <c r="F20">
        <f t="shared" si="1"/>
        <v>-131</v>
      </c>
      <c r="G20">
        <f t="shared" si="2"/>
        <v>101.57894736842105</v>
      </c>
      <c r="H20">
        <f t="shared" si="5"/>
        <v>-1.5482803451128735</v>
      </c>
      <c r="I20">
        <f t="shared" si="6"/>
        <v>1.3968527401524877</v>
      </c>
      <c r="J20">
        <f t="shared" si="7"/>
        <v>8075.1386978331475</v>
      </c>
      <c r="K20">
        <f t="shared" si="0"/>
        <v>254.86130216685251</v>
      </c>
      <c r="L20">
        <v>0</v>
      </c>
      <c r="M20" s="2">
        <f t="shared" si="3"/>
        <v>8330</v>
      </c>
      <c r="N20">
        <f t="shared" si="4"/>
        <v>130.15625</v>
      </c>
      <c r="O20">
        <v>86123.6</v>
      </c>
      <c r="P20">
        <v>84200</v>
      </c>
      <c r="Q20">
        <f t="shared" si="8"/>
        <v>94.352414110728503</v>
      </c>
    </row>
    <row r="21" spans="1:17" x14ac:dyDescent="0.3">
      <c r="A21">
        <v>20</v>
      </c>
      <c r="B21" s="3">
        <v>45738</v>
      </c>
      <c r="C21" t="s">
        <v>19</v>
      </c>
      <c r="D21" s="2">
        <v>8330</v>
      </c>
      <c r="E21" s="2">
        <v>8331</v>
      </c>
      <c r="F21">
        <f t="shared" si="1"/>
        <v>1</v>
      </c>
      <c r="G21">
        <f t="shared" si="2"/>
        <v>96.55</v>
      </c>
      <c r="H21">
        <f t="shared" si="5"/>
        <v>1.2004801920761921E-2</v>
      </c>
      <c r="I21">
        <f t="shared" si="6"/>
        <v>1.3271571111354463</v>
      </c>
      <c r="J21">
        <f t="shared" si="7"/>
        <v>8180.115500904978</v>
      </c>
      <c r="K21">
        <f t="shared" si="0"/>
        <v>150.88449909502197</v>
      </c>
      <c r="L21">
        <v>0</v>
      </c>
      <c r="M21" s="2">
        <f t="shared" si="3"/>
        <v>8331</v>
      </c>
      <c r="N21">
        <f t="shared" si="4"/>
        <v>130.171875</v>
      </c>
      <c r="O21">
        <v>84200</v>
      </c>
      <c r="P21">
        <v>83970.6</v>
      </c>
      <c r="Q21">
        <f t="shared" si="8"/>
        <v>94.095354208151292</v>
      </c>
    </row>
    <row r="22" spans="1:17" x14ac:dyDescent="0.3">
      <c r="A22">
        <v>21</v>
      </c>
      <c r="B22" s="3">
        <v>45739</v>
      </c>
      <c r="C22" t="s">
        <v>20</v>
      </c>
      <c r="D22" s="2">
        <v>8331</v>
      </c>
      <c r="E22" s="2">
        <v>8590</v>
      </c>
      <c r="F22">
        <f t="shared" si="1"/>
        <v>259</v>
      </c>
      <c r="G22">
        <f t="shared" si="2"/>
        <v>104.28571428571429</v>
      </c>
      <c r="H22">
        <f t="shared" si="5"/>
        <v>3.1088704837354486</v>
      </c>
      <c r="I22">
        <f t="shared" si="6"/>
        <v>1.4112982170128241</v>
      </c>
      <c r="J22">
        <f t="shared" si="7"/>
        <v>8286.4570024167424</v>
      </c>
      <c r="K22">
        <f t="shared" si="0"/>
        <v>303.5429975832576</v>
      </c>
      <c r="L22">
        <v>0</v>
      </c>
      <c r="M22" s="2">
        <f t="shared" si="3"/>
        <v>8590</v>
      </c>
      <c r="N22">
        <f t="shared" si="4"/>
        <v>134.21875</v>
      </c>
      <c r="O22">
        <v>83970.6</v>
      </c>
      <c r="P22">
        <v>84862</v>
      </c>
      <c r="Q22">
        <f t="shared" si="8"/>
        <v>95.094234753736842</v>
      </c>
    </row>
    <row r="23" spans="1:17" x14ac:dyDescent="0.3">
      <c r="A23">
        <v>22</v>
      </c>
      <c r="B23" s="3">
        <v>45740</v>
      </c>
      <c r="C23" t="s">
        <v>14</v>
      </c>
      <c r="D23" s="2">
        <v>8590</v>
      </c>
      <c r="E23" s="2">
        <v>8925</v>
      </c>
      <c r="F23">
        <f t="shared" si="1"/>
        <v>335</v>
      </c>
      <c r="G23">
        <f>(E23-$D$2)/A23</f>
        <v>114.77272727272727</v>
      </c>
      <c r="H23">
        <f t="shared" si="5"/>
        <v>3.8998835855646119</v>
      </c>
      <c r="I23">
        <f t="shared" si="6"/>
        <v>1.5231117007673323</v>
      </c>
      <c r="J23">
        <f t="shared" si="7"/>
        <v>8394.1809434481584</v>
      </c>
      <c r="K23">
        <f t="shared" si="0"/>
        <v>530.81905655184164</v>
      </c>
      <c r="L23">
        <v>0</v>
      </c>
      <c r="M23" s="2">
        <f t="shared" si="3"/>
        <v>8925</v>
      </c>
      <c r="N23">
        <f t="shared" si="4"/>
        <v>139.453125</v>
      </c>
      <c r="O23">
        <v>84862</v>
      </c>
      <c r="P23">
        <v>87921</v>
      </c>
      <c r="Q23">
        <f t="shared" si="8"/>
        <v>98.522073646429462</v>
      </c>
    </row>
    <row r="24" spans="1:17" x14ac:dyDescent="0.3">
      <c r="A24">
        <v>23</v>
      </c>
      <c r="B24" s="3">
        <v>45741</v>
      </c>
      <c r="C24" t="s">
        <v>15</v>
      </c>
      <c r="D24" s="2">
        <v>8925</v>
      </c>
      <c r="E24" s="2">
        <v>9113</v>
      </c>
      <c r="F24">
        <f t="shared" si="1"/>
        <v>188</v>
      </c>
      <c r="G24">
        <f>(E24-$D$2)/A24</f>
        <v>117.95652173913044</v>
      </c>
      <c r="H24">
        <f t="shared" si="5"/>
        <v>2.1064425770308093</v>
      </c>
      <c r="I24">
        <f t="shared" si="6"/>
        <v>1.5484044777758443</v>
      </c>
      <c r="J24">
        <f t="shared" si="7"/>
        <v>8503.3052957129839</v>
      </c>
      <c r="K24">
        <f t="shared" si="0"/>
        <v>609.69470428701607</v>
      </c>
      <c r="L24">
        <v>0</v>
      </c>
      <c r="M24" s="2">
        <f t="shared" si="3"/>
        <v>9113</v>
      </c>
      <c r="N24">
        <f t="shared" si="4"/>
        <v>142.390625</v>
      </c>
      <c r="O24">
        <v>87921</v>
      </c>
      <c r="P24">
        <v>87985.1</v>
      </c>
      <c r="Q24">
        <f t="shared" si="8"/>
        <v>98.59390250325248</v>
      </c>
    </row>
    <row r="25" spans="1:17" x14ac:dyDescent="0.3">
      <c r="A25">
        <v>24</v>
      </c>
      <c r="B25" s="3">
        <v>45742</v>
      </c>
      <c r="C25" t="s">
        <v>16</v>
      </c>
      <c r="D25" s="2">
        <v>9113</v>
      </c>
      <c r="E25" s="2">
        <v>9163</v>
      </c>
      <c r="F25">
        <f t="shared" ref="F25" si="9">E25-D25</f>
        <v>50</v>
      </c>
      <c r="G25">
        <f>(E25-$D$2)/A25</f>
        <v>115.125</v>
      </c>
      <c r="H25">
        <f t="shared" ref="H25" si="10">(E25/D25-1)*100</f>
        <v>0.54866673982223446</v>
      </c>
      <c r="I25">
        <f t="shared" ref="I25" si="11">(POWER((E25/$D$3),1/A25)-1)*100</f>
        <v>1.5065509612034012</v>
      </c>
      <c r="J25">
        <f t="shared" si="7"/>
        <v>8613.8482645572512</v>
      </c>
      <c r="K25">
        <f t="shared" si="0"/>
        <v>549.15173544274876</v>
      </c>
      <c r="L25">
        <v>0</v>
      </c>
      <c r="M25" s="2">
        <f t="shared" ref="M25" si="12">L25+E25</f>
        <v>9163</v>
      </c>
      <c r="N25">
        <f t="shared" si="4"/>
        <v>143.171875</v>
      </c>
      <c r="O25">
        <v>87985.1</v>
      </c>
      <c r="P25">
        <v>86736.1</v>
      </c>
      <c r="Q25">
        <f t="shared" si="8"/>
        <v>97.194304341443697</v>
      </c>
    </row>
    <row r="26" spans="1:17" x14ac:dyDescent="0.3">
      <c r="A26">
        <v>25</v>
      </c>
      <c r="B26" s="3">
        <v>45743</v>
      </c>
      <c r="C26" t="s">
        <v>17</v>
      </c>
      <c r="D26" s="2">
        <v>9163</v>
      </c>
      <c r="E26" s="2">
        <v>9353</v>
      </c>
      <c r="F26">
        <f t="shared" ref="F26" si="13">E26-D26</f>
        <v>190</v>
      </c>
      <c r="G26">
        <f>(E26-$D$2)/A26</f>
        <v>118.12</v>
      </c>
      <c r="H26">
        <f t="shared" ref="H26" si="14">(E26/D26-1)*100</f>
        <v>2.0735566954054319</v>
      </c>
      <c r="I26">
        <f t="shared" ref="I26" si="15">(POWER((E26/$D$3),1/A26)-1)*100</f>
        <v>1.5291706005972516</v>
      </c>
      <c r="J26">
        <f t="shared" si="7"/>
        <v>8725.828291996495</v>
      </c>
      <c r="K26">
        <f t="shared" si="0"/>
        <v>627.17170800350505</v>
      </c>
      <c r="L26">
        <v>0</v>
      </c>
      <c r="M26" s="2">
        <f t="shared" ref="M26" si="16">L26+E26</f>
        <v>9353</v>
      </c>
      <c r="N26">
        <f t="shared" si="4"/>
        <v>146.140625</v>
      </c>
      <c r="O26">
        <v>86736.1</v>
      </c>
      <c r="P26">
        <v>87249.1</v>
      </c>
      <c r="Q26">
        <f t="shared" si="8"/>
        <v>97.769159311025689</v>
      </c>
    </row>
    <row r="27" spans="1:17" x14ac:dyDescent="0.3">
      <c r="A27">
        <v>26</v>
      </c>
      <c r="B27" s="3">
        <v>45744</v>
      </c>
      <c r="C27" t="s">
        <v>18</v>
      </c>
      <c r="D27" s="2">
        <v>9353</v>
      </c>
      <c r="E27" s="2">
        <v>9353</v>
      </c>
      <c r="F27">
        <f t="shared" ref="F27:F32" si="17">E27-D27</f>
        <v>0</v>
      </c>
      <c r="G27">
        <f t="shared" ref="G27:G31" si="18">(E27-$D$2)/A27</f>
        <v>113.57692307692308</v>
      </c>
      <c r="H27">
        <f t="shared" ref="H27:H32" si="19">(E27/D27-1)*100</f>
        <v>0</v>
      </c>
      <c r="I27">
        <f t="shared" ref="I27:I32" si="20">(POWER((E27/$D$3),1/A27)-1)*100</f>
        <v>1.4699262282590997</v>
      </c>
      <c r="J27">
        <f t="shared" si="7"/>
        <v>8839.2640597924492</v>
      </c>
      <c r="K27">
        <f t="shared" si="0"/>
        <v>513.73594020755081</v>
      </c>
      <c r="L27">
        <v>0</v>
      </c>
      <c r="M27" s="2">
        <f t="shared" ref="M27:M32" si="21">L27+E27</f>
        <v>9353</v>
      </c>
      <c r="N27">
        <f t="shared" si="4"/>
        <v>146.140625</v>
      </c>
      <c r="O27">
        <v>87249.1</v>
      </c>
      <c r="P27">
        <v>84105.3</v>
      </c>
      <c r="Q27">
        <f t="shared" si="8"/>
        <v>94.246295659228679</v>
      </c>
    </row>
    <row r="28" spans="1:17" x14ac:dyDescent="0.3">
      <c r="A28">
        <v>27</v>
      </c>
      <c r="B28" s="3">
        <v>45745</v>
      </c>
      <c r="C28" t="s">
        <v>19</v>
      </c>
      <c r="D28" s="2">
        <v>9353</v>
      </c>
      <c r="E28" s="2">
        <v>9400</v>
      </c>
      <c r="F28">
        <f t="shared" si="17"/>
        <v>47</v>
      </c>
      <c r="G28">
        <f t="shared" si="18"/>
        <v>111.11111111111111</v>
      </c>
      <c r="H28">
        <f t="shared" si="19"/>
        <v>0.50251256281406143</v>
      </c>
      <c r="I28">
        <f t="shared" si="20"/>
        <v>1.433930583006493</v>
      </c>
      <c r="J28">
        <f t="shared" si="7"/>
        <v>8954.1744925697494</v>
      </c>
      <c r="K28">
        <f t="shared" si="0"/>
        <v>445.82550743025058</v>
      </c>
      <c r="L28">
        <v>0</v>
      </c>
      <c r="M28" s="2">
        <f t="shared" si="21"/>
        <v>9400</v>
      </c>
      <c r="N28">
        <f t="shared" si="4"/>
        <v>146.875</v>
      </c>
      <c r="O28">
        <v>84105.3</v>
      </c>
      <c r="P28">
        <v>82428.800000000003</v>
      </c>
      <c r="Q28">
        <f t="shared" si="8"/>
        <v>92.367651689434894</v>
      </c>
    </row>
    <row r="29" spans="1:17" x14ac:dyDescent="0.3">
      <c r="A29">
        <v>28</v>
      </c>
      <c r="B29" s="3">
        <v>45746</v>
      </c>
      <c r="C29" t="s">
        <v>20</v>
      </c>
      <c r="D29" s="2">
        <v>9400</v>
      </c>
      <c r="E29" s="2">
        <v>9450</v>
      </c>
      <c r="F29">
        <f t="shared" si="17"/>
        <v>50</v>
      </c>
      <c r="G29">
        <f t="shared" si="18"/>
        <v>108.92857142857143</v>
      </c>
      <c r="H29">
        <f t="shared" si="19"/>
        <v>0.53191489361701372</v>
      </c>
      <c r="I29">
        <f t="shared" si="20"/>
        <v>1.4015768054668865</v>
      </c>
      <c r="J29">
        <f t="shared" si="7"/>
        <v>9070.578760973156</v>
      </c>
      <c r="K29">
        <f t="shared" si="0"/>
        <v>379.42123902684398</v>
      </c>
      <c r="L29">
        <v>0</v>
      </c>
      <c r="M29" s="2">
        <f t="shared" si="21"/>
        <v>9450</v>
      </c>
      <c r="N29">
        <f t="shared" si="4"/>
        <v>147.65625</v>
      </c>
      <c r="O29">
        <v>82428.800000000003</v>
      </c>
      <c r="P29">
        <v>82745.100000000006</v>
      </c>
      <c r="Q29">
        <f t="shared" si="8"/>
        <v>92.72208955859432</v>
      </c>
    </row>
    <row r="30" spans="1:17" x14ac:dyDescent="0.3">
      <c r="A30">
        <v>29</v>
      </c>
      <c r="B30" s="3">
        <v>45747</v>
      </c>
      <c r="C30" t="s">
        <v>14</v>
      </c>
      <c r="D30" s="2">
        <v>9450</v>
      </c>
      <c r="E30" s="2">
        <v>9452</v>
      </c>
      <c r="F30">
        <f t="shared" si="17"/>
        <v>2</v>
      </c>
      <c r="G30">
        <f t="shared" si="18"/>
        <v>105.24137931034483</v>
      </c>
      <c r="H30">
        <f t="shared" si="19"/>
        <v>2.1164021164010727E-2</v>
      </c>
      <c r="I30">
        <f t="shared" si="20"/>
        <v>1.3536607182727423</v>
      </c>
      <c r="J30">
        <f t="shared" si="7"/>
        <v>9188.496284865807</v>
      </c>
      <c r="K30">
        <f t="shared" si="0"/>
        <v>263.50371513419304</v>
      </c>
      <c r="L30">
        <v>0</v>
      </c>
      <c r="M30" s="2">
        <f t="shared" si="21"/>
        <v>9452</v>
      </c>
      <c r="N30">
        <f t="shared" si="4"/>
        <v>147.6875</v>
      </c>
      <c r="O30">
        <v>82745.100000000006</v>
      </c>
      <c r="P30">
        <v>83448.100000000006</v>
      </c>
      <c r="Q30">
        <f t="shared" si="8"/>
        <v>93.509853776169635</v>
      </c>
    </row>
    <row r="31" spans="1:17" x14ac:dyDescent="0.3">
      <c r="A31">
        <v>30</v>
      </c>
      <c r="B31" s="3">
        <v>45748</v>
      </c>
      <c r="C31" t="s">
        <v>15</v>
      </c>
      <c r="D31" s="2">
        <v>9452</v>
      </c>
      <c r="E31" s="2">
        <v>9512</v>
      </c>
      <c r="F31">
        <f t="shared" si="17"/>
        <v>60</v>
      </c>
      <c r="G31">
        <f t="shared" si="18"/>
        <v>103.73333333333333</v>
      </c>
      <c r="H31">
        <f t="shared" si="19"/>
        <v>0.6347862886161737</v>
      </c>
      <c r="I31">
        <f t="shared" si="20"/>
        <v>1.3296157062268277</v>
      </c>
      <c r="J31">
        <f t="shared" si="7"/>
        <v>9307.9467365690616</v>
      </c>
      <c r="K31">
        <f t="shared" si="0"/>
        <v>204.05326343093839</v>
      </c>
      <c r="L31">
        <v>0</v>
      </c>
      <c r="M31" s="2">
        <f t="shared" si="21"/>
        <v>9512</v>
      </c>
      <c r="N31">
        <f t="shared" si="4"/>
        <v>148.625</v>
      </c>
      <c r="O31">
        <v>83448.100000000006</v>
      </c>
      <c r="P31">
        <v>84138.9</v>
      </c>
      <c r="Q31">
        <f t="shared" si="8"/>
        <v>94.2839469788738</v>
      </c>
    </row>
    <row r="32" spans="1:17" x14ac:dyDescent="0.3">
      <c r="A32">
        <v>31</v>
      </c>
      <c r="B32" s="3">
        <v>45749</v>
      </c>
      <c r="C32" t="s">
        <v>16</v>
      </c>
      <c r="D32" s="2">
        <v>9512</v>
      </c>
      <c r="E32" s="2">
        <v>9666</v>
      </c>
      <c r="F32">
        <f t="shared" si="17"/>
        <v>154</v>
      </c>
      <c r="G32">
        <f>(E32-$D$2)/A32</f>
        <v>105.35483870967742</v>
      </c>
      <c r="H32">
        <f t="shared" si="19"/>
        <v>1.619007569386044</v>
      </c>
      <c r="I32">
        <f t="shared" si="20"/>
        <v>1.3389380513060933</v>
      </c>
      <c r="J32">
        <f t="shared" si="7"/>
        <v>9428.9500441444579</v>
      </c>
      <c r="K32">
        <f t="shared" si="0"/>
        <v>237.04995585554207</v>
      </c>
      <c r="L32">
        <v>0</v>
      </c>
      <c r="M32" s="2">
        <f t="shared" si="21"/>
        <v>9666</v>
      </c>
      <c r="N32">
        <f t="shared" si="4"/>
        <v>151.03125</v>
      </c>
      <c r="O32">
        <v>84138.9</v>
      </c>
      <c r="P32">
        <v>85827.9</v>
      </c>
      <c r="Q32">
        <f t="shared" si="8"/>
        <v>96.176598136035565</v>
      </c>
    </row>
    <row r="33" spans="1:17" x14ac:dyDescent="0.3">
      <c r="A33">
        <v>32</v>
      </c>
      <c r="B33" s="3">
        <v>45750</v>
      </c>
      <c r="C33" t="s">
        <v>17</v>
      </c>
      <c r="D33" s="2">
        <v>9666</v>
      </c>
      <c r="E33" s="2">
        <v>9890</v>
      </c>
      <c r="F33">
        <f t="shared" ref="F33:F41" si="22">E33-D33</f>
        <v>224</v>
      </c>
      <c r="G33">
        <f t="shared" ref="G33:G41" si="23">(E33-$D$2)/A33</f>
        <v>109.0625</v>
      </c>
      <c r="H33">
        <f t="shared" ref="H33:H41" si="24">(E33/D33-1)*100</f>
        <v>2.3174012000827693</v>
      </c>
      <c r="I33">
        <f t="shared" ref="I33:I41" si="25">(POWER((E33/$D$3),1/A33)-1)*100</f>
        <v>1.3693729216394335</v>
      </c>
      <c r="J33">
        <f t="shared" si="7"/>
        <v>9551.5263947183357</v>
      </c>
      <c r="K33">
        <f t="shared" si="0"/>
        <v>338.47360528166428</v>
      </c>
      <c r="L33">
        <v>0</v>
      </c>
      <c r="M33" s="2">
        <f t="shared" ref="M33:M41" si="26">L33+E33</f>
        <v>9890</v>
      </c>
      <c r="N33">
        <f t="shared" si="4"/>
        <v>154.53125</v>
      </c>
      <c r="O33">
        <v>85827.9</v>
      </c>
      <c r="P33">
        <v>81465.600000000006</v>
      </c>
      <c r="Q33">
        <f t="shared" si="8"/>
        <v>91.288313859607655</v>
      </c>
    </row>
    <row r="34" spans="1:17" x14ac:dyDescent="0.3">
      <c r="A34">
        <v>33</v>
      </c>
      <c r="B34" s="3">
        <v>45751</v>
      </c>
      <c r="C34" t="s">
        <v>18</v>
      </c>
      <c r="D34" s="2">
        <v>9890</v>
      </c>
      <c r="E34" s="2">
        <v>10200</v>
      </c>
      <c r="F34">
        <f t="shared" si="22"/>
        <v>310</v>
      </c>
      <c r="G34">
        <f t="shared" si="23"/>
        <v>115.15151515151516</v>
      </c>
      <c r="H34">
        <f t="shared" si="24"/>
        <v>3.1344792719919079</v>
      </c>
      <c r="I34">
        <f t="shared" si="25"/>
        <v>1.4224145175464553</v>
      </c>
      <c r="J34">
        <f t="shared" si="7"/>
        <v>9675.6962378496737</v>
      </c>
      <c r="K34">
        <f t="shared" si="0"/>
        <v>524.30376215032629</v>
      </c>
      <c r="L34">
        <v>0</v>
      </c>
      <c r="M34" s="2">
        <f t="shared" si="26"/>
        <v>10200</v>
      </c>
      <c r="N34">
        <f t="shared" si="4"/>
        <v>159.375</v>
      </c>
      <c r="O34">
        <v>81465.600000000006</v>
      </c>
      <c r="P34">
        <v>82498</v>
      </c>
      <c r="Q34">
        <f t="shared" si="8"/>
        <v>92.445195478704036</v>
      </c>
    </row>
    <row r="35" spans="1:17" x14ac:dyDescent="0.3">
      <c r="A35">
        <v>34</v>
      </c>
      <c r="B35" s="3">
        <v>45752</v>
      </c>
      <c r="C35" t="s">
        <v>19</v>
      </c>
      <c r="D35" s="2">
        <v>10200</v>
      </c>
      <c r="E35" s="2">
        <v>10565</v>
      </c>
      <c r="F35">
        <f t="shared" si="22"/>
        <v>365</v>
      </c>
      <c r="G35">
        <f t="shared" si="23"/>
        <v>122.5</v>
      </c>
      <c r="H35">
        <f t="shared" si="24"/>
        <v>3.5784313725490291</v>
      </c>
      <c r="I35">
        <f t="shared" si="25"/>
        <v>1.4851815919634914</v>
      </c>
      <c r="J35">
        <f t="shared" si="7"/>
        <v>9801.4802889417188</v>
      </c>
      <c r="K35">
        <f t="shared" si="0"/>
        <v>763.51971105828125</v>
      </c>
      <c r="L35">
        <v>0</v>
      </c>
      <c r="M35" s="2">
        <f t="shared" si="26"/>
        <v>10565</v>
      </c>
      <c r="N35">
        <f t="shared" si="4"/>
        <v>165.078125</v>
      </c>
      <c r="O35">
        <v>82498</v>
      </c>
      <c r="P35">
        <v>82847.899999999994</v>
      </c>
      <c r="Q35">
        <f t="shared" si="8"/>
        <v>92.837284667508584</v>
      </c>
    </row>
    <row r="36" spans="1:17" x14ac:dyDescent="0.3">
      <c r="A36">
        <v>35</v>
      </c>
      <c r="B36" s="3">
        <v>45753</v>
      </c>
      <c r="C36" t="s">
        <v>20</v>
      </c>
      <c r="D36" s="2">
        <v>10565</v>
      </c>
      <c r="E36" s="2">
        <v>10845</v>
      </c>
      <c r="F36">
        <f t="shared" si="22"/>
        <v>280</v>
      </c>
      <c r="G36">
        <f t="shared" si="23"/>
        <v>127</v>
      </c>
      <c r="H36">
        <f t="shared" si="24"/>
        <v>2.6502602934216801</v>
      </c>
      <c r="I36">
        <f t="shared" si="25"/>
        <v>1.5182853250945039</v>
      </c>
      <c r="J36">
        <f t="shared" si="7"/>
        <v>9928.8995326979602</v>
      </c>
      <c r="K36">
        <f t="shared" si="0"/>
        <v>916.10046730203976</v>
      </c>
      <c r="L36">
        <v>0</v>
      </c>
      <c r="M36" s="2">
        <f t="shared" si="26"/>
        <v>10845</v>
      </c>
      <c r="N36">
        <f t="shared" si="4"/>
        <v>169.453125</v>
      </c>
      <c r="O36">
        <v>82847.899999999994</v>
      </c>
      <c r="P36">
        <v>82606.7</v>
      </c>
      <c r="Q36">
        <f t="shared" si="8"/>
        <v>92.567001980056006</v>
      </c>
    </row>
    <row r="37" spans="1:17" x14ac:dyDescent="0.3">
      <c r="A37">
        <v>36</v>
      </c>
      <c r="B37" s="3">
        <v>45754</v>
      </c>
      <c r="C37" t="s">
        <v>14</v>
      </c>
      <c r="D37" s="2">
        <v>20845</v>
      </c>
      <c r="E37" s="2">
        <v>22699</v>
      </c>
      <c r="F37">
        <f t="shared" si="22"/>
        <v>1854</v>
      </c>
      <c r="G37">
        <f t="shared" si="23"/>
        <v>452.75</v>
      </c>
      <c r="H37">
        <f t="shared" si="24"/>
        <v>8.8942192372271514</v>
      </c>
      <c r="I37">
        <f t="shared" si="25"/>
        <v>3.5792984780890658</v>
      </c>
      <c r="J37">
        <f t="shared" si="7"/>
        <v>10057.975226623033</v>
      </c>
      <c r="K37">
        <f>M37-J37</f>
        <v>2641.0247733769666</v>
      </c>
      <c r="L37">
        <v>-10000</v>
      </c>
      <c r="M37" s="2">
        <f t="shared" si="26"/>
        <v>12699</v>
      </c>
      <c r="N37">
        <f t="shared" si="4"/>
        <v>198.421875</v>
      </c>
      <c r="O37">
        <v>82606.7</v>
      </c>
      <c r="P37">
        <v>78951.899999999994</v>
      </c>
      <c r="Q37">
        <f t="shared" si="8"/>
        <v>88.471524508655889</v>
      </c>
    </row>
    <row r="38" spans="1:17" x14ac:dyDescent="0.3">
      <c r="A38">
        <v>37</v>
      </c>
      <c r="B38" s="3">
        <v>45755</v>
      </c>
      <c r="C38" t="s">
        <v>15</v>
      </c>
      <c r="D38" s="2">
        <v>22699</v>
      </c>
      <c r="E38" s="2">
        <v>22955</v>
      </c>
      <c r="F38">
        <f t="shared" si="22"/>
        <v>256</v>
      </c>
      <c r="G38">
        <f t="shared" si="23"/>
        <v>447.43243243243245</v>
      </c>
      <c r="H38">
        <f t="shared" si="24"/>
        <v>1.1278029869157269</v>
      </c>
      <c r="I38">
        <f t="shared" si="25"/>
        <v>3.5122668721563333</v>
      </c>
      <c r="J38">
        <f t="shared" si="7"/>
        <v>10188.728904569132</v>
      </c>
      <c r="K38">
        <f t="shared" ref="K38:K41" si="27">M38-J38</f>
        <v>2766.2710954308677</v>
      </c>
      <c r="L38">
        <v>-10000</v>
      </c>
      <c r="M38" s="2">
        <f t="shared" si="26"/>
        <v>12955</v>
      </c>
      <c r="N38">
        <f t="shared" si="4"/>
        <v>202.42187500000003</v>
      </c>
      <c r="O38">
        <v>78951.899999999994</v>
      </c>
      <c r="P38">
        <v>78410.600000000006</v>
      </c>
      <c r="Q38">
        <f t="shared" si="8"/>
        <v>87.864957266872793</v>
      </c>
    </row>
    <row r="39" spans="1:17" x14ac:dyDescent="0.3">
      <c r="A39">
        <v>38</v>
      </c>
      <c r="B39" s="3">
        <v>45756</v>
      </c>
      <c r="C39" t="s">
        <v>16</v>
      </c>
      <c r="D39" s="2">
        <v>22955</v>
      </c>
      <c r="E39" s="2">
        <v>24388</v>
      </c>
      <c r="F39">
        <f t="shared" si="22"/>
        <v>1433</v>
      </c>
      <c r="G39">
        <f t="shared" si="23"/>
        <v>473.36842105263156</v>
      </c>
      <c r="H39">
        <f t="shared" si="24"/>
        <v>6.2426486604225673</v>
      </c>
      <c r="I39">
        <f t="shared" si="25"/>
        <v>3.5832120312270677</v>
      </c>
      <c r="J39">
        <f t="shared" si="7"/>
        <v>10321.18238032853</v>
      </c>
      <c r="K39">
        <f t="shared" si="27"/>
        <v>4066.8176196714703</v>
      </c>
      <c r="L39">
        <v>-10000</v>
      </c>
      <c r="M39" s="2">
        <f t="shared" si="26"/>
        <v>14388</v>
      </c>
      <c r="N39">
        <f t="shared" si="4"/>
        <v>224.8125</v>
      </c>
      <c r="O39">
        <v>78410.600000000006</v>
      </c>
      <c r="P39">
        <v>76791.100000000006</v>
      </c>
      <c r="Q39">
        <f t="shared" si="8"/>
        <v>86.050186071477015</v>
      </c>
    </row>
    <row r="40" spans="1:17" x14ac:dyDescent="0.3">
      <c r="A40">
        <v>39</v>
      </c>
      <c r="B40" s="3">
        <v>45757</v>
      </c>
      <c r="C40" t="s">
        <v>17</v>
      </c>
      <c r="D40" s="2">
        <v>24388</v>
      </c>
      <c r="E40" s="2">
        <v>24713</v>
      </c>
      <c r="F40">
        <f t="shared" si="22"/>
        <v>325</v>
      </c>
      <c r="G40">
        <f t="shared" si="23"/>
        <v>469.56410256410254</v>
      </c>
      <c r="H40">
        <f t="shared" si="24"/>
        <v>1.3326226012793096</v>
      </c>
      <c r="I40">
        <f t="shared" si="25"/>
        <v>3.5248848916893172</v>
      </c>
      <c r="J40">
        <f t="shared" si="7"/>
        <v>10455.357751272799</v>
      </c>
      <c r="K40">
        <f t="shared" si="27"/>
        <v>4257.6422487272011</v>
      </c>
      <c r="L40">
        <v>-10000</v>
      </c>
      <c r="M40" s="2">
        <f t="shared" si="26"/>
        <v>14713</v>
      </c>
      <c r="N40">
        <f t="shared" si="4"/>
        <v>229.890625</v>
      </c>
      <c r="O40">
        <v>76791.100000000006</v>
      </c>
      <c r="P40">
        <v>81192.2</v>
      </c>
      <c r="Q40">
        <f t="shared" si="8"/>
        <v>90.981948657495138</v>
      </c>
    </row>
    <row r="41" spans="1:17" x14ac:dyDescent="0.3">
      <c r="A41">
        <v>40</v>
      </c>
      <c r="B41" s="3">
        <v>45758</v>
      </c>
      <c r="C41" t="s">
        <v>18</v>
      </c>
      <c r="D41" s="2">
        <v>24713</v>
      </c>
      <c r="E41" s="2">
        <v>25029</v>
      </c>
      <c r="F41">
        <f t="shared" si="22"/>
        <v>316</v>
      </c>
      <c r="G41">
        <f t="shared" si="23"/>
        <v>465.72500000000002</v>
      </c>
      <c r="H41">
        <f t="shared" si="24"/>
        <v>1.2786792376481948</v>
      </c>
      <c r="I41">
        <f t="shared" si="25"/>
        <v>3.4681271506401101</v>
      </c>
      <c r="J41">
        <f t="shared" si="7"/>
        <v>10591.277402039344</v>
      </c>
      <c r="K41">
        <f t="shared" si="27"/>
        <v>4437.7225979606555</v>
      </c>
      <c r="L41">
        <v>-10000</v>
      </c>
      <c r="M41" s="2">
        <f t="shared" si="26"/>
        <v>15029</v>
      </c>
      <c r="N41">
        <f t="shared" si="4"/>
        <v>234.828125</v>
      </c>
      <c r="O41">
        <v>81192.2</v>
      </c>
      <c r="P41">
        <v>81812</v>
      </c>
      <c r="Q41">
        <f t="shared" si="8"/>
        <v>91.67648103594918</v>
      </c>
    </row>
    <row r="42" spans="1:17" x14ac:dyDescent="0.3">
      <c r="A42">
        <v>41</v>
      </c>
      <c r="B42" s="3">
        <v>45759</v>
      </c>
      <c r="C42" t="s">
        <v>19</v>
      </c>
      <c r="D42" s="2">
        <v>25029</v>
      </c>
      <c r="E42" s="2">
        <v>25088</v>
      </c>
      <c r="F42">
        <f t="shared" ref="F42:F46" si="28">E42-D42</f>
        <v>59</v>
      </c>
      <c r="G42">
        <f t="shared" ref="G42:G46" si="29">(E42-$D$2)/A42</f>
        <v>455.80487804878049</v>
      </c>
      <c r="H42">
        <f t="shared" ref="H42:H46" si="30">(E42/D42-1)*100</f>
        <v>0.23572655719366065</v>
      </c>
      <c r="I42">
        <f t="shared" ref="I42:I46" si="31">(POWER((E42/$D$3),1/A42)-1)*100</f>
        <v>3.3880613542311755</v>
      </c>
      <c r="J42">
        <f t="shared" si="7"/>
        <v>10728.964008265855</v>
      </c>
      <c r="K42">
        <f t="shared" ref="K42:K46" si="32">M42-J42</f>
        <v>4359.0359917341448</v>
      </c>
      <c r="L42">
        <v>-10000</v>
      </c>
      <c r="M42" s="2">
        <f t="shared" ref="M42:M46" si="33">L42+E42</f>
        <v>15088</v>
      </c>
      <c r="N42">
        <f t="shared" ref="N42:N46" si="34">M42/$D$2*100</f>
        <v>235.75</v>
      </c>
      <c r="O42">
        <v>81812</v>
      </c>
      <c r="P42">
        <v>84763.1</v>
      </c>
      <c r="Q42">
        <f t="shared" ref="Q42:Q46" si="35">P42/$O$2*100</f>
        <v>94.983409887281383</v>
      </c>
    </row>
    <row r="43" spans="1:17" x14ac:dyDescent="0.3">
      <c r="A43">
        <v>42</v>
      </c>
      <c r="B43" s="3">
        <v>45760</v>
      </c>
      <c r="C43" t="s">
        <v>20</v>
      </c>
      <c r="D43" s="2">
        <v>25088</v>
      </c>
      <c r="E43" s="2">
        <v>25195</v>
      </c>
      <c r="F43">
        <f t="shared" si="28"/>
        <v>107</v>
      </c>
      <c r="G43">
        <f t="shared" si="29"/>
        <v>447.5</v>
      </c>
      <c r="H43">
        <f t="shared" si="30"/>
        <v>0.42649872448978776</v>
      </c>
      <c r="I43">
        <f t="shared" si="31"/>
        <v>3.3165430633898429</v>
      </c>
      <c r="J43">
        <f t="shared" si="7"/>
        <v>10868.440540373311</v>
      </c>
      <c r="K43">
        <f t="shared" si="32"/>
        <v>4326.5594596266892</v>
      </c>
      <c r="L43">
        <v>-10000</v>
      </c>
      <c r="M43" s="2">
        <f t="shared" si="33"/>
        <v>15195</v>
      </c>
      <c r="N43">
        <f t="shared" si="34"/>
        <v>237.42187499999997</v>
      </c>
      <c r="O43">
        <v>84763.1</v>
      </c>
      <c r="P43">
        <v>84024</v>
      </c>
      <c r="Q43">
        <f t="shared" si="35"/>
        <v>94.15519291258731</v>
      </c>
    </row>
    <row r="44" spans="1:17" x14ac:dyDescent="0.3">
      <c r="A44">
        <v>43</v>
      </c>
      <c r="B44" s="3">
        <v>45761</v>
      </c>
      <c r="C44" t="s">
        <v>14</v>
      </c>
      <c r="D44" s="2">
        <v>25195</v>
      </c>
      <c r="E44" s="2">
        <v>25835</v>
      </c>
      <c r="F44">
        <f t="shared" si="28"/>
        <v>640</v>
      </c>
      <c r="G44">
        <f t="shared" si="29"/>
        <v>451.97674418604652</v>
      </c>
      <c r="H44">
        <f t="shared" si="30"/>
        <v>2.5401865449493854</v>
      </c>
      <c r="I44">
        <f t="shared" si="31"/>
        <v>3.2984216732465654</v>
      </c>
      <c r="J44">
        <f t="shared" si="7"/>
        <v>11009.730267398163</v>
      </c>
      <c r="K44">
        <f t="shared" si="32"/>
        <v>4825.2697326018369</v>
      </c>
      <c r="L44">
        <v>-10000</v>
      </c>
      <c r="M44" s="2">
        <f t="shared" si="33"/>
        <v>15835</v>
      </c>
      <c r="N44">
        <f t="shared" si="34"/>
        <v>247.421875</v>
      </c>
      <c r="O44">
        <v>84024</v>
      </c>
      <c r="P44">
        <v>85364.7</v>
      </c>
      <c r="Q44">
        <f t="shared" si="35"/>
        <v>95.657547800927617</v>
      </c>
    </row>
    <row r="45" spans="1:17" x14ac:dyDescent="0.3">
      <c r="A45">
        <v>44</v>
      </c>
      <c r="B45" s="3">
        <v>45762</v>
      </c>
      <c r="C45" t="s">
        <v>15</v>
      </c>
      <c r="D45" s="2">
        <v>25835</v>
      </c>
      <c r="E45" s="2">
        <v>25600</v>
      </c>
      <c r="F45">
        <f t="shared" si="28"/>
        <v>-235</v>
      </c>
      <c r="G45">
        <f t="shared" si="29"/>
        <v>436.36363636363637</v>
      </c>
      <c r="H45">
        <f t="shared" si="30"/>
        <v>-0.90961873427520823</v>
      </c>
      <c r="I45">
        <f t="shared" si="31"/>
        <v>3.200827973420961</v>
      </c>
      <c r="J45">
        <f t="shared" si="7"/>
        <v>11152.856760874338</v>
      </c>
      <c r="K45">
        <f t="shared" si="32"/>
        <v>4447.1432391256621</v>
      </c>
      <c r="L45">
        <v>-10000</v>
      </c>
      <c r="M45" s="2">
        <f t="shared" si="33"/>
        <v>15600</v>
      </c>
      <c r="N45">
        <f t="shared" si="34"/>
        <v>243.75</v>
      </c>
      <c r="O45">
        <v>85364.7</v>
      </c>
      <c r="P45">
        <v>85100.2</v>
      </c>
      <c r="Q45">
        <f t="shared" si="35"/>
        <v>95.36115571622112</v>
      </c>
    </row>
    <row r="46" spans="1:17" x14ac:dyDescent="0.3">
      <c r="A46">
        <v>45</v>
      </c>
      <c r="B46" s="3">
        <v>45763</v>
      </c>
      <c r="C46" t="s">
        <v>16</v>
      </c>
      <c r="D46" s="2">
        <v>25600</v>
      </c>
      <c r="E46" s="2">
        <v>26102</v>
      </c>
      <c r="F46">
        <f t="shared" si="28"/>
        <v>502</v>
      </c>
      <c r="G46">
        <f t="shared" si="29"/>
        <v>437.82222222222219</v>
      </c>
      <c r="H46">
        <f t="shared" si="30"/>
        <v>1.9609374999999929</v>
      </c>
      <c r="I46">
        <f t="shared" si="31"/>
        <v>3.1731117201337034</v>
      </c>
      <c r="J46">
        <f t="shared" si="7"/>
        <v>11297.843898765703</v>
      </c>
      <c r="K46">
        <f t="shared" si="32"/>
        <v>4804.1561012342972</v>
      </c>
      <c r="L46">
        <v>-10000</v>
      </c>
      <c r="M46" s="2">
        <f t="shared" si="33"/>
        <v>16102</v>
      </c>
      <c r="N46">
        <f t="shared" si="34"/>
        <v>251.59375000000003</v>
      </c>
      <c r="O46">
        <v>85100.2</v>
      </c>
      <c r="P46">
        <v>84562.7</v>
      </c>
      <c r="Q46">
        <f t="shared" si="35"/>
        <v>94.758846659397875</v>
      </c>
    </row>
    <row r="47" spans="1:17" x14ac:dyDescent="0.3">
      <c r="A47">
        <v>46</v>
      </c>
      <c r="B47" s="3">
        <v>45764</v>
      </c>
      <c r="C47" t="s">
        <v>17</v>
      </c>
      <c r="D47" s="2">
        <v>46802</v>
      </c>
      <c r="E47" s="2">
        <v>47035</v>
      </c>
      <c r="F47">
        <f t="shared" ref="F47:F62" si="36">E47-D47</f>
        <v>233</v>
      </c>
      <c r="G47">
        <f t="shared" ref="G47:G62" si="37">(E47-$D$2)/A47</f>
        <v>883.36956521739125</v>
      </c>
      <c r="H47">
        <f t="shared" ref="H47:H62" si="38">(E47/D47-1)*100</f>
        <v>0.49784197256528273</v>
      </c>
      <c r="I47">
        <f t="shared" ref="I47:I62" si="39">(POWER((E47/$D$3),1/A47)-1)*100</f>
        <v>4.4314552374297156</v>
      </c>
      <c r="J47">
        <f t="shared" si="7"/>
        <v>11444.715869449656</v>
      </c>
      <c r="K47">
        <f t="shared" ref="K47:K62" si="40">M47-J47</f>
        <v>4891.2841305503443</v>
      </c>
      <c r="L47">
        <f>-9999-20700</f>
        <v>-30699</v>
      </c>
      <c r="M47" s="2">
        <f t="shared" ref="M47:M62" si="41">L47+E47</f>
        <v>16336</v>
      </c>
      <c r="N47">
        <f t="shared" ref="N47:N62" si="42">M47/$D$2*100</f>
        <v>255.25000000000003</v>
      </c>
      <c r="O47">
        <v>84562.7</v>
      </c>
      <c r="P47">
        <v>84046</v>
      </c>
      <c r="Q47">
        <f t="shared" ref="Q47:Q62" si="43">P47/$O$2*100</f>
        <v>94.179845562354956</v>
      </c>
    </row>
    <row r="48" spans="1:17" x14ac:dyDescent="0.3">
      <c r="A48">
        <v>47</v>
      </c>
      <c r="B48" s="3">
        <v>45765</v>
      </c>
      <c r="C48" t="s">
        <v>18</v>
      </c>
      <c r="D48" s="2">
        <v>47035</v>
      </c>
      <c r="E48" s="2">
        <v>47070</v>
      </c>
      <c r="F48">
        <f t="shared" si="36"/>
        <v>35</v>
      </c>
      <c r="G48">
        <f t="shared" si="37"/>
        <v>865.31914893617022</v>
      </c>
      <c r="H48">
        <f t="shared" si="38"/>
        <v>7.4412671414902931E-2</v>
      </c>
      <c r="I48">
        <f t="shared" si="39"/>
        <v>4.3368057343146749</v>
      </c>
      <c r="J48">
        <f t="shared" si="7"/>
        <v>11593.4971757525</v>
      </c>
      <c r="K48">
        <f t="shared" si="40"/>
        <v>4777.5028242475</v>
      </c>
      <c r="L48">
        <f>L47</f>
        <v>-30699</v>
      </c>
      <c r="M48" s="2">
        <f t="shared" si="41"/>
        <v>16371</v>
      </c>
      <c r="N48">
        <f t="shared" si="42"/>
        <v>255.796875</v>
      </c>
      <c r="O48">
        <v>84046</v>
      </c>
      <c r="P48">
        <v>84534</v>
      </c>
      <c r="Q48">
        <f t="shared" si="43"/>
        <v>94.726686157200987</v>
      </c>
    </row>
    <row r="49" spans="1:17" x14ac:dyDescent="0.3">
      <c r="A49">
        <v>48</v>
      </c>
      <c r="B49" s="3">
        <v>45766</v>
      </c>
      <c r="C49" t="s">
        <v>19</v>
      </c>
      <c r="D49" s="2">
        <v>47070</v>
      </c>
      <c r="E49" s="2">
        <v>47160</v>
      </c>
      <c r="F49">
        <f t="shared" si="36"/>
        <v>90</v>
      </c>
      <c r="G49">
        <f t="shared" si="37"/>
        <v>849.16666666666663</v>
      </c>
      <c r="H49">
        <f t="shared" si="38"/>
        <v>0.19120458891013214</v>
      </c>
      <c r="I49">
        <f t="shared" si="39"/>
        <v>4.2487136066875042</v>
      </c>
      <c r="J49">
        <f t="shared" si="7"/>
        <v>11744.212639037281</v>
      </c>
      <c r="K49">
        <f t="shared" si="40"/>
        <v>4716.7873609627186</v>
      </c>
      <c r="L49">
        <f t="shared" ref="L49:L62" si="44">L48</f>
        <v>-30699</v>
      </c>
      <c r="M49" s="2">
        <f t="shared" si="41"/>
        <v>16461</v>
      </c>
      <c r="N49">
        <f t="shared" si="42"/>
        <v>257.203125</v>
      </c>
      <c r="O49">
        <v>84534</v>
      </c>
      <c r="P49">
        <v>85355</v>
      </c>
      <c r="Q49">
        <f t="shared" si="43"/>
        <v>95.646678223530074</v>
      </c>
    </row>
    <row r="50" spans="1:17" x14ac:dyDescent="0.3">
      <c r="A50">
        <v>49</v>
      </c>
      <c r="B50" s="3">
        <v>45767</v>
      </c>
      <c r="C50" t="s">
        <v>20</v>
      </c>
      <c r="D50" s="2">
        <v>47160</v>
      </c>
      <c r="E50" s="2">
        <v>47420</v>
      </c>
      <c r="F50">
        <f t="shared" si="36"/>
        <v>260</v>
      </c>
      <c r="G50">
        <f t="shared" si="37"/>
        <v>837.14285714285711</v>
      </c>
      <c r="H50">
        <f t="shared" si="38"/>
        <v>0.55131467345208574</v>
      </c>
      <c r="I50">
        <f t="shared" si="39"/>
        <v>4.1719141601861187</v>
      </c>
      <c r="J50">
        <f t="shared" si="7"/>
        <v>11896.887403344765</v>
      </c>
      <c r="K50">
        <f t="shared" si="40"/>
        <v>4824.1125966552354</v>
      </c>
      <c r="L50">
        <f t="shared" si="44"/>
        <v>-30699</v>
      </c>
      <c r="M50" s="2">
        <f t="shared" si="41"/>
        <v>16721</v>
      </c>
      <c r="N50">
        <f t="shared" si="42"/>
        <v>261.265625</v>
      </c>
      <c r="O50">
        <v>85355</v>
      </c>
      <c r="P50">
        <v>84585</v>
      </c>
      <c r="Q50">
        <f t="shared" si="43"/>
        <v>94.783835481662365</v>
      </c>
    </row>
    <row r="51" spans="1:17" x14ac:dyDescent="0.3">
      <c r="A51">
        <v>50</v>
      </c>
      <c r="B51" s="3">
        <v>45768</v>
      </c>
      <c r="C51" t="s">
        <v>14</v>
      </c>
      <c r="D51" s="2">
        <v>47420</v>
      </c>
      <c r="E51" s="2">
        <v>47910</v>
      </c>
      <c r="F51">
        <f t="shared" si="36"/>
        <v>490</v>
      </c>
      <c r="G51">
        <f t="shared" si="37"/>
        <v>830.2</v>
      </c>
      <c r="H51">
        <f t="shared" si="38"/>
        <v>1.03331927456769</v>
      </c>
      <c r="I51">
        <f t="shared" si="39"/>
        <v>4.1081966963260053</v>
      </c>
      <c r="J51">
        <f t="shared" si="7"/>
        <v>12051.546939588245</v>
      </c>
      <c r="K51">
        <f t="shared" si="40"/>
        <v>5159.4530604117554</v>
      </c>
      <c r="L51">
        <f t="shared" si="44"/>
        <v>-30699</v>
      </c>
      <c r="M51" s="2">
        <f t="shared" si="41"/>
        <v>17211</v>
      </c>
      <c r="N51">
        <f t="shared" si="42"/>
        <v>268.921875</v>
      </c>
      <c r="O51">
        <v>84585</v>
      </c>
      <c r="P51">
        <v>88165</v>
      </c>
      <c r="Q51">
        <f t="shared" si="43"/>
        <v>98.795493943852478</v>
      </c>
    </row>
    <row r="52" spans="1:17" x14ac:dyDescent="0.3">
      <c r="A52">
        <v>51</v>
      </c>
      <c r="B52" s="3">
        <v>45769</v>
      </c>
      <c r="C52" t="s">
        <v>15</v>
      </c>
      <c r="D52" s="2">
        <v>47910</v>
      </c>
      <c r="E52" s="2">
        <v>49488</v>
      </c>
      <c r="F52">
        <f t="shared" si="36"/>
        <v>1578</v>
      </c>
      <c r="G52">
        <f t="shared" si="37"/>
        <v>844.86274509803923</v>
      </c>
      <c r="H52">
        <f t="shared" si="38"/>
        <v>3.2936756418284308</v>
      </c>
      <c r="I52">
        <f t="shared" si="39"/>
        <v>4.0921641251811192</v>
      </c>
      <c r="J52">
        <f t="shared" si="7"/>
        <v>12208.21704980289</v>
      </c>
      <c r="K52">
        <f t="shared" si="40"/>
        <v>6580.78295019711</v>
      </c>
      <c r="L52">
        <f t="shared" si="44"/>
        <v>-30699</v>
      </c>
      <c r="M52" s="2">
        <f t="shared" si="41"/>
        <v>18789</v>
      </c>
      <c r="N52">
        <f t="shared" si="42"/>
        <v>293.578125</v>
      </c>
      <c r="O52">
        <v>88165</v>
      </c>
      <c r="P52">
        <v>91407</v>
      </c>
      <c r="Q52">
        <f t="shared" si="43"/>
        <v>102.42839805961235</v>
      </c>
    </row>
    <row r="53" spans="1:17" x14ac:dyDescent="0.3">
      <c r="A53">
        <v>52</v>
      </c>
      <c r="B53" s="3">
        <v>45770</v>
      </c>
      <c r="C53" t="s">
        <v>16</v>
      </c>
      <c r="D53" s="2">
        <v>49488</v>
      </c>
      <c r="E53" s="2">
        <v>50094</v>
      </c>
      <c r="F53">
        <f t="shared" si="36"/>
        <v>606</v>
      </c>
      <c r="G53">
        <f t="shared" si="37"/>
        <v>840.26923076923072</v>
      </c>
      <c r="H53">
        <f t="shared" si="38"/>
        <v>1.2245392822502366</v>
      </c>
      <c r="I53">
        <f t="shared" si="39"/>
        <v>4.0362586513626564</v>
      </c>
      <c r="J53">
        <f t="shared" si="7"/>
        <v>12366.923871450326</v>
      </c>
      <c r="K53">
        <f t="shared" si="40"/>
        <v>7028.0761285496737</v>
      </c>
      <c r="L53">
        <f t="shared" si="44"/>
        <v>-30699</v>
      </c>
      <c r="M53" s="2">
        <f t="shared" si="41"/>
        <v>19395</v>
      </c>
      <c r="N53">
        <f t="shared" si="42"/>
        <v>303.046875</v>
      </c>
      <c r="O53">
        <v>91407</v>
      </c>
      <c r="P53">
        <v>92926</v>
      </c>
      <c r="Q53">
        <f t="shared" si="43"/>
        <v>104.13055146856955</v>
      </c>
    </row>
    <row r="54" spans="1:17" x14ac:dyDescent="0.3">
      <c r="A54">
        <v>53</v>
      </c>
      <c r="B54" s="3">
        <v>45771</v>
      </c>
      <c r="C54" t="s">
        <v>17</v>
      </c>
      <c r="D54" s="2">
        <v>50094</v>
      </c>
      <c r="E54" s="2">
        <v>50900</v>
      </c>
      <c r="F54">
        <f t="shared" si="36"/>
        <v>806</v>
      </c>
      <c r="G54">
        <f t="shared" si="37"/>
        <v>839.62264150943395</v>
      </c>
      <c r="H54">
        <f t="shared" si="38"/>
        <v>1.6089751267616803</v>
      </c>
      <c r="I54">
        <f t="shared" si="39"/>
        <v>3.9899284528173595</v>
      </c>
      <c r="J54">
        <f t="shared" si="7"/>
        <v>12527.69388177918</v>
      </c>
      <c r="K54">
        <f t="shared" si="40"/>
        <v>7673.3061182208203</v>
      </c>
      <c r="L54">
        <f t="shared" si="44"/>
        <v>-30699</v>
      </c>
      <c r="M54" s="2">
        <f t="shared" si="41"/>
        <v>20201</v>
      </c>
      <c r="N54">
        <f t="shared" si="42"/>
        <v>315.640625</v>
      </c>
      <c r="O54">
        <v>92926</v>
      </c>
      <c r="P54">
        <v>93092</v>
      </c>
      <c r="Q54">
        <f t="shared" si="43"/>
        <v>104.31656691681637</v>
      </c>
    </row>
    <row r="55" spans="1:17" x14ac:dyDescent="0.3">
      <c r="A55">
        <v>54</v>
      </c>
      <c r="B55" s="3">
        <v>45772</v>
      </c>
      <c r="C55" t="s">
        <v>18</v>
      </c>
      <c r="D55" s="2">
        <v>50900</v>
      </c>
      <c r="E55" s="2">
        <v>51087.55</v>
      </c>
      <c r="F55">
        <f t="shared" si="36"/>
        <v>187.55000000000291</v>
      </c>
      <c r="G55">
        <f t="shared" si="37"/>
        <v>827.54722222222233</v>
      </c>
      <c r="H55">
        <f t="shared" si="38"/>
        <v>0.36846758349706743</v>
      </c>
      <c r="I55">
        <f t="shared" si="39"/>
        <v>3.9216911636315688</v>
      </c>
      <c r="J55">
        <f t="shared" si="7"/>
        <v>12690.553902242307</v>
      </c>
      <c r="K55">
        <f t="shared" si="40"/>
        <v>7697.9960977576957</v>
      </c>
      <c r="L55">
        <f t="shared" si="44"/>
        <v>-30699</v>
      </c>
      <c r="M55" s="2">
        <f t="shared" si="41"/>
        <v>20388.550000000003</v>
      </c>
      <c r="N55">
        <f t="shared" si="42"/>
        <v>318.57109375000005</v>
      </c>
      <c r="O55">
        <v>93092</v>
      </c>
      <c r="P55">
        <v>95419</v>
      </c>
      <c r="Q55">
        <f t="shared" si="43"/>
        <v>106.92414491723994</v>
      </c>
    </row>
    <row r="56" spans="1:17" x14ac:dyDescent="0.3">
      <c r="A56">
        <v>55</v>
      </c>
      <c r="B56" s="3">
        <v>45773</v>
      </c>
      <c r="C56" t="s">
        <v>19</v>
      </c>
      <c r="D56" s="2">
        <v>51087.55</v>
      </c>
      <c r="E56" s="2">
        <v>51166.85</v>
      </c>
      <c r="F56">
        <f t="shared" si="36"/>
        <v>79.299999999995634</v>
      </c>
      <c r="G56">
        <f t="shared" si="37"/>
        <v>813.94272727272721</v>
      </c>
      <c r="H56">
        <f t="shared" si="38"/>
        <v>0.15522372867753376</v>
      </c>
      <c r="I56">
        <f t="shared" si="39"/>
        <v>3.8519615234979154</v>
      </c>
      <c r="J56">
        <f t="shared" si="7"/>
        <v>12855.531102971456</v>
      </c>
      <c r="K56">
        <f t="shared" si="40"/>
        <v>7612.3188970285428</v>
      </c>
      <c r="L56">
        <f t="shared" si="44"/>
        <v>-30699</v>
      </c>
      <c r="M56" s="2">
        <f t="shared" si="41"/>
        <v>20467.849999999999</v>
      </c>
      <c r="N56">
        <f t="shared" si="42"/>
        <v>319.81015624999998</v>
      </c>
      <c r="O56">
        <v>95419</v>
      </c>
      <c r="P56">
        <v>94232</v>
      </c>
      <c r="Q56">
        <f t="shared" si="43"/>
        <v>105.59402240477635</v>
      </c>
    </row>
    <row r="57" spans="1:17" x14ac:dyDescent="0.3">
      <c r="A57">
        <v>56</v>
      </c>
      <c r="B57" s="3">
        <v>45774</v>
      </c>
      <c r="C57" t="s">
        <v>20</v>
      </c>
      <c r="D57" s="2">
        <v>51166.85</v>
      </c>
      <c r="E57" s="2">
        <v>51225</v>
      </c>
      <c r="F57">
        <f t="shared" si="36"/>
        <v>58.150000000001455</v>
      </c>
      <c r="G57">
        <f t="shared" si="37"/>
        <v>800.44642857142856</v>
      </c>
      <c r="H57">
        <f t="shared" si="38"/>
        <v>0.11364780126195129</v>
      </c>
      <c r="I57">
        <f t="shared" si="39"/>
        <v>3.7839970496518882</v>
      </c>
      <c r="J57">
        <f t="shared" si="7"/>
        <v>13022.653007310084</v>
      </c>
      <c r="K57">
        <f t="shared" si="40"/>
        <v>7503.3469926899161</v>
      </c>
      <c r="L57">
        <f t="shared" si="44"/>
        <v>-30699</v>
      </c>
      <c r="M57" s="2">
        <f t="shared" si="41"/>
        <v>20526</v>
      </c>
      <c r="N57">
        <f t="shared" si="42"/>
        <v>320.71875</v>
      </c>
      <c r="O57">
        <v>94232</v>
      </c>
      <c r="P57">
        <v>94047</v>
      </c>
      <c r="Q57">
        <f t="shared" si="43"/>
        <v>105.3867160317302</v>
      </c>
    </row>
    <row r="58" spans="1:17" x14ac:dyDescent="0.3">
      <c r="A58">
        <v>57</v>
      </c>
      <c r="B58" s="3">
        <v>45775</v>
      </c>
      <c r="C58" t="s">
        <v>14</v>
      </c>
      <c r="D58" s="2">
        <v>51225</v>
      </c>
      <c r="E58" s="2">
        <v>51915</v>
      </c>
      <c r="F58">
        <f t="shared" si="36"/>
        <v>690</v>
      </c>
      <c r="G58">
        <f t="shared" si="37"/>
        <v>798.50877192982455</v>
      </c>
      <c r="H58">
        <f t="shared" si="38"/>
        <v>1.3469985358711467</v>
      </c>
      <c r="I58">
        <f t="shared" si="39"/>
        <v>3.7407417401673415</v>
      </c>
      <c r="J58">
        <f t="shared" si="7"/>
        <v>13191.947496405113</v>
      </c>
      <c r="K58">
        <f t="shared" si="40"/>
        <v>8024.0525035948867</v>
      </c>
      <c r="L58">
        <f t="shared" si="44"/>
        <v>-30699</v>
      </c>
      <c r="M58" s="2">
        <f t="shared" si="41"/>
        <v>21216</v>
      </c>
      <c r="N58">
        <f t="shared" si="42"/>
        <v>331.5</v>
      </c>
      <c r="O58">
        <v>94047</v>
      </c>
      <c r="P58">
        <v>94415</v>
      </c>
      <c r="Q58">
        <f t="shared" si="43"/>
        <v>105.7990876278436</v>
      </c>
    </row>
    <row r="59" spans="1:17" x14ac:dyDescent="0.3">
      <c r="A59">
        <v>58</v>
      </c>
      <c r="B59" s="3">
        <v>45776</v>
      </c>
      <c r="C59" t="s">
        <v>15</v>
      </c>
      <c r="D59" s="2">
        <v>51915</v>
      </c>
      <c r="E59" s="2">
        <v>52670</v>
      </c>
      <c r="F59">
        <f t="shared" si="36"/>
        <v>755</v>
      </c>
      <c r="G59">
        <f t="shared" si="37"/>
        <v>797.75862068965512</v>
      </c>
      <c r="H59">
        <f t="shared" si="38"/>
        <v>1.45430029856497</v>
      </c>
      <c r="I59">
        <f t="shared" si="39"/>
        <v>3.7008870800216309</v>
      </c>
      <c r="J59">
        <f t="shared" si="7"/>
        <v>13363.442813858379</v>
      </c>
      <c r="K59">
        <f t="shared" si="40"/>
        <v>8607.5571861416211</v>
      </c>
      <c r="L59">
        <f t="shared" si="44"/>
        <v>-30699</v>
      </c>
      <c r="M59" s="2">
        <f t="shared" si="41"/>
        <v>21971</v>
      </c>
      <c r="N59">
        <f t="shared" si="42"/>
        <v>343.296875</v>
      </c>
      <c r="O59">
        <v>94415</v>
      </c>
      <c r="P59">
        <v>95022</v>
      </c>
      <c r="Q59">
        <f t="shared" si="43"/>
        <v>106.47927664643282</v>
      </c>
    </row>
    <row r="60" spans="1:17" x14ac:dyDescent="0.3">
      <c r="A60">
        <v>59</v>
      </c>
      <c r="B60" s="3">
        <v>45777</v>
      </c>
      <c r="C60" t="s">
        <v>16</v>
      </c>
      <c r="D60" s="2">
        <v>52670</v>
      </c>
      <c r="E60" s="2">
        <v>53561.74</v>
      </c>
      <c r="F60">
        <f t="shared" si="36"/>
        <v>891.73999999999796</v>
      </c>
      <c r="G60">
        <f t="shared" si="37"/>
        <v>799.35152542372873</v>
      </c>
      <c r="H60">
        <f t="shared" si="38"/>
        <v>1.693070058857038</v>
      </c>
      <c r="I60">
        <f t="shared" si="39"/>
        <v>3.6665282155353252</v>
      </c>
      <c r="J60">
        <f t="shared" si="7"/>
        <v>13537.167570438536</v>
      </c>
      <c r="K60">
        <f t="shared" si="40"/>
        <v>9325.5724295614618</v>
      </c>
      <c r="L60">
        <f t="shared" si="44"/>
        <v>-30699</v>
      </c>
      <c r="M60" s="2">
        <f t="shared" si="41"/>
        <v>22862.739999999998</v>
      </c>
      <c r="N60">
        <f t="shared" si="42"/>
        <v>357.23031249999997</v>
      </c>
      <c r="O60">
        <v>95022</v>
      </c>
      <c r="P60">
        <v>93681</v>
      </c>
      <c r="Q60">
        <f t="shared" si="43"/>
        <v>104.97658558559569</v>
      </c>
    </row>
    <row r="61" spans="1:17" x14ac:dyDescent="0.3">
      <c r="A61">
        <v>60</v>
      </c>
      <c r="B61" s="3">
        <v>45778</v>
      </c>
      <c r="C61" t="s">
        <v>17</v>
      </c>
      <c r="D61" s="2">
        <v>53561.74</v>
      </c>
      <c r="E61" s="2">
        <v>54386</v>
      </c>
      <c r="F61">
        <f t="shared" si="36"/>
        <v>824.26000000000204</v>
      </c>
      <c r="G61">
        <f t="shared" si="37"/>
        <v>799.76666666666665</v>
      </c>
      <c r="H61">
        <f t="shared" si="38"/>
        <v>1.5388969813153963</v>
      </c>
      <c r="I61">
        <f t="shared" si="39"/>
        <v>3.6307049367540145</v>
      </c>
      <c r="J61">
        <f t="shared" si="7"/>
        <v>13713.150748854236</v>
      </c>
      <c r="K61">
        <f t="shared" si="40"/>
        <v>9973.8492511457644</v>
      </c>
      <c r="L61">
        <f t="shared" si="44"/>
        <v>-30699</v>
      </c>
      <c r="M61" s="2">
        <f t="shared" si="41"/>
        <v>23687</v>
      </c>
      <c r="N61">
        <f t="shared" si="42"/>
        <v>370.109375</v>
      </c>
      <c r="O61">
        <v>93681</v>
      </c>
      <c r="P61">
        <v>96814</v>
      </c>
      <c r="Q61">
        <f t="shared" si="43"/>
        <v>108.48734702750676</v>
      </c>
    </row>
    <row r="62" spans="1:17" x14ac:dyDescent="0.3">
      <c r="A62">
        <v>61</v>
      </c>
      <c r="B62" s="3">
        <v>45779</v>
      </c>
      <c r="C62" t="s">
        <v>18</v>
      </c>
      <c r="D62" s="2">
        <v>54386</v>
      </c>
      <c r="E62" s="2">
        <v>55327</v>
      </c>
      <c r="F62">
        <f t="shared" si="36"/>
        <v>941</v>
      </c>
      <c r="G62">
        <f t="shared" si="37"/>
        <v>802.08196721311481</v>
      </c>
      <c r="H62">
        <f t="shared" si="38"/>
        <v>1.7302246901776286</v>
      </c>
      <c r="I62">
        <f t="shared" si="39"/>
        <v>3.5992650724708364</v>
      </c>
      <c r="J62">
        <f t="shared" si="7"/>
        <v>13891.42170858934</v>
      </c>
      <c r="K62">
        <f t="shared" si="40"/>
        <v>10736.57829141066</v>
      </c>
      <c r="L62">
        <f t="shared" si="44"/>
        <v>-30699</v>
      </c>
      <c r="M62" s="2">
        <f t="shared" si="41"/>
        <v>24628</v>
      </c>
      <c r="N62">
        <f t="shared" si="42"/>
        <v>384.8125</v>
      </c>
      <c r="O62">
        <v>96814</v>
      </c>
      <c r="P62">
        <v>97711</v>
      </c>
      <c r="Q62">
        <f t="shared" si="43"/>
        <v>109.49250279303317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daily_report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준호 강</cp:lastModifiedBy>
  <dcterms:created xsi:type="dcterms:W3CDTF">2025-03-24T14:51:09Z</dcterms:created>
  <dcterms:modified xsi:type="dcterms:W3CDTF">2025-05-03T13:03:00Z</dcterms:modified>
</cp:coreProperties>
</file>