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8a53286e4c1d7a/문서/GitHub/Dashboard/data/"/>
    </mc:Choice>
  </mc:AlternateContent>
  <xr:revisionPtr revIDLastSave="207" documentId="8_{9DD2A88B-03DA-4864-84CC-4418086E8BD3}" xr6:coauthVersionLast="47" xr6:coauthVersionMax="47" xr10:uidLastSave="{489BD9FD-DBA7-4441-8847-3841177F407E}"/>
  <bookViews>
    <workbookView xWindow="16215" yWindow="300" windowWidth="21975" windowHeight="20970" xr2:uid="{4AB8DADE-1167-4E84-9D67-55086BA93884}"/>
  </bookViews>
  <sheets>
    <sheet name="daily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8" i="1"/>
  <c r="K39" i="1"/>
  <c r="K40" i="1"/>
  <c r="K41" i="1"/>
  <c r="J38" i="1"/>
  <c r="J39" i="1"/>
  <c r="J40" i="1" s="1"/>
  <c r="J41" i="1" s="1"/>
  <c r="K37" i="1"/>
  <c r="N38" i="1"/>
  <c r="N39" i="1"/>
  <c r="N40" i="1"/>
  <c r="N4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F33" i="1"/>
  <c r="G33" i="1"/>
  <c r="H33" i="1"/>
  <c r="I33" i="1"/>
  <c r="J33" i="1"/>
  <c r="M33" i="1"/>
  <c r="Q33" i="1"/>
  <c r="F34" i="1"/>
  <c r="G34" i="1"/>
  <c r="H34" i="1"/>
  <c r="I34" i="1"/>
  <c r="J34" i="1"/>
  <c r="J35" i="1" s="1"/>
  <c r="M34" i="1"/>
  <c r="Q34" i="1"/>
  <c r="F35" i="1"/>
  <c r="G35" i="1"/>
  <c r="H35" i="1"/>
  <c r="I35" i="1"/>
  <c r="M35" i="1"/>
  <c r="Q35" i="1"/>
  <c r="F36" i="1"/>
  <c r="G36" i="1"/>
  <c r="H36" i="1"/>
  <c r="I36" i="1"/>
  <c r="M36" i="1"/>
  <c r="Q36" i="1"/>
  <c r="F37" i="1"/>
  <c r="G37" i="1"/>
  <c r="H37" i="1"/>
  <c r="I37" i="1"/>
  <c r="M37" i="1"/>
  <c r="Q37" i="1"/>
  <c r="F38" i="1"/>
  <c r="G38" i="1"/>
  <c r="H38" i="1"/>
  <c r="I38" i="1"/>
  <c r="M38" i="1"/>
  <c r="Q38" i="1"/>
  <c r="F39" i="1"/>
  <c r="G39" i="1"/>
  <c r="H39" i="1"/>
  <c r="I39" i="1"/>
  <c r="M39" i="1"/>
  <c r="Q39" i="1"/>
  <c r="F40" i="1"/>
  <c r="G40" i="1"/>
  <c r="H40" i="1"/>
  <c r="I40" i="1"/>
  <c r="M40" i="1"/>
  <c r="Q40" i="1"/>
  <c r="F41" i="1"/>
  <c r="G41" i="1"/>
  <c r="H41" i="1"/>
  <c r="I41" i="1"/>
  <c r="M41" i="1"/>
  <c r="Q41" i="1"/>
  <c r="F32" i="1"/>
  <c r="G32" i="1"/>
  <c r="H32" i="1"/>
  <c r="I32" i="1"/>
  <c r="J32" i="1"/>
  <c r="M32" i="1"/>
  <c r="Q32" i="1"/>
  <c r="F27" i="1"/>
  <c r="G27" i="1"/>
  <c r="H27" i="1"/>
  <c r="I27" i="1"/>
  <c r="J27" i="1"/>
  <c r="J28" i="1" s="1"/>
  <c r="M27" i="1"/>
  <c r="Q27" i="1"/>
  <c r="F28" i="1"/>
  <c r="G28" i="1"/>
  <c r="H28" i="1"/>
  <c r="I28" i="1"/>
  <c r="M28" i="1"/>
  <c r="Q28" i="1"/>
  <c r="F29" i="1"/>
  <c r="G29" i="1"/>
  <c r="H29" i="1"/>
  <c r="I29" i="1"/>
  <c r="M29" i="1"/>
  <c r="Q29" i="1"/>
  <c r="F30" i="1"/>
  <c r="G30" i="1"/>
  <c r="H30" i="1"/>
  <c r="I30" i="1"/>
  <c r="M30" i="1"/>
  <c r="Q30" i="1"/>
  <c r="F31" i="1"/>
  <c r="G31" i="1"/>
  <c r="H31" i="1"/>
  <c r="I31" i="1"/>
  <c r="M31" i="1"/>
  <c r="Q31" i="1"/>
  <c r="F26" i="1"/>
  <c r="G26" i="1"/>
  <c r="H26" i="1"/>
  <c r="I26" i="1"/>
  <c r="J26" i="1"/>
  <c r="M26" i="1"/>
  <c r="Q26" i="1"/>
  <c r="F25" i="1"/>
  <c r="G25" i="1"/>
  <c r="H25" i="1"/>
  <c r="I25" i="1"/>
  <c r="J25" i="1"/>
  <c r="M25" i="1"/>
  <c r="Q25" i="1"/>
  <c r="F24" i="1"/>
  <c r="G24" i="1"/>
  <c r="H24" i="1"/>
  <c r="I24" i="1"/>
  <c r="M24" i="1"/>
  <c r="Q24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4" i="1"/>
  <c r="Q5" i="1"/>
  <c r="Q6" i="1"/>
  <c r="Q7" i="1"/>
  <c r="Q8" i="1"/>
  <c r="Q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" i="1"/>
  <c r="J2" i="1"/>
  <c r="J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J36" i="1" l="1"/>
  <c r="J29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37" i="1" l="1"/>
  <c r="J30" i="1"/>
  <c r="J31" i="1" l="1"/>
</calcChain>
</file>

<file path=xl/sharedStrings.xml><?xml version="1.0" encoding="utf-8"?>
<sst xmlns="http://schemas.openxmlformats.org/spreadsheetml/2006/main" count="57" uniqueCount="24">
  <si>
    <t>Index</t>
  </si>
  <si>
    <t>Datetime</t>
  </si>
  <si>
    <t>Day(Start)</t>
  </si>
  <si>
    <t>Start(USDT)</t>
  </si>
  <si>
    <t>End(USDT)</t>
  </si>
  <si>
    <t>Delta(USDT)</t>
  </si>
  <si>
    <t>Average Delta(USDT)</t>
  </si>
  <si>
    <t>Delta(%)</t>
  </si>
  <si>
    <t>Average Delta(%)</t>
  </si>
  <si>
    <t>Target(USDT)</t>
  </si>
  <si>
    <t>Deviation(USDT)</t>
  </si>
  <si>
    <t>Withdrawl(USDT)</t>
  </si>
  <si>
    <t>Sum(USDT)</t>
  </si>
  <si>
    <t>Percentage(%)</t>
  </si>
  <si>
    <t>Market Start(USDT)</t>
  </si>
  <si>
    <t>Market End(USDT)</t>
  </si>
  <si>
    <t>Market(%)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</si>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</sst>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2F73-FFD5-43FF-A3B0-19A54A277A3F}">
  <dimension ref="A1:Q44"/>
  <sheetViews>
    <sheetView tabSelected="1" workbookViewId="0">
      <selection activeCell="Q41" sqref="Q41"/>
    </sheetView>
  </sheetViews>
  <sheetFormatPr defaultRowHeight="16.5" x14ac:dyDescent="0.3"/>
  <cols>
    <col min="2" max="2" width="11.125" bestFit="1" customWidth="1"/>
    <col min="7" max="7" width="11" customWidth="1"/>
    <col min="8" max="8" width="8.375" customWidth="1"/>
    <col min="15" max="15" width="13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 s="1">
        <v>45719</v>
      </c>
      <c r="C2" t="s">
        <v>17</v>
      </c>
      <c r="D2">
        <v>6400</v>
      </c>
      <c r="E2">
        <v>6400</v>
      </c>
      <c r="F2">
        <f>E2-D2</f>
        <v>0</v>
      </c>
      <c r="G2">
        <v>0</v>
      </c>
      <c r="H2">
        <v>0</v>
      </c>
      <c r="I2" s="2">
        <v>0</v>
      </c>
      <c r="J2" s="3">
        <f>D2</f>
        <v>6400</v>
      </c>
      <c r="K2" s="3">
        <f t="shared" ref="K2:K36" si="0">M2-J2</f>
        <v>0</v>
      </c>
      <c r="L2">
        <v>0</v>
      </c>
      <c r="M2">
        <f>L2+E2</f>
        <v>6400</v>
      </c>
      <c r="N2" s="2">
        <f t="shared" ref="N2:N36" si="1">M2/$D$2*100</f>
        <v>100</v>
      </c>
      <c r="O2">
        <v>89239.9</v>
      </c>
      <c r="P2">
        <v>89239.9</v>
      </c>
      <c r="Q2">
        <v>100</v>
      </c>
    </row>
    <row r="3" spans="1:17" x14ac:dyDescent="0.3">
      <c r="A3">
        <v>1</v>
      </c>
      <c r="B3" s="1">
        <v>45720</v>
      </c>
      <c r="C3" t="s">
        <v>18</v>
      </c>
      <c r="D3">
        <v>6400</v>
      </c>
      <c r="E3">
        <v>6546</v>
      </c>
      <c r="F3">
        <f t="shared" ref="F3:F24" si="2">E3-D3</f>
        <v>146</v>
      </c>
      <c r="G3" s="2">
        <f t="shared" ref="G3:G22" si="3">(E3-$D$2)/A3</f>
        <v>146</v>
      </c>
      <c r="H3" s="2">
        <f>(E3/D3-1)*100</f>
        <v>2.2812499999999902</v>
      </c>
      <c r="I3" s="2">
        <f>(POWER((E3/$D$3),1/A3)-1)*100</f>
        <v>2.2812499999999902</v>
      </c>
      <c r="J3" s="3">
        <f>J2*1.013</f>
        <v>6483.1999999999989</v>
      </c>
      <c r="K3" s="3">
        <f t="shared" si="0"/>
        <v>62.800000000001091</v>
      </c>
      <c r="L3">
        <v>0</v>
      </c>
      <c r="M3">
        <f t="shared" ref="M3:M24" si="4">L3+E3</f>
        <v>6546</v>
      </c>
      <c r="N3" s="2">
        <f t="shared" si="1"/>
        <v>102.28124999999999</v>
      </c>
      <c r="O3">
        <v>89239.9</v>
      </c>
      <c r="P3">
        <v>83157.100000000006</v>
      </c>
      <c r="Q3">
        <f>P3/$O$2*100</f>
        <v>93.183766454243013</v>
      </c>
    </row>
    <row r="4" spans="1:17" x14ac:dyDescent="0.3">
      <c r="A4">
        <v>2</v>
      </c>
      <c r="B4" s="1">
        <v>45721</v>
      </c>
      <c r="C4" t="s">
        <v>19</v>
      </c>
      <c r="D4">
        <v>6546</v>
      </c>
      <c r="E4">
        <v>6689</v>
      </c>
      <c r="F4">
        <f t="shared" si="2"/>
        <v>143</v>
      </c>
      <c r="G4" s="2">
        <f t="shared" si="3"/>
        <v>144.5</v>
      </c>
      <c r="H4" s="2">
        <f t="shared" ref="H4:H24" si="5">(E4/D4-1)*100</f>
        <v>2.1845401772074613</v>
      </c>
      <c r="I4" s="2">
        <f t="shared" ref="I4:I24" si="6">(POWER((E4/$D$3),1/A4)-1)*100</f>
        <v>2.2328836529616813</v>
      </c>
      <c r="J4" s="3">
        <f t="shared" ref="J4:J44" si="7">J3*1.013</f>
        <v>6567.4815999999983</v>
      </c>
      <c r="K4" s="3">
        <f t="shared" si="0"/>
        <v>121.51840000000175</v>
      </c>
      <c r="L4">
        <v>0</v>
      </c>
      <c r="M4">
        <f t="shared" si="4"/>
        <v>6689</v>
      </c>
      <c r="N4" s="2">
        <f t="shared" si="1"/>
        <v>104.515625</v>
      </c>
      <c r="O4">
        <v>83157.100000000006</v>
      </c>
      <c r="P4">
        <v>88477.3</v>
      </c>
      <c r="Q4">
        <f t="shared" ref="Q4:Q24" si="8">P4/$O$2*100</f>
        <v>99.145449513054146</v>
      </c>
    </row>
    <row r="5" spans="1:17" x14ac:dyDescent="0.3">
      <c r="A5">
        <v>3</v>
      </c>
      <c r="B5" s="1">
        <v>45722</v>
      </c>
      <c r="C5" t="s">
        <v>20</v>
      </c>
      <c r="D5">
        <v>6689</v>
      </c>
      <c r="E5">
        <v>6846</v>
      </c>
      <c r="F5">
        <f t="shared" si="2"/>
        <v>157</v>
      </c>
      <c r="G5" s="2">
        <f t="shared" si="3"/>
        <v>148.66666666666666</v>
      </c>
      <c r="H5" s="2">
        <f t="shared" si="5"/>
        <v>2.3471370907460098</v>
      </c>
      <c r="I5" s="2">
        <f t="shared" si="6"/>
        <v>2.2709539535396894</v>
      </c>
      <c r="J5" s="3">
        <f t="shared" si="7"/>
        <v>6652.8588607999973</v>
      </c>
      <c r="K5" s="3">
        <f t="shared" si="0"/>
        <v>193.14113920000273</v>
      </c>
      <c r="L5">
        <v>0</v>
      </c>
      <c r="M5">
        <f t="shared" si="4"/>
        <v>6846</v>
      </c>
      <c r="N5" s="2">
        <f t="shared" si="1"/>
        <v>106.96874999999999</v>
      </c>
      <c r="O5">
        <v>88477.3</v>
      </c>
      <c r="P5">
        <v>89770.4</v>
      </c>
      <c r="Q5">
        <f t="shared" si="8"/>
        <v>100.59446503189717</v>
      </c>
    </row>
    <row r="6" spans="1:17" x14ac:dyDescent="0.3">
      <c r="A6">
        <v>4</v>
      </c>
      <c r="B6" s="1">
        <v>45723</v>
      </c>
      <c r="C6" t="s">
        <v>21</v>
      </c>
      <c r="D6">
        <v>6846</v>
      </c>
      <c r="E6">
        <v>7015</v>
      </c>
      <c r="F6">
        <f t="shared" si="2"/>
        <v>169</v>
      </c>
      <c r="G6" s="2">
        <f t="shared" si="3"/>
        <v>153.75</v>
      </c>
      <c r="H6" s="2">
        <f t="shared" si="5"/>
        <v>2.4685947998831503</v>
      </c>
      <c r="I6" s="2">
        <f t="shared" si="6"/>
        <v>2.3203283980714806</v>
      </c>
      <c r="J6" s="3">
        <f t="shared" si="7"/>
        <v>6739.3460259903968</v>
      </c>
      <c r="K6" s="3">
        <f t="shared" si="0"/>
        <v>275.65397400960319</v>
      </c>
      <c r="L6">
        <v>0</v>
      </c>
      <c r="M6">
        <f t="shared" si="4"/>
        <v>7015</v>
      </c>
      <c r="N6" s="2">
        <f t="shared" si="1"/>
        <v>109.60937500000001</v>
      </c>
      <c r="O6">
        <v>89770.4</v>
      </c>
      <c r="P6">
        <v>90411.6</v>
      </c>
      <c r="Q6">
        <f t="shared" si="8"/>
        <v>101.3129777151252</v>
      </c>
    </row>
    <row r="7" spans="1:17" x14ac:dyDescent="0.3">
      <c r="A7">
        <v>5</v>
      </c>
      <c r="B7" s="1">
        <v>45724</v>
      </c>
      <c r="C7" t="s">
        <v>22</v>
      </c>
      <c r="D7">
        <v>7015</v>
      </c>
      <c r="E7">
        <v>7050</v>
      </c>
      <c r="F7">
        <f t="shared" si="2"/>
        <v>35</v>
      </c>
      <c r="G7" s="2">
        <f t="shared" si="3"/>
        <v>130</v>
      </c>
      <c r="H7" s="2">
        <f t="shared" si="5"/>
        <v>0.49893086243764095</v>
      </c>
      <c r="I7" s="2">
        <f t="shared" si="6"/>
        <v>1.9534270313376956</v>
      </c>
      <c r="J7" s="3">
        <f t="shared" si="7"/>
        <v>6826.9575243282716</v>
      </c>
      <c r="K7" s="3">
        <f t="shared" si="0"/>
        <v>223.04247567172843</v>
      </c>
      <c r="L7">
        <v>0</v>
      </c>
      <c r="M7">
        <f t="shared" si="4"/>
        <v>7050</v>
      </c>
      <c r="N7" s="2">
        <f t="shared" si="1"/>
        <v>110.15625</v>
      </c>
      <c r="O7">
        <v>90411.6</v>
      </c>
      <c r="P7">
        <v>86323.3</v>
      </c>
      <c r="Q7">
        <f t="shared" si="8"/>
        <v>96.731730985803438</v>
      </c>
    </row>
    <row r="8" spans="1:17" x14ac:dyDescent="0.3">
      <c r="A8">
        <v>6</v>
      </c>
      <c r="B8" s="1">
        <v>45725</v>
      </c>
      <c r="C8" t="s">
        <v>23</v>
      </c>
      <c r="D8">
        <v>7050</v>
      </c>
      <c r="E8">
        <v>6979</v>
      </c>
      <c r="F8">
        <f t="shared" si="2"/>
        <v>-71</v>
      </c>
      <c r="G8" s="2">
        <f t="shared" si="3"/>
        <v>96.5</v>
      </c>
      <c r="H8" s="2">
        <f t="shared" si="5"/>
        <v>-1.0070921985815606</v>
      </c>
      <c r="I8" s="2">
        <f t="shared" si="6"/>
        <v>1.4539290311231801</v>
      </c>
      <c r="J8" s="3">
        <f t="shared" si="7"/>
        <v>6915.7079721445389</v>
      </c>
      <c r="K8" s="3">
        <f t="shared" si="0"/>
        <v>63.292027855461129</v>
      </c>
      <c r="L8">
        <v>0</v>
      </c>
      <c r="M8">
        <f t="shared" si="4"/>
        <v>6979</v>
      </c>
      <c r="N8" s="2">
        <f t="shared" si="1"/>
        <v>109.04687500000001</v>
      </c>
      <c r="O8">
        <v>86323.3</v>
      </c>
      <c r="P8">
        <v>83563</v>
      </c>
      <c r="Q8">
        <f t="shared" si="8"/>
        <v>93.638607842456125</v>
      </c>
    </row>
    <row r="9" spans="1:17" x14ac:dyDescent="0.3">
      <c r="A9">
        <v>8</v>
      </c>
      <c r="B9" s="1">
        <v>45726</v>
      </c>
      <c r="C9" t="s">
        <v>17</v>
      </c>
      <c r="D9">
        <v>6979</v>
      </c>
      <c r="E9">
        <v>7170</v>
      </c>
      <c r="F9">
        <f t="shared" si="2"/>
        <v>191</v>
      </c>
      <c r="G9" s="2">
        <f t="shared" si="3"/>
        <v>96.25</v>
      </c>
      <c r="H9" s="2">
        <f t="shared" si="5"/>
        <v>2.7367817738931155</v>
      </c>
      <c r="I9" s="2">
        <f t="shared" si="6"/>
        <v>1.4302270645888626</v>
      </c>
      <c r="J9" s="3">
        <f t="shared" si="7"/>
        <v>7005.6121757824176</v>
      </c>
      <c r="K9" s="3">
        <f t="shared" si="0"/>
        <v>164.38782421758242</v>
      </c>
      <c r="L9">
        <v>0</v>
      </c>
      <c r="M9">
        <f t="shared" si="4"/>
        <v>7170</v>
      </c>
      <c r="N9" s="2">
        <f t="shared" si="1"/>
        <v>112.03125</v>
      </c>
      <c r="O9">
        <v>83563</v>
      </c>
      <c r="P9">
        <v>79813.7</v>
      </c>
      <c r="Q9">
        <f t="shared" si="8"/>
        <v>89.437236034554061</v>
      </c>
    </row>
    <row r="10" spans="1:17" x14ac:dyDescent="0.3">
      <c r="A10">
        <v>9</v>
      </c>
      <c r="B10" s="1">
        <v>45727</v>
      </c>
      <c r="C10" t="s">
        <v>18</v>
      </c>
      <c r="D10">
        <v>7170</v>
      </c>
      <c r="E10">
        <v>7315</v>
      </c>
      <c r="F10">
        <f t="shared" si="2"/>
        <v>145</v>
      </c>
      <c r="G10" s="2">
        <f t="shared" si="3"/>
        <v>101.66666666666667</v>
      </c>
      <c r="H10" s="2">
        <f t="shared" si="5"/>
        <v>2.0223152022315283</v>
      </c>
      <c r="I10" s="2">
        <f t="shared" si="6"/>
        <v>1.4958445810377752</v>
      </c>
      <c r="J10" s="3">
        <f t="shared" si="7"/>
        <v>7096.6851340675885</v>
      </c>
      <c r="K10" s="3">
        <f t="shared" si="0"/>
        <v>218.31486593241152</v>
      </c>
      <c r="L10">
        <v>0</v>
      </c>
      <c r="M10">
        <f t="shared" si="4"/>
        <v>7315</v>
      </c>
      <c r="N10" s="2">
        <f t="shared" si="1"/>
        <v>114.29687500000001</v>
      </c>
      <c r="O10">
        <v>79813.7</v>
      </c>
      <c r="P10">
        <v>80615.7</v>
      </c>
      <c r="Q10">
        <f t="shared" si="8"/>
        <v>90.335937176083789</v>
      </c>
    </row>
    <row r="11" spans="1:17" x14ac:dyDescent="0.3">
      <c r="A11">
        <v>10</v>
      </c>
      <c r="B11" s="1">
        <v>45728</v>
      </c>
      <c r="C11" t="s">
        <v>19</v>
      </c>
      <c r="D11">
        <v>7315</v>
      </c>
      <c r="E11">
        <v>6845</v>
      </c>
      <c r="F11">
        <f t="shared" si="2"/>
        <v>-470</v>
      </c>
      <c r="G11" s="2">
        <f t="shared" si="3"/>
        <v>44.5</v>
      </c>
      <c r="H11" s="2">
        <f t="shared" si="5"/>
        <v>-6.4251537935748448</v>
      </c>
      <c r="I11" s="2">
        <f t="shared" si="6"/>
        <v>0.67446905031474103</v>
      </c>
      <c r="J11" s="3">
        <f t="shared" si="7"/>
        <v>7188.9420408104661</v>
      </c>
      <c r="K11" s="3">
        <f t="shared" si="0"/>
        <v>-343.9420408104661</v>
      </c>
      <c r="L11">
        <v>0</v>
      </c>
      <c r="M11">
        <f t="shared" si="4"/>
        <v>6845</v>
      </c>
      <c r="N11" s="2">
        <f t="shared" si="1"/>
        <v>106.953125</v>
      </c>
      <c r="O11">
        <v>80615.7</v>
      </c>
      <c r="P11">
        <v>81500.899999999994</v>
      </c>
      <c r="Q11">
        <f t="shared" si="8"/>
        <v>91.327870156734832</v>
      </c>
    </row>
    <row r="12" spans="1:17" x14ac:dyDescent="0.3">
      <c r="A12">
        <v>11</v>
      </c>
      <c r="B12" s="1">
        <v>45729</v>
      </c>
      <c r="C12" t="s">
        <v>20</v>
      </c>
      <c r="D12">
        <v>6845</v>
      </c>
      <c r="E12">
        <v>7567</v>
      </c>
      <c r="F12">
        <f t="shared" si="2"/>
        <v>722</v>
      </c>
      <c r="G12" s="2">
        <f t="shared" si="3"/>
        <v>106.09090909090909</v>
      </c>
      <c r="H12" s="2">
        <f t="shared" si="5"/>
        <v>10.547845142439737</v>
      </c>
      <c r="I12" s="2">
        <f t="shared" si="6"/>
        <v>1.5343678109079883</v>
      </c>
      <c r="J12" s="3">
        <f t="shared" si="7"/>
        <v>7282.3982873410014</v>
      </c>
      <c r="K12" s="3">
        <f t="shared" si="0"/>
        <v>284.60171265899862</v>
      </c>
      <c r="L12">
        <v>0</v>
      </c>
      <c r="M12">
        <f t="shared" si="4"/>
        <v>7567</v>
      </c>
      <c r="N12" s="2">
        <f t="shared" si="1"/>
        <v>118.234375</v>
      </c>
      <c r="O12">
        <v>81500.899999999994</v>
      </c>
      <c r="P12">
        <v>81966.600000000006</v>
      </c>
      <c r="Q12">
        <f t="shared" si="8"/>
        <v>91.849721929316388</v>
      </c>
    </row>
    <row r="13" spans="1:17" x14ac:dyDescent="0.3">
      <c r="A13">
        <v>12</v>
      </c>
      <c r="B13" s="1">
        <v>45730</v>
      </c>
      <c r="C13" t="s">
        <v>21</v>
      </c>
      <c r="D13">
        <v>7567</v>
      </c>
      <c r="E13">
        <v>7763</v>
      </c>
      <c r="F13">
        <f t="shared" si="2"/>
        <v>196</v>
      </c>
      <c r="G13" s="2">
        <f t="shared" si="3"/>
        <v>113.58333333333333</v>
      </c>
      <c r="H13" s="2">
        <f t="shared" si="5"/>
        <v>2.5901942645698339</v>
      </c>
      <c r="I13" s="2">
        <f t="shared" si="6"/>
        <v>1.6219367680212704</v>
      </c>
      <c r="J13" s="3">
        <f t="shared" si="7"/>
        <v>7377.0694650764335</v>
      </c>
      <c r="K13" s="3">
        <f t="shared" si="0"/>
        <v>385.93053492356648</v>
      </c>
      <c r="L13">
        <v>0</v>
      </c>
      <c r="M13">
        <f t="shared" si="4"/>
        <v>7763</v>
      </c>
      <c r="N13" s="2">
        <f t="shared" si="1"/>
        <v>121.296875</v>
      </c>
      <c r="O13">
        <v>81966.600000000006</v>
      </c>
      <c r="P13">
        <v>83496</v>
      </c>
      <c r="Q13">
        <f t="shared" si="8"/>
        <v>93.563529318163745</v>
      </c>
    </row>
    <row r="14" spans="1:17" x14ac:dyDescent="0.3">
      <c r="A14">
        <v>13</v>
      </c>
      <c r="B14" s="1">
        <v>45731</v>
      </c>
      <c r="C14" t="s">
        <v>22</v>
      </c>
      <c r="D14">
        <v>7763</v>
      </c>
      <c r="E14">
        <v>7845</v>
      </c>
      <c r="F14">
        <f t="shared" si="2"/>
        <v>82</v>
      </c>
      <c r="G14" s="2">
        <f t="shared" si="3"/>
        <v>111.15384615384616</v>
      </c>
      <c r="H14" s="2">
        <f t="shared" si="5"/>
        <v>1.0562926703594044</v>
      </c>
      <c r="I14" s="2">
        <f t="shared" si="6"/>
        <v>1.5783135032505946</v>
      </c>
      <c r="J14" s="3">
        <f t="shared" si="7"/>
        <v>7472.9713681224266</v>
      </c>
      <c r="K14" s="3">
        <f t="shared" si="0"/>
        <v>372.02863187757339</v>
      </c>
      <c r="L14">
        <v>0</v>
      </c>
      <c r="M14">
        <f t="shared" si="4"/>
        <v>7845</v>
      </c>
      <c r="N14" s="2">
        <f t="shared" si="1"/>
        <v>122.578125</v>
      </c>
      <c r="O14">
        <v>83496</v>
      </c>
      <c r="P14">
        <v>84108.4</v>
      </c>
      <c r="Q14">
        <f t="shared" si="8"/>
        <v>94.249769441695918</v>
      </c>
    </row>
    <row r="15" spans="1:17" x14ac:dyDescent="0.3">
      <c r="A15">
        <v>14</v>
      </c>
      <c r="B15" s="1">
        <v>45732</v>
      </c>
      <c r="C15" t="s">
        <v>23</v>
      </c>
      <c r="D15">
        <v>7845</v>
      </c>
      <c r="E15">
        <v>7879</v>
      </c>
      <c r="F15">
        <f t="shared" si="2"/>
        <v>34</v>
      </c>
      <c r="G15" s="2">
        <f t="shared" si="3"/>
        <v>105.64285714285714</v>
      </c>
      <c r="H15" s="2">
        <f t="shared" si="5"/>
        <v>0.43339706819629509</v>
      </c>
      <c r="I15" s="2">
        <f t="shared" si="6"/>
        <v>1.4961026704697122</v>
      </c>
      <c r="J15" s="3">
        <f t="shared" si="7"/>
        <v>7570.1199959080177</v>
      </c>
      <c r="K15" s="3">
        <f t="shared" si="0"/>
        <v>308.8800040919823</v>
      </c>
      <c r="L15">
        <v>0</v>
      </c>
      <c r="M15">
        <f t="shared" si="4"/>
        <v>7879</v>
      </c>
      <c r="N15" s="2">
        <f t="shared" si="1"/>
        <v>123.10937500000001</v>
      </c>
      <c r="O15">
        <v>84108.4</v>
      </c>
      <c r="P15">
        <v>83334.2</v>
      </c>
      <c r="Q15">
        <f t="shared" si="8"/>
        <v>93.382220284872574</v>
      </c>
    </row>
    <row r="16" spans="1:17" x14ac:dyDescent="0.3">
      <c r="A16">
        <v>15</v>
      </c>
      <c r="B16" s="1">
        <v>45733</v>
      </c>
      <c r="C16" t="s">
        <v>17</v>
      </c>
      <c r="D16">
        <v>7879</v>
      </c>
      <c r="E16">
        <v>7952</v>
      </c>
      <c r="F16">
        <f t="shared" si="2"/>
        <v>73</v>
      </c>
      <c r="G16" s="2">
        <f t="shared" si="3"/>
        <v>103.46666666666667</v>
      </c>
      <c r="H16" s="2">
        <f t="shared" si="5"/>
        <v>0.92651351694377215</v>
      </c>
      <c r="I16" s="2">
        <f t="shared" si="6"/>
        <v>1.4580302525748934</v>
      </c>
      <c r="J16" s="3">
        <f t="shared" si="7"/>
        <v>7668.5315558548209</v>
      </c>
      <c r="K16" s="3">
        <f t="shared" si="0"/>
        <v>283.46844414517909</v>
      </c>
      <c r="L16">
        <v>0</v>
      </c>
      <c r="M16">
        <f t="shared" si="4"/>
        <v>7952</v>
      </c>
      <c r="N16" s="2">
        <f t="shared" si="1"/>
        <v>124.25</v>
      </c>
      <c r="O16">
        <v>83334.2</v>
      </c>
      <c r="P16">
        <v>82873.100000000006</v>
      </c>
      <c r="Q16">
        <f t="shared" si="8"/>
        <v>92.865523157242464</v>
      </c>
    </row>
    <row r="17" spans="1:17" x14ac:dyDescent="0.3">
      <c r="A17">
        <v>16</v>
      </c>
      <c r="B17" s="1">
        <v>45734</v>
      </c>
      <c r="C17" t="s">
        <v>18</v>
      </c>
      <c r="D17">
        <v>7952</v>
      </c>
      <c r="E17">
        <v>7797</v>
      </c>
      <c r="F17">
        <f t="shared" si="2"/>
        <v>-155</v>
      </c>
      <c r="G17" s="2">
        <f t="shared" si="3"/>
        <v>87.3125</v>
      </c>
      <c r="H17" s="2">
        <f t="shared" si="5"/>
        <v>-1.9491951710261524</v>
      </c>
      <c r="I17" s="2">
        <f t="shared" si="6"/>
        <v>1.2416518639221996</v>
      </c>
      <c r="J17" s="3">
        <f t="shared" si="7"/>
        <v>7768.2224660809325</v>
      </c>
      <c r="K17" s="3">
        <f t="shared" si="0"/>
        <v>28.777533919067537</v>
      </c>
      <c r="L17">
        <v>0</v>
      </c>
      <c r="M17">
        <f t="shared" si="4"/>
        <v>7797</v>
      </c>
      <c r="N17" s="2">
        <f t="shared" si="1"/>
        <v>121.828125</v>
      </c>
      <c r="O17">
        <v>82873.100000000006</v>
      </c>
      <c r="P17">
        <v>81809.5</v>
      </c>
      <c r="Q17">
        <f t="shared" si="8"/>
        <v>91.673679598475573</v>
      </c>
    </row>
    <row r="18" spans="1:17" x14ac:dyDescent="0.3">
      <c r="A18">
        <v>17</v>
      </c>
      <c r="B18" s="1">
        <v>45735</v>
      </c>
      <c r="C18" t="s">
        <v>19</v>
      </c>
      <c r="D18">
        <v>7797</v>
      </c>
      <c r="E18">
        <v>8335</v>
      </c>
      <c r="F18">
        <f t="shared" si="2"/>
        <v>538</v>
      </c>
      <c r="G18" s="2">
        <f t="shared" si="3"/>
        <v>113.82352941176471</v>
      </c>
      <c r="H18" s="2">
        <f t="shared" si="5"/>
        <v>6.9000897781198001</v>
      </c>
      <c r="I18" s="2">
        <f t="shared" si="6"/>
        <v>1.5660508945335661</v>
      </c>
      <c r="J18" s="3">
        <f t="shared" si="7"/>
        <v>7869.209358139984</v>
      </c>
      <c r="K18" s="3">
        <f t="shared" si="0"/>
        <v>465.79064186001597</v>
      </c>
      <c r="L18">
        <v>0</v>
      </c>
      <c r="M18">
        <f t="shared" si="4"/>
        <v>8335</v>
      </c>
      <c r="N18" s="2">
        <f t="shared" si="1"/>
        <v>130.234375</v>
      </c>
      <c r="O18">
        <v>81809.5</v>
      </c>
      <c r="P18">
        <v>84267.4</v>
      </c>
      <c r="Q18">
        <f t="shared" si="8"/>
        <v>94.427940865016652</v>
      </c>
    </row>
    <row r="19" spans="1:17" x14ac:dyDescent="0.3">
      <c r="A19">
        <v>18</v>
      </c>
      <c r="B19" s="1">
        <v>45736</v>
      </c>
      <c r="C19" t="s">
        <v>20</v>
      </c>
      <c r="D19">
        <v>8335</v>
      </c>
      <c r="E19">
        <v>8461</v>
      </c>
      <c r="F19">
        <f t="shared" si="2"/>
        <v>126</v>
      </c>
      <c r="G19" s="2">
        <f t="shared" si="3"/>
        <v>114.5</v>
      </c>
      <c r="H19" s="2">
        <f t="shared" si="5"/>
        <v>1.5116976604679033</v>
      </c>
      <c r="I19" s="2">
        <f t="shared" si="6"/>
        <v>1.5630305070633677</v>
      </c>
      <c r="J19" s="3">
        <f t="shared" si="7"/>
        <v>7971.5090797958028</v>
      </c>
      <c r="K19" s="3">
        <f t="shared" si="0"/>
        <v>489.49092020419721</v>
      </c>
      <c r="L19">
        <v>0</v>
      </c>
      <c r="M19">
        <f t="shared" si="4"/>
        <v>8461</v>
      </c>
      <c r="N19" s="2">
        <f t="shared" si="1"/>
        <v>132.203125</v>
      </c>
      <c r="O19">
        <v>84267.4</v>
      </c>
      <c r="P19">
        <v>86123.6</v>
      </c>
      <c r="Q19">
        <f t="shared" si="8"/>
        <v>96.507952160412572</v>
      </c>
    </row>
    <row r="20" spans="1:17" x14ac:dyDescent="0.3">
      <c r="A20">
        <v>19</v>
      </c>
      <c r="B20" s="1">
        <v>45737</v>
      </c>
      <c r="C20" t="s">
        <v>21</v>
      </c>
      <c r="D20">
        <v>8461</v>
      </c>
      <c r="E20">
        <v>8330</v>
      </c>
      <c r="F20">
        <f t="shared" si="2"/>
        <v>-131</v>
      </c>
      <c r="G20" s="2">
        <f t="shared" si="3"/>
        <v>101.57894736842105</v>
      </c>
      <c r="H20" s="2">
        <f t="shared" si="5"/>
        <v>-1.5482803451128735</v>
      </c>
      <c r="I20" s="2">
        <f t="shared" si="6"/>
        <v>1.3968527401524877</v>
      </c>
      <c r="J20" s="3">
        <f t="shared" si="7"/>
        <v>8075.1386978331475</v>
      </c>
      <c r="K20" s="3">
        <f t="shared" si="0"/>
        <v>254.86130216685251</v>
      </c>
      <c r="L20">
        <v>0</v>
      </c>
      <c r="M20">
        <f t="shared" si="4"/>
        <v>8330</v>
      </c>
      <c r="N20" s="2">
        <f t="shared" si="1"/>
        <v>130.15625</v>
      </c>
      <c r="O20">
        <v>86123.6</v>
      </c>
      <c r="P20">
        <v>84200</v>
      </c>
      <c r="Q20">
        <f t="shared" si="8"/>
        <v>94.352414110728503</v>
      </c>
    </row>
    <row r="21" spans="1:17" x14ac:dyDescent="0.3">
      <c r="A21">
        <v>20</v>
      </c>
      <c r="B21" s="1">
        <v>45738</v>
      </c>
      <c r="C21" t="s">
        <v>22</v>
      </c>
      <c r="D21">
        <v>8330</v>
      </c>
      <c r="E21">
        <v>8331</v>
      </c>
      <c r="F21">
        <f t="shared" si="2"/>
        <v>1</v>
      </c>
      <c r="G21" s="2">
        <f t="shared" si="3"/>
        <v>96.55</v>
      </c>
      <c r="H21" s="2">
        <f t="shared" si="5"/>
        <v>1.2004801920761921E-2</v>
      </c>
      <c r="I21" s="2">
        <f t="shared" si="6"/>
        <v>1.3271571111354463</v>
      </c>
      <c r="J21" s="3">
        <f t="shared" si="7"/>
        <v>8180.115500904978</v>
      </c>
      <c r="K21" s="3">
        <f t="shared" si="0"/>
        <v>150.88449909502197</v>
      </c>
      <c r="L21">
        <v>0</v>
      </c>
      <c r="M21">
        <f t="shared" si="4"/>
        <v>8331</v>
      </c>
      <c r="N21" s="2">
        <f t="shared" si="1"/>
        <v>130.171875</v>
      </c>
      <c r="O21">
        <v>84200</v>
      </c>
      <c r="P21">
        <v>83970.6</v>
      </c>
      <c r="Q21">
        <f t="shared" si="8"/>
        <v>94.095354208151292</v>
      </c>
    </row>
    <row r="22" spans="1:17" x14ac:dyDescent="0.3">
      <c r="A22">
        <v>21</v>
      </c>
      <c r="B22" s="1">
        <v>45739</v>
      </c>
      <c r="C22" t="s">
        <v>23</v>
      </c>
      <c r="D22">
        <v>8331</v>
      </c>
      <c r="E22">
        <v>8590</v>
      </c>
      <c r="F22">
        <f t="shared" si="2"/>
        <v>259</v>
      </c>
      <c r="G22" s="2">
        <f t="shared" si="3"/>
        <v>104.28571428571429</v>
      </c>
      <c r="H22" s="2">
        <f t="shared" si="5"/>
        <v>3.1088704837354486</v>
      </c>
      <c r="I22" s="2">
        <f t="shared" si="6"/>
        <v>1.4112982170128241</v>
      </c>
      <c r="J22" s="3">
        <f t="shared" si="7"/>
        <v>8286.4570024167424</v>
      </c>
      <c r="K22" s="3">
        <f t="shared" si="0"/>
        <v>303.5429975832576</v>
      </c>
      <c r="L22">
        <v>0</v>
      </c>
      <c r="M22">
        <f t="shared" si="4"/>
        <v>8590</v>
      </c>
      <c r="N22" s="2">
        <f t="shared" si="1"/>
        <v>134.21875</v>
      </c>
      <c r="O22">
        <v>83970.6</v>
      </c>
      <c r="P22">
        <v>84862</v>
      </c>
      <c r="Q22">
        <f t="shared" si="8"/>
        <v>95.094234753736842</v>
      </c>
    </row>
    <row r="23" spans="1:17" x14ac:dyDescent="0.3">
      <c r="A23">
        <v>22</v>
      </c>
      <c r="B23" s="1">
        <v>45740</v>
      </c>
      <c r="C23" t="s">
        <v>17</v>
      </c>
      <c r="D23">
        <v>8590</v>
      </c>
      <c r="E23">
        <v>8925</v>
      </c>
      <c r="F23">
        <f t="shared" si="2"/>
        <v>335</v>
      </c>
      <c r="G23" s="2">
        <f>(E23-$D$2)/A23</f>
        <v>114.77272727272727</v>
      </c>
      <c r="H23" s="2">
        <f t="shared" si="5"/>
        <v>3.8998835855646119</v>
      </c>
      <c r="I23" s="2">
        <f t="shared" si="6"/>
        <v>1.5231117007673323</v>
      </c>
      <c r="J23" s="3">
        <f t="shared" si="7"/>
        <v>8394.1809434481584</v>
      </c>
      <c r="K23" s="3">
        <f t="shared" si="0"/>
        <v>530.81905655184164</v>
      </c>
      <c r="L23">
        <v>0</v>
      </c>
      <c r="M23">
        <f t="shared" si="4"/>
        <v>8925</v>
      </c>
      <c r="N23" s="2">
        <f t="shared" si="1"/>
        <v>139.453125</v>
      </c>
      <c r="O23">
        <v>84862</v>
      </c>
      <c r="P23">
        <v>87921</v>
      </c>
      <c r="Q23">
        <f t="shared" si="8"/>
        <v>98.522073646429462</v>
      </c>
    </row>
    <row r="24" spans="1:17" x14ac:dyDescent="0.3">
      <c r="A24">
        <v>23</v>
      </c>
      <c r="B24" s="1">
        <v>45741</v>
      </c>
      <c r="C24" t="s">
        <v>18</v>
      </c>
      <c r="D24">
        <v>8925</v>
      </c>
      <c r="E24">
        <v>9113</v>
      </c>
      <c r="F24">
        <f t="shared" si="2"/>
        <v>188</v>
      </c>
      <c r="G24" s="2">
        <f>(E24-$D$2)/A24</f>
        <v>117.95652173913044</v>
      </c>
      <c r="H24" s="2">
        <f t="shared" si="5"/>
        <v>2.1064425770308093</v>
      </c>
      <c r="I24" s="2">
        <f t="shared" si="6"/>
        <v>1.5484044777758443</v>
      </c>
      <c r="J24" s="3">
        <f t="shared" si="7"/>
        <v>8503.3052957129839</v>
      </c>
      <c r="K24" s="3">
        <f t="shared" si="0"/>
        <v>609.69470428701607</v>
      </c>
      <c r="L24">
        <v>0</v>
      </c>
      <c r="M24">
        <f t="shared" si="4"/>
        <v>9113</v>
      </c>
      <c r="N24" s="2">
        <f t="shared" si="1"/>
        <v>142.390625</v>
      </c>
      <c r="O24">
        <v>87921</v>
      </c>
      <c r="P24">
        <v>87985.1</v>
      </c>
      <c r="Q24">
        <f t="shared" si="8"/>
        <v>98.59390250325248</v>
      </c>
    </row>
    <row r="25" spans="1:17" x14ac:dyDescent="0.3">
      <c r="A25">
        <v>24</v>
      </c>
      <c r="B25" s="1">
        <v>45742</v>
      </c>
      <c r="C25" t="s">
        <v>19</v>
      </c>
      <c r="D25">
        <v>9113</v>
      </c>
      <c r="E25">
        <v>9163</v>
      </c>
      <c r="F25">
        <f t="shared" ref="F25" si="9">E25-D25</f>
        <v>50</v>
      </c>
      <c r="G25" s="2">
        <f>(E25-$D$2)/A25</f>
        <v>115.125</v>
      </c>
      <c r="H25" s="2">
        <f t="shared" ref="H25" si="10">(E25/D25-1)*100</f>
        <v>0.54866673982223446</v>
      </c>
      <c r="I25" s="2">
        <f t="shared" ref="I25" si="11">(POWER((E25/$D$3),1/A25)-1)*100</f>
        <v>1.5065509612034012</v>
      </c>
      <c r="J25" s="3">
        <f t="shared" si="7"/>
        <v>8613.8482645572512</v>
      </c>
      <c r="K25" s="3">
        <f t="shared" si="0"/>
        <v>549.15173544274876</v>
      </c>
      <c r="L25">
        <v>0</v>
      </c>
      <c r="M25">
        <f t="shared" ref="M25" si="12">L25+E25</f>
        <v>9163</v>
      </c>
      <c r="N25" s="2">
        <f t="shared" si="1"/>
        <v>143.171875</v>
      </c>
      <c r="O25">
        <v>87985.1</v>
      </c>
      <c r="P25">
        <v>86736.1</v>
      </c>
      <c r="Q25">
        <f t="shared" ref="Q25" si="13">P25/$O$2*100</f>
        <v>97.194304341443697</v>
      </c>
    </row>
    <row r="26" spans="1:17" x14ac:dyDescent="0.3">
      <c r="A26">
        <v>25</v>
      </c>
      <c r="B26" s="1">
        <v>45743</v>
      </c>
      <c r="C26" t="s">
        <v>20</v>
      </c>
      <c r="D26">
        <v>9163</v>
      </c>
      <c r="E26">
        <v>9353</v>
      </c>
      <c r="F26">
        <f t="shared" ref="F26" si="14">E26-D26</f>
        <v>190</v>
      </c>
      <c r="G26" s="2">
        <f>(E26-$D$2)/A26</f>
        <v>118.12</v>
      </c>
      <c r="H26" s="2">
        <f t="shared" ref="H26" si="15">(E26/D26-1)*100</f>
        <v>2.0735566954054319</v>
      </c>
      <c r="I26" s="2">
        <f t="shared" ref="I26" si="16">(POWER((E26/$D$3),1/A26)-1)*100</f>
        <v>1.5291706005972516</v>
      </c>
      <c r="J26" s="3">
        <f t="shared" si="7"/>
        <v>8725.828291996495</v>
      </c>
      <c r="K26" s="3">
        <f t="shared" si="0"/>
        <v>627.17170800350505</v>
      </c>
      <c r="L26">
        <v>0</v>
      </c>
      <c r="M26">
        <f t="shared" ref="M26" si="17">L26+E26</f>
        <v>9353</v>
      </c>
      <c r="N26" s="2">
        <f t="shared" si="1"/>
        <v>146.140625</v>
      </c>
      <c r="O26">
        <v>86736.1</v>
      </c>
      <c r="P26">
        <v>87249.1</v>
      </c>
      <c r="Q26">
        <f t="shared" ref="Q26" si="18">P26/$O$2*100</f>
        <v>97.769159311025689</v>
      </c>
    </row>
    <row r="27" spans="1:17" x14ac:dyDescent="0.3">
      <c r="A27">
        <v>26</v>
      </c>
      <c r="B27" s="1">
        <v>45744</v>
      </c>
      <c r="C27" t="s">
        <v>21</v>
      </c>
      <c r="D27">
        <v>9353</v>
      </c>
      <c r="E27">
        <v>9353</v>
      </c>
      <c r="F27">
        <f t="shared" ref="F27:F32" si="19">E27-D27</f>
        <v>0</v>
      </c>
      <c r="G27" s="2">
        <f t="shared" ref="G27:G31" si="20">(E27-$D$2)/A27</f>
        <v>113.57692307692308</v>
      </c>
      <c r="H27" s="2">
        <f t="shared" ref="H27:H32" si="21">(E27/D27-1)*100</f>
        <v>0</v>
      </c>
      <c r="I27" s="2">
        <f t="shared" ref="I27:I32" si="22">(POWER((E27/$D$3),1/A27)-1)*100</f>
        <v>1.4699262282590997</v>
      </c>
      <c r="J27" s="3">
        <f t="shared" si="7"/>
        <v>8839.2640597924492</v>
      </c>
      <c r="K27" s="3">
        <f t="shared" si="0"/>
        <v>513.73594020755081</v>
      </c>
      <c r="L27">
        <v>0</v>
      </c>
      <c r="M27">
        <f t="shared" ref="M27:M32" si="23">L27+E27</f>
        <v>9353</v>
      </c>
      <c r="N27" s="2">
        <f t="shared" si="1"/>
        <v>146.140625</v>
      </c>
      <c r="O27">
        <v>87249.1</v>
      </c>
      <c r="P27">
        <v>84105.3</v>
      </c>
      <c r="Q27">
        <f t="shared" ref="Q27:Q32" si="24">P27/$O$2*100</f>
        <v>94.246295659228679</v>
      </c>
    </row>
    <row r="28" spans="1:17" x14ac:dyDescent="0.3">
      <c r="A28">
        <v>27</v>
      </c>
      <c r="B28" s="1">
        <v>45745</v>
      </c>
      <c r="C28" t="s">
        <v>22</v>
      </c>
      <c r="D28">
        <v>9353</v>
      </c>
      <c r="E28">
        <v>9400</v>
      </c>
      <c r="F28">
        <f t="shared" si="19"/>
        <v>47</v>
      </c>
      <c r="G28" s="2">
        <f t="shared" si="20"/>
        <v>111.11111111111111</v>
      </c>
      <c r="H28" s="2">
        <f t="shared" si="21"/>
        <v>0.50251256281406143</v>
      </c>
      <c r="I28" s="2">
        <f t="shared" si="22"/>
        <v>1.433930583006493</v>
      </c>
      <c r="J28" s="3">
        <f t="shared" si="7"/>
        <v>8954.1744925697494</v>
      </c>
      <c r="K28" s="3">
        <f t="shared" si="0"/>
        <v>445.82550743025058</v>
      </c>
      <c r="L28">
        <v>0</v>
      </c>
      <c r="M28">
        <f t="shared" si="23"/>
        <v>9400</v>
      </c>
      <c r="N28" s="2">
        <f t="shared" si="1"/>
        <v>146.875</v>
      </c>
      <c r="O28">
        <v>84105.3</v>
      </c>
      <c r="P28">
        <v>82428.800000000003</v>
      </c>
      <c r="Q28">
        <f t="shared" si="24"/>
        <v>92.367651689434894</v>
      </c>
    </row>
    <row r="29" spans="1:17" x14ac:dyDescent="0.3">
      <c r="A29">
        <v>28</v>
      </c>
      <c r="B29" s="1">
        <v>45746</v>
      </c>
      <c r="C29" t="s">
        <v>23</v>
      </c>
      <c r="D29">
        <v>9400</v>
      </c>
      <c r="E29">
        <v>9450</v>
      </c>
      <c r="F29">
        <f t="shared" si="19"/>
        <v>50</v>
      </c>
      <c r="G29" s="2">
        <f t="shared" si="20"/>
        <v>108.92857142857143</v>
      </c>
      <c r="H29" s="2">
        <f t="shared" si="21"/>
        <v>0.53191489361701372</v>
      </c>
      <c r="I29" s="2">
        <f t="shared" si="22"/>
        <v>1.4015768054668865</v>
      </c>
      <c r="J29" s="3">
        <f t="shared" si="7"/>
        <v>9070.578760973156</v>
      </c>
      <c r="K29" s="3">
        <f t="shared" si="0"/>
        <v>379.42123902684398</v>
      </c>
      <c r="L29">
        <v>0</v>
      </c>
      <c r="M29">
        <f t="shared" si="23"/>
        <v>9450</v>
      </c>
      <c r="N29" s="2">
        <f t="shared" si="1"/>
        <v>147.65625</v>
      </c>
      <c r="O29">
        <v>82428.800000000003</v>
      </c>
      <c r="P29">
        <v>82745.100000000006</v>
      </c>
      <c r="Q29">
        <f t="shared" si="24"/>
        <v>92.72208955859432</v>
      </c>
    </row>
    <row r="30" spans="1:17" x14ac:dyDescent="0.3">
      <c r="A30">
        <v>29</v>
      </c>
      <c r="B30" s="1">
        <v>45747</v>
      </c>
      <c r="C30" t="s">
        <v>17</v>
      </c>
      <c r="D30">
        <v>9450</v>
      </c>
      <c r="E30">
        <v>9452</v>
      </c>
      <c r="F30">
        <f t="shared" si="19"/>
        <v>2</v>
      </c>
      <c r="G30" s="2">
        <f t="shared" si="20"/>
        <v>105.24137931034483</v>
      </c>
      <c r="H30" s="2">
        <f t="shared" si="21"/>
        <v>2.1164021164010727E-2</v>
      </c>
      <c r="I30" s="2">
        <f t="shared" si="22"/>
        <v>1.3536607182727423</v>
      </c>
      <c r="J30" s="3">
        <f t="shared" si="7"/>
        <v>9188.496284865807</v>
      </c>
      <c r="K30" s="3">
        <f t="shared" si="0"/>
        <v>263.50371513419304</v>
      </c>
      <c r="L30">
        <v>0</v>
      </c>
      <c r="M30">
        <f t="shared" si="23"/>
        <v>9452</v>
      </c>
      <c r="N30" s="2">
        <f t="shared" si="1"/>
        <v>147.6875</v>
      </c>
      <c r="O30">
        <v>82745.100000000006</v>
      </c>
      <c r="P30">
        <v>83448.100000000006</v>
      </c>
      <c r="Q30">
        <f t="shared" si="24"/>
        <v>93.509853776169635</v>
      </c>
    </row>
    <row r="31" spans="1:17" x14ac:dyDescent="0.3">
      <c r="A31">
        <v>30</v>
      </c>
      <c r="B31" s="1">
        <v>45748</v>
      </c>
      <c r="C31" t="s">
        <v>18</v>
      </c>
      <c r="D31">
        <v>9452</v>
      </c>
      <c r="E31">
        <v>9512</v>
      </c>
      <c r="F31">
        <f t="shared" si="19"/>
        <v>60</v>
      </c>
      <c r="G31" s="2">
        <f t="shared" si="20"/>
        <v>103.73333333333333</v>
      </c>
      <c r="H31" s="2">
        <f t="shared" si="21"/>
        <v>0.6347862886161737</v>
      </c>
      <c r="I31" s="2">
        <f t="shared" si="22"/>
        <v>1.3296157062268277</v>
      </c>
      <c r="J31" s="3">
        <f t="shared" si="7"/>
        <v>9307.9467365690616</v>
      </c>
      <c r="K31" s="3">
        <f t="shared" si="0"/>
        <v>204.05326343093839</v>
      </c>
      <c r="L31">
        <v>0</v>
      </c>
      <c r="M31">
        <f t="shared" si="23"/>
        <v>9512</v>
      </c>
      <c r="N31" s="2">
        <f t="shared" si="1"/>
        <v>148.625</v>
      </c>
      <c r="O31">
        <v>83448.100000000006</v>
      </c>
      <c r="P31">
        <v>84138.9</v>
      </c>
      <c r="Q31">
        <f t="shared" si="24"/>
        <v>94.2839469788738</v>
      </c>
    </row>
    <row r="32" spans="1:17" x14ac:dyDescent="0.3">
      <c r="A32">
        <v>31</v>
      </c>
      <c r="B32" s="1">
        <v>45749</v>
      </c>
      <c r="C32" t="s">
        <v>19</v>
      </c>
      <c r="D32">
        <v>9512</v>
      </c>
      <c r="E32">
        <v>9666</v>
      </c>
      <c r="F32">
        <f t="shared" si="19"/>
        <v>154</v>
      </c>
      <c r="G32" s="2">
        <f>(E32-$D$2)/A32</f>
        <v>105.35483870967742</v>
      </c>
      <c r="H32" s="2">
        <f t="shared" si="21"/>
        <v>1.619007569386044</v>
      </c>
      <c r="I32" s="2">
        <f t="shared" si="22"/>
        <v>1.3389380513060933</v>
      </c>
      <c r="J32" s="3">
        <f t="shared" si="7"/>
        <v>9428.9500441444579</v>
      </c>
      <c r="K32" s="3">
        <f t="shared" si="0"/>
        <v>237.04995585554207</v>
      </c>
      <c r="L32">
        <v>0</v>
      </c>
      <c r="M32">
        <f t="shared" si="23"/>
        <v>9666</v>
      </c>
      <c r="N32" s="2">
        <f t="shared" si="1"/>
        <v>151.03125</v>
      </c>
      <c r="O32">
        <v>84138.9</v>
      </c>
      <c r="P32">
        <v>85827.9</v>
      </c>
      <c r="Q32">
        <f t="shared" si="24"/>
        <v>96.176598136035565</v>
      </c>
    </row>
    <row r="33" spans="1:17" x14ac:dyDescent="0.3">
      <c r="A33">
        <v>32</v>
      </c>
      <c r="B33" s="1">
        <v>45750</v>
      </c>
      <c r="C33" t="s">
        <v>20</v>
      </c>
      <c r="D33">
        <v>9666</v>
      </c>
      <c r="E33">
        <v>9890</v>
      </c>
      <c r="F33">
        <f t="shared" ref="F33:F44" si="25">E33-D33</f>
        <v>224</v>
      </c>
      <c r="G33" s="2">
        <f t="shared" ref="G33:G44" si="26">(E33-$D$2)/A33</f>
        <v>109.0625</v>
      </c>
      <c r="H33" s="2">
        <f t="shared" ref="H33:H44" si="27">(E33/D33-1)*100</f>
        <v>2.3174012000827693</v>
      </c>
      <c r="I33" s="2">
        <f t="shared" ref="I33:I44" si="28">(POWER((E33/$D$3),1/A33)-1)*100</f>
        <v>1.3693729216394335</v>
      </c>
      <c r="J33" s="3">
        <f t="shared" si="7"/>
        <v>9551.5263947183357</v>
      </c>
      <c r="K33" s="3">
        <f t="shared" si="0"/>
        <v>338.47360528166428</v>
      </c>
      <c r="L33">
        <v>0</v>
      </c>
      <c r="M33">
        <f t="shared" ref="M33:M44" si="29">L33+E33</f>
        <v>9890</v>
      </c>
      <c r="N33" s="2">
        <f t="shared" si="1"/>
        <v>154.53125</v>
      </c>
      <c r="O33">
        <v>85827.9</v>
      </c>
      <c r="P33">
        <v>81465.600000000006</v>
      </c>
      <c r="Q33">
        <f t="shared" ref="Q33:Q44" si="30">P33/$O$2*100</f>
        <v>91.288313859607655</v>
      </c>
    </row>
    <row r="34" spans="1:17" x14ac:dyDescent="0.3">
      <c r="A34">
        <v>33</v>
      </c>
      <c r="B34" s="1">
        <v>45751</v>
      </c>
      <c r="C34" t="s">
        <v>21</v>
      </c>
      <c r="D34">
        <v>9890</v>
      </c>
      <c r="E34">
        <v>10200</v>
      </c>
      <c r="F34">
        <f t="shared" si="25"/>
        <v>310</v>
      </c>
      <c r="G34" s="2">
        <f t="shared" si="26"/>
        <v>115.15151515151516</v>
      </c>
      <c r="H34" s="2">
        <f t="shared" si="27"/>
        <v>3.1344792719919079</v>
      </c>
      <c r="I34" s="2">
        <f t="shared" si="28"/>
        <v>1.4224145175464553</v>
      </c>
      <c r="J34" s="3">
        <f t="shared" si="7"/>
        <v>9675.6962378496737</v>
      </c>
      <c r="K34" s="3">
        <f t="shared" si="0"/>
        <v>524.30376215032629</v>
      </c>
      <c r="L34">
        <v>0</v>
      </c>
      <c r="M34">
        <f t="shared" si="29"/>
        <v>10200</v>
      </c>
      <c r="N34" s="2">
        <f t="shared" si="1"/>
        <v>159.375</v>
      </c>
      <c r="O34">
        <v>81465.600000000006</v>
      </c>
      <c r="P34">
        <v>82498</v>
      </c>
      <c r="Q34">
        <f t="shared" si="30"/>
        <v>92.445195478704036</v>
      </c>
    </row>
    <row r="35" spans="1:17" x14ac:dyDescent="0.3">
      <c r="A35">
        <v>34</v>
      </c>
      <c r="B35" s="1">
        <v>45752</v>
      </c>
      <c r="C35" t="s">
        <v>22</v>
      </c>
      <c r="D35">
        <v>10200</v>
      </c>
      <c r="E35">
        <v>10565</v>
      </c>
      <c r="F35">
        <f t="shared" si="25"/>
        <v>365</v>
      </c>
      <c r="G35" s="2">
        <f t="shared" si="26"/>
        <v>122.5</v>
      </c>
      <c r="H35" s="2">
        <f t="shared" si="27"/>
        <v>3.5784313725490291</v>
      </c>
      <c r="I35" s="2">
        <f t="shared" si="28"/>
        <v>1.4851815919634914</v>
      </c>
      <c r="J35" s="3">
        <f t="shared" si="7"/>
        <v>9801.4802889417188</v>
      </c>
      <c r="K35" s="3">
        <f t="shared" si="0"/>
        <v>763.51971105828125</v>
      </c>
      <c r="L35">
        <v>0</v>
      </c>
      <c r="M35">
        <f t="shared" si="29"/>
        <v>10565</v>
      </c>
      <c r="N35" s="2">
        <f t="shared" si="1"/>
        <v>165.078125</v>
      </c>
      <c r="O35">
        <v>82498</v>
      </c>
      <c r="P35">
        <v>82847.899999999994</v>
      </c>
      <c r="Q35">
        <f t="shared" si="30"/>
        <v>92.837284667508584</v>
      </c>
    </row>
    <row r="36" spans="1:17" x14ac:dyDescent="0.3">
      <c r="A36">
        <v>35</v>
      </c>
      <c r="B36" s="1">
        <v>45753</v>
      </c>
      <c r="C36" t="s">
        <v>23</v>
      </c>
      <c r="D36">
        <v>10565</v>
      </c>
      <c r="E36">
        <v>10845</v>
      </c>
      <c r="F36">
        <f t="shared" si="25"/>
        <v>280</v>
      </c>
      <c r="G36" s="2">
        <f t="shared" si="26"/>
        <v>127</v>
      </c>
      <c r="H36" s="2">
        <f t="shared" si="27"/>
        <v>2.6502602934216801</v>
      </c>
      <c r="I36" s="2">
        <f t="shared" si="28"/>
        <v>1.5182853250945039</v>
      </c>
      <c r="J36" s="3">
        <f t="shared" si="7"/>
        <v>9928.8995326979602</v>
      </c>
      <c r="K36" s="3">
        <f t="shared" si="0"/>
        <v>916.10046730203976</v>
      </c>
      <c r="L36">
        <v>0</v>
      </c>
      <c r="M36">
        <f t="shared" si="29"/>
        <v>10845</v>
      </c>
      <c r="N36" s="2">
        <f t="shared" si="1"/>
        <v>169.453125</v>
      </c>
      <c r="O36">
        <v>82847.899999999994</v>
      </c>
      <c r="P36">
        <v>82606.7</v>
      </c>
      <c r="Q36">
        <f t="shared" si="30"/>
        <v>92.567001980056006</v>
      </c>
    </row>
    <row r="37" spans="1:17" x14ac:dyDescent="0.3">
      <c r="A37">
        <v>36</v>
      </c>
      <c r="B37" s="1">
        <v>45754</v>
      </c>
      <c r="C37" t="s">
        <v>17</v>
      </c>
      <c r="D37">
        <v>20845</v>
      </c>
      <c r="E37">
        <v>22699</v>
      </c>
      <c r="F37">
        <f t="shared" si="25"/>
        <v>1854</v>
      </c>
      <c r="G37" s="2">
        <f t="shared" si="26"/>
        <v>452.75</v>
      </c>
      <c r="H37" s="2">
        <f t="shared" si="27"/>
        <v>8.8942192372271514</v>
      </c>
      <c r="I37" s="2">
        <f t="shared" si="28"/>
        <v>3.5792984780890658</v>
      </c>
      <c r="J37" s="3">
        <f t="shared" si="7"/>
        <v>10057.975226623033</v>
      </c>
      <c r="K37" s="3">
        <f>M37-J37</f>
        <v>2641.0247733769666</v>
      </c>
      <c r="L37">
        <v>-10000</v>
      </c>
      <c r="M37">
        <f t="shared" si="29"/>
        <v>12699</v>
      </c>
      <c r="N37" s="2">
        <f>M37/$D$2*100</f>
        <v>198.421875</v>
      </c>
      <c r="O37">
        <v>82606.7</v>
      </c>
      <c r="P37">
        <v>78951.899999999994</v>
      </c>
      <c r="Q37">
        <f t="shared" si="30"/>
        <v>88.471524508655889</v>
      </c>
    </row>
    <row r="38" spans="1:17" x14ac:dyDescent="0.3">
      <c r="A38">
        <v>37</v>
      </c>
      <c r="B38" s="1">
        <v>45755</v>
      </c>
      <c r="C38" t="s">
        <v>18</v>
      </c>
      <c r="D38">
        <v>22699</v>
      </c>
      <c r="E38">
        <v>22955</v>
      </c>
      <c r="F38">
        <f t="shared" si="25"/>
        <v>256</v>
      </c>
      <c r="G38" s="2">
        <f t="shared" si="26"/>
        <v>447.43243243243245</v>
      </c>
      <c r="H38" s="2">
        <f t="shared" si="27"/>
        <v>1.1278029869157269</v>
      </c>
      <c r="I38" s="2">
        <f t="shared" si="28"/>
        <v>3.5122668721563333</v>
      </c>
      <c r="J38" s="3">
        <f t="shared" si="7"/>
        <v>10188.728904569132</v>
      </c>
      <c r="K38" s="3">
        <f t="shared" ref="K38:K41" si="31">M38-J38</f>
        <v>2766.2710954308677</v>
      </c>
      <c r="L38">
        <v>-10000</v>
      </c>
      <c r="M38">
        <f t="shared" si="29"/>
        <v>12955</v>
      </c>
      <c r="N38" s="2">
        <f t="shared" ref="N38:N41" si="32">M38/$D$2*100</f>
        <v>202.42187500000003</v>
      </c>
      <c r="O38">
        <v>78951.899999999994</v>
      </c>
      <c r="P38">
        <v>78410.600000000006</v>
      </c>
      <c r="Q38">
        <f t="shared" si="30"/>
        <v>87.864957266872793</v>
      </c>
    </row>
    <row r="39" spans="1:17" x14ac:dyDescent="0.3">
      <c r="A39">
        <v>38</v>
      </c>
      <c r="B39" s="1">
        <v>45756</v>
      </c>
      <c r="C39" t="s">
        <v>19</v>
      </c>
      <c r="D39">
        <v>22955</v>
      </c>
      <c r="E39">
        <v>24388</v>
      </c>
      <c r="F39">
        <f t="shared" si="25"/>
        <v>1433</v>
      </c>
      <c r="G39" s="2">
        <f t="shared" si="26"/>
        <v>473.36842105263156</v>
      </c>
      <c r="H39" s="2">
        <f t="shared" si="27"/>
        <v>6.2426486604225673</v>
      </c>
      <c r="I39" s="2">
        <f t="shared" si="28"/>
        <v>3.5832120312270677</v>
      </c>
      <c r="J39" s="3">
        <f t="shared" si="7"/>
        <v>10321.18238032853</v>
      </c>
      <c r="K39" s="3">
        <f t="shared" si="31"/>
        <v>4066.8176196714703</v>
      </c>
      <c r="L39">
        <v>-10000</v>
      </c>
      <c r="M39">
        <f t="shared" si="29"/>
        <v>14388</v>
      </c>
      <c r="N39" s="2">
        <f t="shared" si="32"/>
        <v>224.8125</v>
      </c>
      <c r="O39">
        <v>78410.600000000006</v>
      </c>
      <c r="P39">
        <v>76791.100000000006</v>
      </c>
      <c r="Q39">
        <f t="shared" si="30"/>
        <v>86.050186071477015</v>
      </c>
    </row>
    <row r="40" spans="1:17" x14ac:dyDescent="0.3">
      <c r="A40">
        <v>39</v>
      </c>
      <c r="B40" s="1">
        <v>45757</v>
      </c>
      <c r="C40" t="s">
        <v>20</v>
      </c>
      <c r="D40">
        <v>24388</v>
      </c>
      <c r="E40">
        <v>24713</v>
      </c>
      <c r="F40">
        <f t="shared" si="25"/>
        <v>325</v>
      </c>
      <c r="G40" s="2">
        <f t="shared" si="26"/>
        <v>469.56410256410254</v>
      </c>
      <c r="H40" s="2">
        <f t="shared" si="27"/>
        <v>1.3326226012793096</v>
      </c>
      <c r="I40" s="2">
        <f t="shared" si="28"/>
        <v>3.5248848916893172</v>
      </c>
      <c r="J40" s="3">
        <f t="shared" si="7"/>
        <v>10455.357751272799</v>
      </c>
      <c r="K40" s="3">
        <f t="shared" si="31"/>
        <v>4257.6422487272011</v>
      </c>
      <c r="L40">
        <v>-10000</v>
      </c>
      <c r="M40">
        <f t="shared" si="29"/>
        <v>14713</v>
      </c>
      <c r="N40" s="2">
        <f t="shared" si="32"/>
        <v>229.890625</v>
      </c>
      <c r="O40">
        <v>76791.100000000006</v>
      </c>
      <c r="P40">
        <v>81192.2</v>
      </c>
      <c r="Q40">
        <f t="shared" si="30"/>
        <v>90.981948657495138</v>
      </c>
    </row>
    <row r="41" spans="1:17" x14ac:dyDescent="0.3">
      <c r="A41">
        <v>40</v>
      </c>
      <c r="B41" s="1">
        <v>45758</v>
      </c>
      <c r="C41" t="s">
        <v>21</v>
      </c>
      <c r="D41">
        <v>24713</v>
      </c>
      <c r="E41">
        <v>25029</v>
      </c>
      <c r="F41">
        <f t="shared" si="25"/>
        <v>316</v>
      </c>
      <c r="G41" s="2">
        <f t="shared" si="26"/>
        <v>465.72500000000002</v>
      </c>
      <c r="H41" s="2">
        <f t="shared" si="27"/>
        <v>1.2786792376481948</v>
      </c>
      <c r="I41" s="2">
        <f t="shared" si="28"/>
        <v>3.4681271506401101</v>
      </c>
      <c r="J41" s="3">
        <f t="shared" si="7"/>
        <v>10591.277402039344</v>
      </c>
      <c r="K41" s="3">
        <f t="shared" si="31"/>
        <v>4437.7225979606555</v>
      </c>
      <c r="L41">
        <v>-10000</v>
      </c>
      <c r="M41">
        <f t="shared" si="29"/>
        <v>15029</v>
      </c>
      <c r="N41" s="2">
        <f t="shared" si="32"/>
        <v>234.828125</v>
      </c>
      <c r="O41">
        <v>81192.2</v>
      </c>
      <c r="P41">
        <v>81812</v>
      </c>
      <c r="Q41">
        <f t="shared" si="30"/>
        <v>91.67648103594918</v>
      </c>
    </row>
    <row r="42" spans="1:17" x14ac:dyDescent="0.3">
      <c r="B42" s="1"/>
      <c r="G42" s="2"/>
      <c r="H42" s="2"/>
      <c r="I42" s="2"/>
      <c r="J42" s="3"/>
      <c r="K42" s="3"/>
      <c r="N42" s="2"/>
    </row>
    <row r="43" spans="1:17" x14ac:dyDescent="0.3">
      <c r="B43" s="1"/>
      <c r="G43" s="2"/>
      <c r="H43" s="2"/>
      <c r="I43" s="2"/>
      <c r="J43" s="3"/>
      <c r="K43" s="3"/>
      <c r="N43" s="2"/>
    </row>
    <row r="44" spans="1:17" x14ac:dyDescent="0.3">
      <c r="B44" s="1"/>
      <c r="G44" s="2"/>
      <c r="H44" s="2"/>
      <c r="I44" s="2"/>
      <c r="J44" s="3"/>
      <c r="K44" s="3"/>
      <c r="N4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준호 강</cp:lastModifiedBy>
  <dcterms:created xsi:type="dcterms:W3CDTF">2025-03-24T14:51:09Z</dcterms:created>
  <dcterms:modified xsi:type="dcterms:W3CDTF">2025-04-11T15:58:36Z</dcterms:modified>
</cp:coreProperties>
</file>