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updateLinks="always"/>
  <bookViews>
    <workbookView windowWidth="25600" windowHeight="10480"/>
  </bookViews>
  <sheets>
    <sheet name="对话" sheetId="1" r:id="rId1"/>
    <sheet name="config" sheetId="3" r:id="rId2"/>
  </sheets>
  <externalReferences>
    <externalReference r:id="rId5"/>
    <externalReference r:id="rId6"/>
  </externalReferences>
  <calcPr calcId="144525"/>
</workbook>
</file>

<file path=xl/comments1.xml><?xml version="1.0" encoding="utf-8"?>
<comments xmlns="http://schemas.openxmlformats.org/spreadsheetml/2006/main">
  <authors>
    <author>zhuang zhong</author>
  </authors>
  <commentList>
    <comment ref="E1" authorId="0">
      <text>
        <r>
          <rPr>
            <b/>
            <sz val="9"/>
            <rFont val="宋体"/>
            <charset val="134"/>
          </rPr>
          <t>zhuang zhong:</t>
        </r>
        <r>
          <rPr>
            <sz val="9"/>
            <rFont val="宋体"/>
            <charset val="134"/>
          </rPr>
          <t xml:space="preserve">
0或空置为正常对话
1为玩家选项
-1为结束对话
</t>
        </r>
      </text>
    </comment>
    <comment ref="J1" authorId="0">
      <text>
        <r>
          <rPr>
            <b/>
            <sz val="9"/>
            <rFont val="宋体"/>
            <charset val="134"/>
          </rPr>
          <t>zhuang zhong:</t>
        </r>
        <r>
          <rPr>
            <sz val="9"/>
            <rFont val="宋体"/>
            <charset val="134"/>
          </rPr>
          <t xml:space="preserve">
函数的参数
用逗号分割，不带空格，别用中文逗号</t>
        </r>
      </text>
    </comment>
  </commentList>
</comments>
</file>

<file path=xl/connections.xml><?xml version="1.0" encoding="utf-8"?>
<connections xmlns="http://schemas.openxmlformats.org/spreadsheetml/2006/main">
  <connection id="1" name="dialogueRule" type="4" background="1" refreshedVersion="2" saveData="1">
    <webPr parsePre="1" consecutive="1" xl2000="1" sourceData="1" xml="1" url="C:\UserDocuments\GamesDesign\UnityXmlRW\FMP\Assets\Resources\Sheets\mappings\dialogueRule.xml" htmlFormat="all" htmlTables="1"/>
  </connection>
</connections>
</file>

<file path=xl/sharedStrings.xml><?xml version="1.0" encoding="utf-8"?>
<sst xmlns="http://schemas.openxmlformats.org/spreadsheetml/2006/main" count="37" uniqueCount="35">
  <si>
    <t>对话id</t>
  </si>
  <si>
    <t>发言人id</t>
  </si>
  <si>
    <t>发言者姓名</t>
  </si>
  <si>
    <t>对话内容</t>
  </si>
  <si>
    <t>类型</t>
  </si>
  <si>
    <t>跳转对话id</t>
  </si>
  <si>
    <t>跳转预览</t>
  </si>
  <si>
    <t>function</t>
  </si>
  <si>
    <t>函数预览</t>
  </si>
  <si>
    <t>参数</t>
  </si>
  <si>
    <t>野兽先辈的会员制餐厅，就是你的所在之处了</t>
  </si>
  <si>
    <t>压力马斯内</t>
  </si>
  <si>
    <t>24岁，事学生</t>
  </si>
  <si>
    <t>你是一个一个一个正在编程的学生啊啊啊啊</t>
  </si>
  <si>
    <t>哼，哼，哼，哼啊啊啊啊啊啊啊啊啊啊啊啊啊啊啊啊啊啊啊啊啊啊啊啊啊啊啊啊啊啊啊啊啊啊啊</t>
  </si>
  <si>
    <t>吃完了有奖励，吃不完有惩罚</t>
  </si>
  <si>
    <t>吃完</t>
  </si>
  <si>
    <t>剩下</t>
  </si>
  <si>
    <t>不吃</t>
  </si>
  <si>
    <t>非常得新鲜，非常得美味</t>
  </si>
  <si>
    <t>1919810</t>
  </si>
  <si>
    <t>三回啊三回</t>
  </si>
  <si>
    <t>1919,810</t>
  </si>
  <si>
    <t>这这不能</t>
  </si>
  <si>
    <t>114,514</t>
  </si>
  <si>
    <t>3</t>
  </si>
  <si>
    <t>114</t>
  </si>
  <si>
    <t>514</t>
  </si>
  <si>
    <t>你跑出来了</t>
  </si>
  <si>
    <t>但是，代价是什么呢？</t>
  </si>
  <si>
    <t>结束</t>
  </si>
  <si>
    <t>映射名称</t>
  </si>
  <si>
    <t>映射路径</t>
  </si>
  <si>
    <t>dialogues</t>
  </si>
  <si>
    <t>C:\UserDocuments\GamesDesign\UnityXmlRW\FMP\Assets\Resources\Xmls\Dialogues\testingDialogue.xml</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</si>
</sst>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sz val="11"/>
      <color rgb="FF9C570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9"/>
      <name val="宋体"/>
      <charset val="134"/>
    </font>
    <font>
      <sz val="9"/>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xf numFmtId="0" fontId="1" fillId="2" borderId="1" xfId="8" applyFont="1" applyAlignment="1"/>
    <xf numFmtId="49" fontId="0" fillId="0" borderId="0" xfId="0" applyNumberFormat="1"/>
    <xf numFmtId="0" fontId="0" fillId="2" borderId="1" xfId="8" applyFont="1" applyAlignment="1"/>
    <xf numFmtId="0" fontId="1" fillId="2" borderId="1" xfId="8" applyNumberFormat="1" applyFont="1" applyAlignment="1"/>
    <xf numFmtId="0" fontId="0" fillId="2" borderId="1" xfId="8" applyNumberFormat="1" applyFont="1" applyAlignment="1"/>
    <xf numFmtId="49" fontId="2" fillId="0" borderId="0" xfId="0" applyNumberFormat="1"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3">
    <xsd:schema xmlns="" xmlns:xsd="http://www.w3.org/2001/XMLSchema">
      <xsd:element name="dialogues" nillable="true">
        <xsd:complexType>
          <xsd:sequence minOccurs="0">
            <xsd:element form="unqualified" maxOccurs="unbounded" minOccurs="0" name="line" nillable="true">
              <xsd:complexType>
                <xsd:attribute form="unqualified" name="id" type="xsd:string"/>
                <xsd:attribute form="unqualified" name="speakerId" type="xsd:string"/>
                <xsd:attribute form="unqualified" name="content" type="xsd:string"/>
                <xsd:attribute form="unqualified" name="type" type="xsd:string"/>
                <xsd:attribute form="unqualified" name="jumpTo" type="xsd:string"/>
                <xsd:attribute form="unqualified" name="function" type="xsd:string"/>
                <xsd:attribute form="unqualified" name="params" type="xsd:string"/>
              </xsd:complexType>
            </xsd:element>
          </xsd:sequence>
        </xsd:complexType>
      </xsd:element>
    </xsd:schema>
  </Schema>
  <Map ID="8" Name="dialogues" RootElement="dialogues" SchemaID="Schema3" ShowImportExportValidationErrors="false" AutoFit="true" Append="false" PreserveSortAFLayout="true" PreserveFormat="true">
    <DataBinding ConnectionID="1" FileBinding="true" DataBindingLoadMode="1"/>
  </Map>
</MapInfo>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xmlMaps" Target="xmlMaps.xml"/><Relationship Id="rId3"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5282;&#33394;&#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989;&#25968;&#23545;&#29031;&#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haracters"/>
      <sheetName val="config"/>
    </sheetNames>
    <sheetDataSet>
      <sheetData sheetId="0">
        <row r="1">
          <cell r="A1" t="str">
            <v>id</v>
          </cell>
          <cell r="B1" t="str">
            <v>名称</v>
          </cell>
        </row>
        <row r="2">
          <cell r="A2">
            <v>1</v>
          </cell>
          <cell r="B2" t="str">
            <v>田所浩二</v>
          </cell>
        </row>
        <row r="3">
          <cell r="A3">
            <v>2</v>
          </cell>
          <cell r="B3" t="str">
            <v>记者</v>
          </cell>
        </row>
        <row r="4">
          <cell r="A4">
            <v>3</v>
          </cell>
          <cell r="B4" t="str">
            <v>你</v>
          </cell>
        </row>
        <row r="5">
          <cell r="A5">
            <v>4</v>
          </cell>
          <cell r="B5" t="str">
            <v>旁白</v>
          </cell>
        </row>
        <row r="6">
          <cell r="A6">
            <v>5</v>
          </cell>
          <cell r="B6" t="str">
            <v>王爷</v>
          </cell>
        </row>
        <row r="7">
          <cell r="A7">
            <v>6</v>
          </cell>
          <cell r="B7" t="str">
            <v>奴才</v>
          </cell>
        </row>
      </sheetData>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unctions"/>
      <sheetName val="config"/>
    </sheetNames>
    <sheetDataSet>
      <sheetData sheetId="0">
        <row r="1">
          <cell r="A1" t="str">
            <v>id</v>
          </cell>
          <cell r="B1" t="str">
            <v>函数名</v>
          </cell>
        </row>
        <row r="2">
          <cell r="A2">
            <v>0</v>
          </cell>
          <cell r="B2" t="str">
            <v>Jue</v>
          </cell>
        </row>
        <row r="3">
          <cell r="A3">
            <v>1</v>
          </cell>
          <cell r="B3" t="str">
            <v>Escape</v>
          </cell>
        </row>
        <row r="4">
          <cell r="A4">
            <v>2</v>
          </cell>
          <cell r="B4" t="str">
            <v>End</v>
          </cell>
        </row>
        <row r="5">
          <cell r="A5">
            <v>3</v>
          </cell>
          <cell r="B5" t="str">
            <v>Log</v>
          </cell>
        </row>
      </sheetData>
      <sheetData sheetId="1"/>
    </sheetDataSet>
  </externalBook>
</externalLink>
</file>

<file path=xl/tables/table1.xml><?xml version="1.0" encoding="utf-8"?>
<table xmlns="http://schemas.openxmlformats.org/spreadsheetml/2006/main" id="7" name="dialogue" displayName="dialogue" ref="A1:J19" tableType="xml" totalsRowShown="0">
  <autoFilter ref="A1:J19"/>
  <tableColumns count="10">
    <tableColumn id="4" name="对话id" uniqueName="id">
      <xmlColumnPr mapId="8" xpath="/dialogues/line/@id" xmlDataType="string"/>
    </tableColumn>
    <tableColumn id="1" name="发言人id" uniqueName="speakerId" dataDxfId="0">
      <xmlColumnPr mapId="8" xpath="/dialogues/line/@speakerId" xmlDataType="string"/>
    </tableColumn>
    <tableColumn id="2" name="发言者姓名" uniqueName="3" dataDxfId="1"/>
    <tableColumn id="3" name="对话内容" uniqueName="content">
      <xmlColumnPr mapId="8" xpath="/dialogues/line/@content" xmlDataType="string"/>
    </tableColumn>
    <tableColumn id="5" name="类型" uniqueName="type">
      <xmlColumnPr mapId="8" xpath="/dialogues/line/@type" xmlDataType="string"/>
    </tableColumn>
    <tableColumn id="6" name="跳转对话id" uniqueName="jumpTo" dataDxfId="2">
      <xmlColumnPr mapId="8" xpath="/dialogues/line/@jumpTo" xmlDataType="string"/>
    </tableColumn>
    <tableColumn id="7" name="跳转预览" uniqueName="7" dataDxfId="3"/>
    <tableColumn id="8" name="function" uniqueName="function" dataDxfId="4">
      <xmlColumnPr mapId="8" xpath="/dialogues/line/@function" xmlDataType="string"/>
    </tableColumn>
    <tableColumn id="9" name="函数预览" uniqueName="9" dataDxfId="5"/>
    <tableColumn id="10" name="参数" uniqueName="params">
      <xmlColumnPr mapId="8" xpath="/dialogues/line/@params" xmlDataType="string"/>
    </tableColumn>
  </tableColumns>
  <tableStyleInfo name="TableStyleMedium2" showFirstColumn="0" showLastColumn="0" showRowStripes="1" showColumnStripes="0"/>
</table>
</file>

<file path=xl/tables/table2.xml><?xml version="1.0" encoding="utf-8"?>
<table xmlns="http://schemas.openxmlformats.org/spreadsheetml/2006/main" id="8" name="表8" displayName="表8" ref="A1:B2" totalsRowShown="0">
  <autoFilter ref="A1:B2"/>
  <tableColumns count="2">
    <tableColumn id="1" name="映射名称"/>
    <tableColumn id="2"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J19"/>
  <sheetViews>
    <sheetView tabSelected="1" workbookViewId="0">
      <selection activeCell="F8" sqref="F8"/>
    </sheetView>
  </sheetViews>
  <sheetFormatPr defaultColWidth="9" defaultRowHeight="14"/>
  <cols>
    <col min="1" max="1" width="8.5" customWidth="1"/>
    <col min="2" max="2" width="9.66666666666667" customWidth="1"/>
    <col min="3" max="3" width="12.5" customWidth="1"/>
    <col min="4" max="4" width="83.1666666666667" customWidth="1"/>
    <col min="5" max="5" width="6.91666666666667" customWidth="1"/>
    <col min="6" max="6" width="11.6666666666667" customWidth="1"/>
    <col min="7" max="7" width="19.3333333333333" customWidth="1"/>
    <col min="8" max="8" width="10.1666666666667" customWidth="1"/>
    <col min="9" max="9" width="11.3333333333333" customWidth="1"/>
    <col min="10" max="10" width="8.16666666666667" customWidth="1"/>
    <col min="11" max="11" width="7.91666666666667" customWidth="1"/>
  </cols>
  <sheetData>
    <row r="1" spans="1:10">
      <c r="A1" t="s">
        <v>0</v>
      </c>
      <c r="B1" t="s">
        <v>1</v>
      </c>
      <c r="C1" s="1" t="s">
        <v>2</v>
      </c>
      <c r="D1" t="s">
        <v>3</v>
      </c>
      <c r="E1" t="s">
        <v>4</v>
      </c>
      <c r="F1" t="s">
        <v>5</v>
      </c>
      <c r="G1" s="1" t="s">
        <v>6</v>
      </c>
      <c r="H1" t="s">
        <v>7</v>
      </c>
      <c r="I1" s="1" t="s">
        <v>8</v>
      </c>
      <c r="J1" t="s">
        <v>9</v>
      </c>
    </row>
    <row r="2" spans="1:10">
      <c r="A2" s="2">
        <v>0</v>
      </c>
      <c r="B2">
        <v>4</v>
      </c>
      <c r="C2" s="3" t="str">
        <f>VLOOKUP(dialogue[[#This Row],[发言人id]],[1]characters!$A:$B,2,FALSE)</f>
        <v>旁白</v>
      </c>
      <c r="D2" s="2" t="s">
        <v>10</v>
      </c>
      <c r="E2" s="2"/>
      <c r="G2" s="4" t="str">
        <f>IF(NOT(ISBLANK(F2)),VLOOKUP(F2,dialogue[[对话id]:[对话内容]],4,FALSE)," ")</f>
        <v> </v>
      </c>
      <c r="I2" s="3" t="str">
        <f>IF(NOT(ISBLANK(dialogue[[#This Row],[function]])),VLOOKUP(dialogue[[#This Row],[function]],[2]functions!$A:$B,2,FALSE)," ")</f>
        <v> </v>
      </c>
      <c r="J2" s="2"/>
    </row>
    <row r="3" spans="1:10">
      <c r="A3" s="2">
        <f>A2+1</f>
        <v>1</v>
      </c>
      <c r="B3">
        <v>1</v>
      </c>
      <c r="C3" s="3" t="str">
        <f>VLOOKUP(dialogue[[#This Row],[发言人id]],[1]characters!$A:$B,2,FALSE)</f>
        <v>田所浩二</v>
      </c>
      <c r="D3" s="2" t="s">
        <v>11</v>
      </c>
      <c r="E3" s="2"/>
      <c r="G3" s="5" t="str">
        <f>IF(NOT(ISBLANK(F3)),VLOOKUP(F3,dialogue[[对话id]:[对话内容]],4,FALSE)," ")</f>
        <v> </v>
      </c>
      <c r="I3" s="3" t="str">
        <f>IF(NOT(ISBLANK(dialogue[[#This Row],[function]])),VLOOKUP(dialogue[[#This Row],[function]],[2]functions!$A:$B,2,FALSE)," ")</f>
        <v> </v>
      </c>
      <c r="J3" s="2"/>
    </row>
    <row r="4" spans="1:10">
      <c r="A4" s="2">
        <f>A3+1</f>
        <v>2</v>
      </c>
      <c r="B4">
        <v>1</v>
      </c>
      <c r="C4" s="3" t="str">
        <f>VLOOKUP(dialogue[[#This Row],[发言人id]],[1]characters!$A:$B,2,FALSE)</f>
        <v>田所浩二</v>
      </c>
      <c r="D4" s="2" t="s">
        <v>12</v>
      </c>
      <c r="E4" s="2"/>
      <c r="G4" s="5" t="str">
        <f>IF(NOT(ISBLANK(F4)),VLOOKUP(F4,dialogue[[对话id]:[对话内容]],4,FALSE)," ")</f>
        <v> </v>
      </c>
      <c r="I4" s="3" t="str">
        <f>IF(NOT(ISBLANK(dialogue[[#This Row],[function]])),VLOOKUP(dialogue[[#This Row],[function]],[2]functions!$A:$B,2,FALSE)," ")</f>
        <v> </v>
      </c>
      <c r="J4" s="2"/>
    </row>
    <row r="5" spans="1:10">
      <c r="A5" s="2">
        <f t="shared" ref="A5:A19" si="0">A4+1</f>
        <v>3</v>
      </c>
      <c r="B5">
        <v>2</v>
      </c>
      <c r="C5" s="3" t="str">
        <f>VLOOKUP(dialogue[[#This Row],[发言人id]],[1]characters!$A:$B,2,FALSE)</f>
        <v>记者</v>
      </c>
      <c r="D5" s="2" t="s">
        <v>13</v>
      </c>
      <c r="E5" s="2"/>
      <c r="G5" s="5" t="str">
        <f>IF(NOT(ISBLANK(F5)),VLOOKUP(F5,dialogue[[对话id]:[对话内容]],4,FALSE)," ")</f>
        <v> </v>
      </c>
      <c r="I5" s="3" t="str">
        <f>IF(NOT(ISBLANK(dialogue[[#This Row],[function]])),VLOOKUP(dialogue[[#This Row],[function]],[2]functions!$A:$B,2,FALSE)," ")</f>
        <v> </v>
      </c>
      <c r="J5" s="2"/>
    </row>
    <row r="6" spans="1:10">
      <c r="A6" s="2">
        <f t="shared" si="0"/>
        <v>4</v>
      </c>
      <c r="B6">
        <v>1</v>
      </c>
      <c r="C6" s="3" t="str">
        <f>VLOOKUP(dialogue[[#This Row],[发言人id]],[1]characters!$A:$B,2,FALSE)</f>
        <v>田所浩二</v>
      </c>
      <c r="D6" s="2" t="s">
        <v>14</v>
      </c>
      <c r="E6" s="2"/>
      <c r="G6" s="5" t="str">
        <f>IF(NOT(ISBLANK(F6)),VLOOKUP(F6,dialogue[[对话id]:[对话内容]],4,FALSE)," ")</f>
        <v> </v>
      </c>
      <c r="I6" s="3" t="str">
        <f>IF(NOT(ISBLANK(dialogue[[#This Row],[function]])),VLOOKUP(dialogue[[#This Row],[function]],[2]functions!$A:$B,2,FALSE)," ")</f>
        <v> </v>
      </c>
      <c r="J6" s="2"/>
    </row>
    <row r="7" spans="1:10">
      <c r="A7" s="2">
        <f t="shared" si="0"/>
        <v>5</v>
      </c>
      <c r="B7">
        <v>2</v>
      </c>
      <c r="C7" s="3" t="str">
        <f>VLOOKUP(dialogue[[#This Row],[发言人id]],[1]characters!$A:$B,2,FALSE)</f>
        <v>记者</v>
      </c>
      <c r="D7" s="2" t="s">
        <v>15</v>
      </c>
      <c r="E7" s="2"/>
      <c r="G7" s="5" t="str">
        <f>IF(NOT(ISBLANK(F7)),VLOOKUP(F7,dialogue[[对话id]:[对话内容]],4,FALSE)," ")</f>
        <v> </v>
      </c>
      <c r="I7" s="3" t="str">
        <f>IF(NOT(ISBLANK(dialogue[[#This Row],[function]])),VLOOKUP(dialogue[[#This Row],[function]],[2]functions!$A:$B,2,FALSE)," ")</f>
        <v> </v>
      </c>
      <c r="J7" s="2"/>
    </row>
    <row r="8" spans="1:10">
      <c r="A8" s="2">
        <f t="shared" si="0"/>
        <v>6</v>
      </c>
      <c r="C8" s="3" t="e">
        <f>VLOOKUP(dialogue[[#This Row],[发言人id]],[1]characters!$A:$B,2,FALSE)</f>
        <v>#N/A</v>
      </c>
      <c r="D8" s="2" t="s">
        <v>16</v>
      </c>
      <c r="E8" s="2">
        <v>1</v>
      </c>
      <c r="F8" s="2">
        <f>A11</f>
        <v>9</v>
      </c>
      <c r="G8" s="5" t="str">
        <f>IF(NOT(ISBLANK(F8)),VLOOKUP(F8,dialogue[[对话id]:[对话内容]],4,FALSE)," ")</f>
        <v>非常得新鲜，非常得美味</v>
      </c>
      <c r="I8" s="3" t="str">
        <f>IF(NOT(ISBLANK(dialogue[[#This Row],[function]])),VLOOKUP(dialogue[[#This Row],[function]],[2]functions!$A:$B,2,FALSE)," ")</f>
        <v> </v>
      </c>
      <c r="J8" s="2"/>
    </row>
    <row r="9" spans="1:10">
      <c r="A9" s="2">
        <f t="shared" si="0"/>
        <v>7</v>
      </c>
      <c r="C9" s="3" t="e">
        <f>VLOOKUP(dialogue[[#This Row],[发言人id]],[1]characters!$A:$B,2,FALSE)</f>
        <v>#N/A</v>
      </c>
      <c r="D9" s="2" t="s">
        <v>17</v>
      </c>
      <c r="E9" s="2">
        <v>1</v>
      </c>
      <c r="F9" s="2">
        <f>A14</f>
        <v>12</v>
      </c>
      <c r="G9" s="5" t="str">
        <f>IF(NOT(ISBLANK(F9)),VLOOKUP(F9,dialogue[[对话id]:[对话内容]],4,FALSE)," ")</f>
        <v>这这不能</v>
      </c>
      <c r="I9" s="3" t="str">
        <f>IF(NOT(ISBLANK(dialogue[[#This Row],[function]])),VLOOKUP(dialogue[[#This Row],[function]],[2]functions!$A:$B,2,FALSE)," ")</f>
        <v> </v>
      </c>
      <c r="J9" s="2"/>
    </row>
    <row r="10" spans="1:10">
      <c r="A10" s="2">
        <f t="shared" si="0"/>
        <v>8</v>
      </c>
      <c r="C10" s="3" t="e">
        <f>VLOOKUP(dialogue[[#This Row],[发言人id]],[1]characters!$A:$B,2,FALSE)</f>
        <v>#N/A</v>
      </c>
      <c r="D10" s="2" t="s">
        <v>18</v>
      </c>
      <c r="E10" s="2">
        <v>1</v>
      </c>
      <c r="F10" s="2">
        <f>A12</f>
        <v>10</v>
      </c>
      <c r="G10" s="5" t="str">
        <f>IF(NOT(ISBLANK(F10)),VLOOKUP(F10,dialogue[[对话id]:[对话内容]],4,FALSE)," ")</f>
        <v>三回啊三回</v>
      </c>
      <c r="I10" s="3" t="str">
        <f>IF(NOT(ISBLANK(dialogue[[#This Row],[function]])),VLOOKUP(dialogue[[#This Row],[function]],[2]functions!$A:$B,2,FALSE)," ")</f>
        <v> </v>
      </c>
      <c r="J10" s="2"/>
    </row>
    <row r="11" spans="1:10">
      <c r="A11" s="2">
        <f t="shared" si="0"/>
        <v>9</v>
      </c>
      <c r="B11">
        <v>3</v>
      </c>
      <c r="C11" s="3" t="str">
        <f>VLOOKUP(dialogue[[#This Row],[发言人id]],[1]characters!$A:$B,2,FALSE)</f>
        <v>你</v>
      </c>
      <c r="D11" s="2" t="s">
        <v>19</v>
      </c>
      <c r="E11" s="2"/>
      <c r="F11" s="2">
        <f>A19</f>
        <v>17</v>
      </c>
      <c r="G11" s="5" t="str">
        <f>IF(NOT(ISBLANK(F11)),VLOOKUP(F11,dialogue[[对话id]:[对话内容]],4,FALSE)," ")</f>
        <v>结束</v>
      </c>
      <c r="H11">
        <v>1</v>
      </c>
      <c r="I11" s="3" t="str">
        <f>IF(NOT(ISBLANK(dialogue[[#This Row],[function]])),VLOOKUP(dialogue[[#This Row],[function]],[2]functions!$A:$B,2,FALSE)," ")</f>
        <v>Escape</v>
      </c>
      <c r="J11" s="2" t="s">
        <v>20</v>
      </c>
    </row>
    <row r="12" spans="1:10">
      <c r="A12" s="2">
        <f t="shared" si="0"/>
        <v>10</v>
      </c>
      <c r="B12">
        <v>1</v>
      </c>
      <c r="C12" s="3" t="str">
        <f>VLOOKUP(dialogue[[#This Row],[发言人id]],[1]characters!$A:$B,2,FALSE)</f>
        <v>田所浩二</v>
      </c>
      <c r="D12" s="2" t="s">
        <v>21</v>
      </c>
      <c r="E12" s="2"/>
      <c r="G12" s="5" t="str">
        <f>IF(NOT(ISBLANK(F12)),VLOOKUP(F12,dialogue[[对话id]:[对话内容]],4,FALSE)," ")</f>
        <v> </v>
      </c>
      <c r="H12">
        <v>0</v>
      </c>
      <c r="I12" s="3" t="str">
        <f>IF(NOT(ISBLANK(dialogue[[#This Row],[function]])),VLOOKUP(dialogue[[#This Row],[function]],[2]functions!$A:$B,2,FALSE)," ")</f>
        <v>Jue</v>
      </c>
      <c r="J12" s="2" t="s">
        <v>22</v>
      </c>
    </row>
    <row r="13" spans="1:10">
      <c r="A13" s="2">
        <f t="shared" si="0"/>
        <v>11</v>
      </c>
      <c r="B13">
        <v>3</v>
      </c>
      <c r="C13" s="3" t="str">
        <f>VLOOKUP(dialogue[[#This Row],[发言人id]],[1]characters!$A:$B,2,FALSE)</f>
        <v>你</v>
      </c>
      <c r="D13" s="2" t="s">
        <v>23</v>
      </c>
      <c r="E13" s="2"/>
      <c r="F13" s="2">
        <f>A19</f>
        <v>17</v>
      </c>
      <c r="G13" s="5" t="str">
        <f>IF(NOT(ISBLANK(F13)),VLOOKUP(F13,dialogue[[对话id]:[对话内容]],4,FALSE)," ")</f>
        <v>结束</v>
      </c>
      <c r="I13" s="3" t="str">
        <f>IF(NOT(ISBLANK(dialogue[[#This Row],[function]])),VLOOKUP(dialogue[[#This Row],[function]],[2]functions!$A:$B,2,FALSE)," ")</f>
        <v> </v>
      </c>
      <c r="J13" s="2"/>
    </row>
    <row r="14" spans="1:10">
      <c r="A14" s="2">
        <f t="shared" si="0"/>
        <v>12</v>
      </c>
      <c r="B14">
        <v>3</v>
      </c>
      <c r="C14" s="3" t="str">
        <f>VLOOKUP(dialogue[[#This Row],[发言人id]],[1]characters!$A:$B,2,FALSE)</f>
        <v>你</v>
      </c>
      <c r="D14" s="2" t="s">
        <v>23</v>
      </c>
      <c r="E14" s="2"/>
      <c r="G14" s="5" t="str">
        <f>IF(NOT(ISBLANK(F14)),VLOOKUP(F14,dialogue[[对话id]:[对话内容]],4,FALSE)," ")</f>
        <v> </v>
      </c>
      <c r="H14">
        <v>0</v>
      </c>
      <c r="I14" s="3" t="str">
        <f>IF(NOT(ISBLANK(dialogue[[#This Row],[function]])),VLOOKUP(dialogue[[#This Row],[function]],[2]functions!$A:$B,2,FALSE)," ")</f>
        <v>Jue</v>
      </c>
      <c r="J14" s="2" t="s">
        <v>24</v>
      </c>
    </row>
    <row r="15" spans="1:10">
      <c r="A15" s="2">
        <f t="shared" si="0"/>
        <v>13</v>
      </c>
      <c r="C15" s="5" t="e">
        <f>VLOOKUP(dialogue[[#This Row],[发言人id]],[1]characters!$A:$B,2,FALSE)</f>
        <v>#N/A</v>
      </c>
      <c r="D15" s="2"/>
      <c r="E15" s="2" t="s">
        <v>25</v>
      </c>
      <c r="G15" s="5" t="str">
        <f>IF(NOT(ISBLANK(F15)),VLOOKUP(F15,dialogue[[对话id]:[对话内容]],4,FALSE)," ")</f>
        <v> </v>
      </c>
      <c r="H15">
        <v>1</v>
      </c>
      <c r="I15" s="5" t="str">
        <f>IF(NOT(ISBLANK(dialogue[[#This Row],[function]])),VLOOKUP(dialogue[[#This Row],[function]],[2]functions!$A:$B,2,FALSE)," ")</f>
        <v>Escape</v>
      </c>
      <c r="J15" s="2" t="s">
        <v>26</v>
      </c>
    </row>
    <row r="16" spans="1:10">
      <c r="A16" s="2">
        <f t="shared" si="0"/>
        <v>14</v>
      </c>
      <c r="C16" s="5" t="e">
        <f>VLOOKUP(dialogue[[#This Row],[发言人id]],[1]characters!$A:$B,2,FALSE)</f>
        <v>#N/A</v>
      </c>
      <c r="D16" s="2"/>
      <c r="E16" s="2" t="s">
        <v>25</v>
      </c>
      <c r="F16" s="2">
        <f>A19</f>
        <v>17</v>
      </c>
      <c r="G16" s="5" t="str">
        <f>IF(NOT(ISBLANK(F16)),VLOOKUP(F16,dialogue[[对话id]:[对话内容]],4,FALSE)," ")</f>
        <v>结束</v>
      </c>
      <c r="H16">
        <v>1</v>
      </c>
      <c r="I16" s="5" t="str">
        <f>IF(NOT(ISBLANK(dialogue[[#This Row],[function]])),VLOOKUP(dialogue[[#This Row],[function]],[2]functions!$A:$B,2,FALSE)," ")</f>
        <v>Escape</v>
      </c>
      <c r="J16" s="2" t="s">
        <v>27</v>
      </c>
    </row>
    <row r="17" spans="1:10">
      <c r="A17" s="2">
        <f t="shared" si="0"/>
        <v>15</v>
      </c>
      <c r="B17">
        <v>4</v>
      </c>
      <c r="C17" s="5" t="str">
        <f>VLOOKUP(dialogue[[#This Row],[发言人id]],[1]characters!$A:$B,2,FALSE)</f>
        <v>旁白</v>
      </c>
      <c r="D17" s="2" t="s">
        <v>28</v>
      </c>
      <c r="E17" s="2"/>
      <c r="G17" s="5" t="str">
        <f>IF(NOT(ISBLANK(F17)),VLOOKUP(F17,dialogue[[对话id]:[对话内容]],4,FALSE)," ")</f>
        <v> </v>
      </c>
      <c r="I17" s="5" t="str">
        <f>IF(NOT(ISBLANK(dialogue[[#This Row],[function]])),VLOOKUP(dialogue[[#This Row],[function]],[2]functions!$A:$B,2,FALSE)," ")</f>
        <v> </v>
      </c>
      <c r="J17" s="2"/>
    </row>
    <row r="18" spans="1:10">
      <c r="A18" s="2">
        <f t="shared" si="0"/>
        <v>16</v>
      </c>
      <c r="B18">
        <v>4</v>
      </c>
      <c r="C18" s="5" t="str">
        <f>VLOOKUP(dialogue[[#This Row],[发言人id]],[1]characters!$A:$B,2,FALSE)</f>
        <v>旁白</v>
      </c>
      <c r="D18" s="6" t="s">
        <v>29</v>
      </c>
      <c r="E18" s="2"/>
      <c r="G18" s="5" t="str">
        <f>IF(NOT(ISBLANK(F18)),VLOOKUP(F18,dialogue[[对话id]:[对话内容]],4,FALSE)," ")</f>
        <v> </v>
      </c>
      <c r="I18" s="5" t="str">
        <f>IF(NOT(ISBLANK(dialogue[[#This Row],[function]])),VLOOKUP(dialogue[[#This Row],[function]],[2]functions!$A:$B,2,FALSE)," ")</f>
        <v> </v>
      </c>
      <c r="J18" s="2"/>
    </row>
    <row r="19" spans="1:10">
      <c r="A19" s="2">
        <f t="shared" si="0"/>
        <v>17</v>
      </c>
      <c r="C19" s="3" t="e">
        <f>VLOOKUP(dialogue[[#This Row],[发言人id]],[1]characters!$A:$B,2,FALSE)</f>
        <v>#N/A</v>
      </c>
      <c r="D19" s="2" t="s">
        <v>30</v>
      </c>
      <c r="E19" s="2">
        <v>-1</v>
      </c>
      <c r="G19" s="5" t="str">
        <f>IF(NOT(ISBLANK(F19)),VLOOKUP(F19,dialogue[[对话id]:[对话内容]],4,FALSE)," ")</f>
        <v> </v>
      </c>
      <c r="H19">
        <v>2</v>
      </c>
      <c r="I19" s="3" t="str">
        <f>IF(NOT(ISBLANK(dialogue[[#This Row],[function]])),VLOOKUP(dialogue[[#This Row],[function]],[2]functions!$A:$B,2,FALSE)," ")</f>
        <v>End</v>
      </c>
      <c r="J19" s="2"/>
    </row>
  </sheetData>
  <pageMargins left="0.7" right="0.7" top="0.75" bottom="0.75" header="0.3" footer="0.3"/>
  <pageSetup paperSize="9" orientation="portrait"/>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B2"/>
  <sheetViews>
    <sheetView workbookViewId="0">
      <selection activeCell="C5" sqref="C5"/>
    </sheetView>
  </sheetViews>
  <sheetFormatPr defaultColWidth="9" defaultRowHeight="14" outlineLevelRow="1" outlineLevelCol="1"/>
  <cols>
    <col min="2" max="2" width="95.8333333333333" customWidth="1"/>
    <col min="3" max="3" width="19" customWidth="1"/>
  </cols>
  <sheetData>
    <row r="1" spans="1:2">
      <c r="A1" t="s">
        <v>31</v>
      </c>
      <c r="B1" t="s">
        <v>32</v>
      </c>
    </row>
    <row r="2" spans="1:2">
      <c r="A2" t="s">
        <v>33</v>
      </c>
      <c r="B2" t="s">
        <v>34</v>
      </c>
    </row>
  </sheetData>
  <pageMargins left="0.7" right="0.7"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对话</vt:lpstr>
      <vt:lpstr>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zizhu</cp:lastModifiedBy>
  <dcterms:created xsi:type="dcterms:W3CDTF">2015-06-05T18:17:00Z</dcterms:created>
  <dcterms:modified xsi:type="dcterms:W3CDTF">2023-09-04T08:59:21Z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F71FBF63A30C41EABD4EE1322D790954_12</vt:lpwstr>
  </property>
  <property fmtid="{D5CDD505-2E9C-101B-9397-08002B2CF9AE}" pid="3" name="KSOProductBuildVer">
    <vt:lpwstr>2052-12.1.0.15374</vt:lpwstr>
  </property>
</Properties>
</file>