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DEEDF98E-8B42-404E-A45B-679EC0E3304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J2" i="1"/>
  <c r="J3" i="1"/>
  <c r="J4" i="1"/>
  <c r="J5" i="1"/>
  <c r="J6" i="1"/>
  <c r="J7" i="1"/>
  <c r="J8" i="1"/>
  <c r="J9" i="1"/>
  <c r="J10" i="1"/>
  <c r="J11" i="1"/>
  <c r="J12" i="1"/>
  <c r="C2" i="1"/>
  <c r="C3" i="1"/>
  <c r="C4" i="1"/>
  <c r="C5" i="1"/>
  <c r="C6" i="1"/>
  <c r="C7" i="1"/>
  <c r="C8" i="1"/>
  <c r="C9" i="1"/>
  <c r="C10" i="1"/>
  <c r="C11" i="1"/>
  <c r="C1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F1" authorId="0" shapeId="0" xr:uid="{297EFBD0-5C8A-4BF6-9145-ED6AC1A37F2C}">
      <text>
        <r>
          <rPr>
            <b/>
            <sz val="9"/>
            <color indexed="81"/>
            <rFont val="宋体"/>
            <family val="3"/>
            <charset val="134"/>
          </rPr>
          <t>zhuang zhong:</t>
        </r>
        <r>
          <rPr>
            <sz val="9"/>
            <color indexed="81"/>
            <rFont val="宋体"/>
            <family val="3"/>
            <charset val="134"/>
          </rPr>
          <t xml:space="preserve">
0或空置为正常对话
1为玩家选项
-1为结束对话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73D05-D18C-4959-983B-62A8691F154E}" name="characterRule" type="4" refreshedVersion="0" background="1">
    <webPr xml="1" sourceData="1" url="C:\UserDocuments\GamesDesign\UnityXmlRW\FMP\Assets\Resources\Sheets\mappings\characterRule.xml" htmlTables="1" htmlFormat="all"/>
  </connection>
  <connection id="2" xr16:uid="{9925DCC0-566C-449F-81A4-3FCF3A99520F}" name="characterRule1" type="4" refreshedVersion="0" background="1">
    <webPr xml="1" sourceData="1" url="C:\UserDocuments\GamesDesign\UnityXmlRW\FMP\Assets\Resources\Sheets\mappings\characterRule.xml" htmlTables="1" htmlFormat="all"/>
  </connection>
  <connection id="3" xr16:uid="{59161B7E-0DE3-4DB5-982C-736957E14418}" name="characterRule2" type="4" refreshedVersion="0" background="1">
    <webPr xml="1" sourceData="1" url="C:\UserDocuments\GamesDesign\UnityXmlRW\FMP\Assets\Resources\Sheets\mappings\characterRule.xml" htmlTables="1" htmlFormat="all"/>
  </connection>
  <connection id="4" xr16:uid="{40BD7548-25DD-42E3-956F-76023A28A0E5}" name="dialogueRule" type="4" refreshedVersion="0" background="1">
    <webPr xml="1" sourceData="1" url="C:\UserDocuments\GamesDesign\UnityXmlRW\FMP\Assets\Resources\Sheets\mappings\dialogueRule.xml" htmlTables="1" htmlFormat="all"/>
  </connection>
  <connection id="5" xr16:uid="{8C7D827E-3438-498D-84A2-C3E1E270557A}" name="dialogueRule1" type="4" refreshedVersion="0" background="1">
    <webPr xml="1" sourceData="1" url="C:\UserDocuments\GamesDesign\UnityXmlRW\FMP\Assets\Resources\Sheets\mappings\dialogueRule.xml" htmlTables="1" htmlFormat="all"/>
  </connection>
  <connection id="6" xr16:uid="{A827CC8C-7102-4DAA-B7D6-E7E3EC199A80}" name="dialogueRule2" type="4" refreshedVersion="0" background="1">
    <webPr xml="1" sourceData="1" url="C:\UserDocuments\GamesDesign\UnityXmlRW\FMP\Assets\Resources\Sheets\mappings\dialogueRule.xml" htmlTables="1" htmlFormat="all"/>
  </connection>
  <connection id="7" xr16:uid="{39088F94-B65E-4B95-A8C8-E02057DABF17}" name="dialogueRule3" type="4" refreshedVersion="0" background="1">
    <webPr xml="1" sourceData="1" url="C:\UserDocuments\GamesDesign\UnityXmlRW\FMP\Assets\Resources\Sheets\mappings\dialogueRule.xml" htmlTables="1" htmlFormat="all"/>
  </connection>
  <connection id="8" xr16:uid="{AB4B7BDA-C165-47EE-A7B8-BEB43BD3D5C3}" name="dialogueRule4" type="4" refreshedVersion="0" background="1">
    <webPr xml="1" sourceData="1" url="C:\UserDocuments\GamesDesign\UnityXmlRW\FMP\Assets\Resources\Sheets\mappings\dialogueRule.xml" htmlTables="1" htmlFormat="all"/>
  </connection>
  <connection id="9" xr16:uid="{CEC82CA6-58F4-443A-863C-7C1D5BC97C8C}" name="dialogueRule5" type="4" refreshedVersion="0" background="1">
    <webPr xml="1" sourceData="1" url="C:\UserDocuments\GamesDesign\UnityXmlRW\Sheets\mappings\dialogueRule.xml" htmlTables="1" htmlFormat="all"/>
  </connection>
</connections>
</file>

<file path=xl/sharedStrings.xml><?xml version="1.0" encoding="utf-8"?>
<sst xmlns="http://schemas.openxmlformats.org/spreadsheetml/2006/main" count="29" uniqueCount="29">
  <si>
    <t>发言者id</t>
    <phoneticPr fontId="1" type="noConversion"/>
  </si>
  <si>
    <t>发言者姓名</t>
    <phoneticPr fontId="1" type="noConversion"/>
  </si>
  <si>
    <t>对话内容</t>
    <phoneticPr fontId="1" type="noConversion"/>
  </si>
  <si>
    <t>映射名称</t>
    <phoneticPr fontId="1" type="noConversion"/>
  </si>
  <si>
    <t>映射路径</t>
    <phoneticPr fontId="1" type="noConversion"/>
  </si>
  <si>
    <t>dialogues</t>
    <phoneticPr fontId="1" type="noConversion"/>
  </si>
  <si>
    <t>对话id</t>
    <phoneticPr fontId="1" type="noConversion"/>
  </si>
  <si>
    <t>类型</t>
    <phoneticPr fontId="1" type="noConversion"/>
  </si>
  <si>
    <t>跳转预览</t>
    <phoneticPr fontId="1" type="noConversion"/>
  </si>
  <si>
    <t>结束</t>
    <phoneticPr fontId="1" type="noConversion"/>
  </si>
  <si>
    <t>跳转对话id</t>
    <phoneticPr fontId="1" type="noConversion"/>
  </si>
  <si>
    <t>函数</t>
    <phoneticPr fontId="1" type="noConversion"/>
  </si>
  <si>
    <t>函数预览</t>
    <phoneticPr fontId="1" type="noConversion"/>
  </si>
  <si>
    <t>参数</t>
    <phoneticPr fontId="1" type="noConversion"/>
  </si>
  <si>
    <t>王爷您吉祥</t>
    <phoneticPr fontId="1" type="noConversion"/>
  </si>
  <si>
    <t>奴才参见王爷</t>
    <phoneticPr fontId="1" type="noConversion"/>
  </si>
  <si>
    <t>免礼金身</t>
    <phoneticPr fontId="1" type="noConversion"/>
  </si>
  <si>
    <t>多日不见，王爷想小人了吗</t>
    <phoneticPr fontId="1" type="noConversion"/>
  </si>
  <si>
    <t>想啊，很想啊</t>
    <phoneticPr fontId="1" type="noConversion"/>
  </si>
  <si>
    <t>您毛都白了</t>
    <phoneticPr fontId="1" type="noConversion"/>
  </si>
  <si>
    <t>极霸毛</t>
  </si>
  <si>
    <t>白毛</t>
  </si>
  <si>
    <t>戳啦，极霸毛嘛</t>
    <phoneticPr fontId="1" type="noConversion"/>
  </si>
  <si>
    <t>戳啦，白毛嘛</t>
    <phoneticPr fontId="1" type="noConversion"/>
  </si>
  <si>
    <t>C:\UserDocuments\GamesDesign\UnityXmlRW\FMP\Assets\Resources\Xmls\Dialogues\testingDialogue2.xml</t>
    <phoneticPr fontId="1" type="noConversion"/>
  </si>
  <si>
    <t>你的毛白了</t>
    <phoneticPr fontId="1" type="noConversion"/>
  </si>
  <si>
    <t>你全身的毛都白了</t>
    <phoneticPr fontId="1" type="noConversion"/>
  </si>
  <si>
    <t>差分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</si>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</sst>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3" fillId="2" borderId="1" xfId="1" applyFont="1" applyAlignment="1"/>
    <xf numFmtId="0" fontId="0" fillId="2" borderId="1" xfId="1" applyFont="1" applyAlignment="1"/>
    <xf numFmtId="0" fontId="0" fillId="2" borderId="2" xfId="1" applyFont="1" applyBorder="1" applyAlignment="1"/>
    <xf numFmtId="0" fontId="3" fillId="2" borderId="1" xfId="1" applyNumberFormat="1" applyFont="1" applyAlignment="1"/>
    <xf numFmtId="0" fontId="0" fillId="2" borderId="1" xfId="1" applyNumberFormat="1" applyFont="1" applyAlignment="1"/>
  </cellXfs>
  <cellStyles count="2">
    <cellStyle name="Normal" xfId="0" builtinId="0"/>
    <cellStyle name="Note" xfId="1" builtinId="1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  <xsd:attribute name="varient" form="unqualified" type="xsd:string"/>
              </xsd:complexType>
            </xsd:element>
          </xsd:sequence>
        </xsd:complexType>
      </xsd:element>
    </xsd:schema>
  </Schema>
  <Map ID="9" Name="dialogues" RootElement="dialogues" SchemaID="Schema2" ShowImportExportValidationErrors="false" AutoFit="true" Append="false" PreserveSortAFLayout="true" PreserveFormat="true">
    <DataBinding FileBinding="true" ConnectionID="9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73295B-CF27-4FDB-8A68-CE83E2CC24A7}" name="表7" displayName="表7" ref="A1:K12" tableType="xml" totalsRowShown="0" connectionId="9">
  <autoFilter ref="A1:K12" xr:uid="{C773295B-CF27-4FDB-8A68-CE83E2CC24A7}"/>
  <tableColumns count="11">
    <tableColumn id="4" xr3:uid="{5FEE14DA-3A69-4CEB-A079-C45A5BFE6686}" uniqueName="id" name="对话id">
      <xmlColumnPr mapId="9" xpath="/dialogues/line/@id" xmlDataType="string"/>
    </tableColumn>
    <tableColumn id="1" xr3:uid="{843A38CB-CE5B-4CC5-A6FD-13B60729B4E3}" uniqueName="speakerId" name="发言者id">
      <xmlColumnPr mapId="9" xpath="/dialogues/line/@speakerId" xmlDataType="string"/>
    </tableColumn>
    <tableColumn id="2" xr3:uid="{D295F9C4-3D43-48DA-A33C-6842A4E42E72}" uniqueName="2" name="发言者姓名" dataDxfId="4">
      <calculatedColumnFormula>VLOOKUP(表7[[#This Row],[发言者id]], [1]characters!$A:$B, 2, FALSE)</calculatedColumnFormula>
    </tableColumn>
    <tableColumn id="12" xr3:uid="{7BDB0E5C-6EBD-4B78-982B-0F949D970799}" uniqueName="varient" name="差分" dataDxfId="3" dataCellStyle="Note">
      <xmlColumnPr mapId="9" xpath="/dialogues/line/@varient" xmlDataType="string"/>
    </tableColumn>
    <tableColumn id="3" xr3:uid="{C388B9B5-0613-49F0-9A1C-27EF43E742AB}" uniqueName="content" name="对话内容">
      <xmlColumnPr mapId="9" xpath="/dialogues/line/@content" xmlDataType="string"/>
    </tableColumn>
    <tableColumn id="5" xr3:uid="{52C3600D-FEA5-4BC9-A76F-3825DBE65247}" uniqueName="type" name="类型">
      <xmlColumnPr mapId="9" xpath="/dialogues/line/@type" xmlDataType="string"/>
    </tableColumn>
    <tableColumn id="6" xr3:uid="{8DDBE609-7525-4B2E-92EF-EB3AD37B4190}" uniqueName="jumpTo" name="跳转对话id">
      <xmlColumnPr mapId="9" xpath="/dialogues/line/@jumpTo" xmlDataType="string"/>
    </tableColumn>
    <tableColumn id="7" xr3:uid="{CFD9DADD-51E1-4FAC-AD42-7793771F39AC}" uniqueName="7" name="跳转预览" dataDxfId="2">
      <calculatedColumnFormula>IF(NOT(ISBLANK(G2)), VLOOKUP(G2,表7[[对话id]:[对话内容]],4,FALSE),   " ")</calculatedColumnFormula>
    </tableColumn>
    <tableColumn id="8" xr3:uid="{D9144C52-1783-4DCC-9206-A3111C5EDCF6}" uniqueName="function" name="函数" dataDxfId="1">
      <xmlColumnPr mapId="9" xpath="/dialogues/line/@function" xmlDataType="string"/>
    </tableColumn>
    <tableColumn id="9" xr3:uid="{A548F895-8691-4814-A093-76A1DFFFF162}" uniqueName="9" name="函数预览" dataDxfId="0">
      <calculatedColumnFormula>IF(NOT(ISBLANK(表7[[#This Row],[函数]])), VLOOKUP(表7[[#This Row],[函数]],[2]functions!$A:$B,2,FALSE), " ")</calculatedColumnFormula>
    </tableColumn>
    <tableColumn id="10" xr3:uid="{DEB61C5D-5628-4CD9-A27D-DC8AB9B5EAA6}" uniqueName="params" name="参数">
      <xmlColumnPr mapId="9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BCE67B-E46E-44A5-A899-1A565093050C}" name="表8" displayName="表8" ref="A1:B2" totalsRowShown="0">
  <autoFilter ref="A1:B2" xr:uid="{13BCE67B-E46E-44A5-A899-1A565093050C}"/>
  <tableColumns count="2">
    <tableColumn id="1" xr3:uid="{A75996AA-29AE-4B5F-8F16-A9D9B1679FC5}" name="映射名称"/>
    <tableColumn id="2" xr3:uid="{2A4EE56C-AB38-4E4E-8533-C8E24710FCAA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D4" sqref="D4"/>
    </sheetView>
  </sheetViews>
  <sheetFormatPr defaultRowHeight="14" x14ac:dyDescent="0.3"/>
  <cols>
    <col min="1" max="1" width="8.5" bestFit="1" customWidth="1"/>
    <col min="2" max="2" width="9.6640625" customWidth="1"/>
    <col min="3" max="3" width="8.6640625" customWidth="1"/>
    <col min="4" max="4" width="6.1640625" customWidth="1"/>
    <col min="5" max="5" width="52" customWidth="1"/>
    <col min="6" max="6" width="11.6640625" customWidth="1"/>
    <col min="7" max="7" width="3.25" customWidth="1"/>
    <col min="8" max="8" width="10.58203125" bestFit="1" customWidth="1"/>
    <col min="9" max="9" width="11.33203125" customWidth="1"/>
    <col min="10" max="10" width="15.75" customWidth="1"/>
    <col min="11" max="11" width="16.25" bestFit="1" customWidth="1"/>
  </cols>
  <sheetData>
    <row r="1" spans="1:11" x14ac:dyDescent="0.3">
      <c r="A1" t="s">
        <v>6</v>
      </c>
      <c r="B1" t="s">
        <v>0</v>
      </c>
      <c r="C1" s="2" t="s">
        <v>1</v>
      </c>
      <c r="D1" t="s">
        <v>27</v>
      </c>
      <c r="E1" t="s">
        <v>2</v>
      </c>
      <c r="F1" t="s">
        <v>7</v>
      </c>
      <c r="G1" t="s">
        <v>10</v>
      </c>
      <c r="H1" s="2" t="s">
        <v>8</v>
      </c>
      <c r="I1" t="s">
        <v>11</v>
      </c>
      <c r="J1" s="2" t="s">
        <v>12</v>
      </c>
      <c r="K1" t="s">
        <v>13</v>
      </c>
    </row>
    <row r="2" spans="1:11" x14ac:dyDescent="0.3">
      <c r="A2" s="1">
        <v>0</v>
      </c>
      <c r="B2" s="1">
        <v>6</v>
      </c>
      <c r="C2" s="3" t="str">
        <f>VLOOKUP(表7[[#This Row],[发言者id]], [1]characters!$A:$B, 2, FALSE)</f>
        <v>奴才</v>
      </c>
      <c r="D2" s="1"/>
      <c r="E2" s="1" t="s">
        <v>14</v>
      </c>
      <c r="F2" s="1"/>
      <c r="G2" s="1"/>
      <c r="H2" s="5" t="str">
        <f>IF(NOT(ISBLANK(G2)), VLOOKUP(G2,表7[[对话id]:[对话内容]],4,FALSE),   " ")</f>
        <v xml:space="preserve"> </v>
      </c>
      <c r="I2" s="1"/>
      <c r="J2" s="3" t="str">
        <f>IF(NOT(ISBLANK(表7[[#This Row],[函数]])), VLOOKUP(表7[[#This Row],[函数]],[2]functions!$A:$B,2,FALSE), " ")</f>
        <v xml:space="preserve"> </v>
      </c>
      <c r="K2" s="1"/>
    </row>
    <row r="3" spans="1:11" x14ac:dyDescent="0.3">
      <c r="A3" s="1">
        <f>A2+1</f>
        <v>1</v>
      </c>
      <c r="B3" s="1">
        <v>6</v>
      </c>
      <c r="C3" s="4" t="str">
        <f>VLOOKUP(表7[[#This Row],[发言者id]], [1]characters!$A:$B, 2, FALSE)</f>
        <v>奴才</v>
      </c>
      <c r="D3" s="1" t="s">
        <v>28</v>
      </c>
      <c r="E3" s="1" t="s">
        <v>15</v>
      </c>
      <c r="F3" s="1"/>
      <c r="G3" s="1"/>
      <c r="H3" s="6" t="str">
        <f>IF(NOT(ISBLANK(G3)), VLOOKUP(G3,表7[[对话id]:[对话内容]],4,FALSE),   " ")</f>
        <v xml:space="preserve"> </v>
      </c>
      <c r="I3" s="1"/>
      <c r="J3" s="3" t="str">
        <f>IF(NOT(ISBLANK(表7[[#This Row],[函数]])), VLOOKUP(表7[[#This Row],[函数]],[2]functions!$A:$B,2,FALSE), " ")</f>
        <v xml:space="preserve"> </v>
      </c>
      <c r="K3" s="1"/>
    </row>
    <row r="4" spans="1:11" x14ac:dyDescent="0.3">
      <c r="A4" s="1">
        <f t="shared" ref="A4:A12" si="0">A3+1</f>
        <v>2</v>
      </c>
      <c r="B4" s="1">
        <v>5</v>
      </c>
      <c r="C4" s="3" t="str">
        <f>VLOOKUP(表7[[#This Row],[发言者id]], [1]characters!$A:$B, 2, FALSE)</f>
        <v>王爷</v>
      </c>
      <c r="D4" s="1"/>
      <c r="E4" s="1" t="s">
        <v>16</v>
      </c>
      <c r="F4" s="1"/>
      <c r="G4" s="1"/>
      <c r="H4" s="6" t="str">
        <f>IF(NOT(ISBLANK(G4)), VLOOKUP(G4,表7[[对话id]:[对话内容]],4,FALSE),   " ")</f>
        <v xml:space="preserve"> </v>
      </c>
      <c r="I4" s="1"/>
      <c r="J4" s="3" t="str">
        <f>IF(NOT(ISBLANK(表7[[#This Row],[函数]])), VLOOKUP(表7[[#This Row],[函数]],[2]functions!$A:$B,2,FALSE), " ")</f>
        <v xml:space="preserve"> </v>
      </c>
      <c r="K4" s="1"/>
    </row>
    <row r="5" spans="1:11" x14ac:dyDescent="0.3">
      <c r="A5" s="1">
        <f t="shared" si="0"/>
        <v>3</v>
      </c>
      <c r="B5" s="1">
        <v>6</v>
      </c>
      <c r="C5" s="3" t="str">
        <f>VLOOKUP(表7[[#This Row],[发言者id]], [1]characters!$A:$B, 2, FALSE)</f>
        <v>奴才</v>
      </c>
      <c r="D5" s="1"/>
      <c r="E5" s="1" t="s">
        <v>17</v>
      </c>
      <c r="F5" s="1"/>
      <c r="G5" s="1"/>
      <c r="H5" s="6" t="str">
        <f>IF(NOT(ISBLANK(G5)), VLOOKUP(G5,表7[[对话id]:[对话内容]],4,FALSE),   " ")</f>
        <v xml:space="preserve"> </v>
      </c>
      <c r="I5" s="1"/>
      <c r="J5" s="3" t="str">
        <f>IF(NOT(ISBLANK(表7[[#This Row],[函数]])), VLOOKUP(表7[[#This Row],[函数]],[2]functions!$A:$B,2,FALSE), " ")</f>
        <v xml:space="preserve"> </v>
      </c>
      <c r="K5" s="1"/>
    </row>
    <row r="6" spans="1:11" x14ac:dyDescent="0.3">
      <c r="A6" s="1">
        <f t="shared" si="0"/>
        <v>4</v>
      </c>
      <c r="B6" s="1">
        <v>5</v>
      </c>
      <c r="C6" s="3" t="str">
        <f>VLOOKUP(表7[[#This Row],[发言者id]], [1]characters!$A:$B, 2, FALSE)</f>
        <v>王爷</v>
      </c>
      <c r="D6" s="1"/>
      <c r="E6" s="1" t="s">
        <v>18</v>
      </c>
      <c r="F6" s="1"/>
      <c r="G6" s="1"/>
      <c r="H6" s="6" t="str">
        <f>IF(NOT(ISBLANK(G6)), VLOOKUP(G6,表7[[对话id]:[对话内容]],4,FALSE),   " ")</f>
        <v xml:space="preserve"> </v>
      </c>
      <c r="I6" s="1"/>
      <c r="J6" s="3" t="str">
        <f>IF(NOT(ISBLANK(表7[[#This Row],[函数]])), VLOOKUP(表7[[#This Row],[函数]],[2]functions!$A:$B,2,FALSE), " ")</f>
        <v xml:space="preserve"> </v>
      </c>
      <c r="K6" s="1"/>
    </row>
    <row r="7" spans="1:11" x14ac:dyDescent="0.3">
      <c r="A7" s="1">
        <f t="shared" si="0"/>
        <v>5</v>
      </c>
      <c r="B7" s="1">
        <v>6</v>
      </c>
      <c r="C7" s="4" t="str">
        <f>VLOOKUP(表7[[#This Row],[发言者id]], [1]characters!$A:$B, 2, FALSE)</f>
        <v>奴才</v>
      </c>
      <c r="D7" s="1"/>
      <c r="E7" s="1" t="s">
        <v>19</v>
      </c>
      <c r="F7" s="1"/>
      <c r="G7" s="1"/>
      <c r="H7" s="6" t="str">
        <f>IF(NOT(ISBLANK(G7)), VLOOKUP(G7,表7[[对话id]:[对话内容]],4,FALSE),   " ")</f>
        <v xml:space="preserve"> </v>
      </c>
      <c r="I7" s="1"/>
      <c r="J7" s="3" t="str">
        <f>IF(NOT(ISBLANK(表7[[#This Row],[函数]])), VLOOKUP(表7[[#This Row],[函数]],[2]functions!$A:$B,2,FALSE), " ")</f>
        <v xml:space="preserve"> </v>
      </c>
      <c r="K7" s="1"/>
    </row>
    <row r="8" spans="1:11" x14ac:dyDescent="0.3">
      <c r="A8" s="1">
        <f t="shared" si="0"/>
        <v>6</v>
      </c>
      <c r="B8" s="1"/>
      <c r="C8" s="4" t="e">
        <f>VLOOKUP(表7[[#This Row],[发言者id]], [1]characters!$A:$B, 2, FALSE)</f>
        <v>#N/A</v>
      </c>
      <c r="D8" s="1"/>
      <c r="E8" s="1" t="s">
        <v>20</v>
      </c>
      <c r="F8" s="1">
        <v>1</v>
      </c>
      <c r="G8" s="1">
        <v>8</v>
      </c>
      <c r="H8" s="6">
        <f>IF(NOT(ISBLANK(G8)), VLOOKUP(G8,表7[[对话id]:[对话内容]],4,FALSE),   " ")</f>
        <v>0</v>
      </c>
      <c r="I8" s="1"/>
      <c r="J8" s="3" t="str">
        <f>IF(NOT(ISBLANK(表7[[#This Row],[函数]])), VLOOKUP(表7[[#This Row],[函数]],[2]functions!$A:$B,2,FALSE), " ")</f>
        <v xml:space="preserve"> </v>
      </c>
      <c r="K8" s="1"/>
    </row>
    <row r="9" spans="1:11" x14ac:dyDescent="0.3">
      <c r="A9" s="1">
        <f t="shared" si="0"/>
        <v>7</v>
      </c>
      <c r="B9" s="1"/>
      <c r="C9" s="4" t="e">
        <f>VLOOKUP(表7[[#This Row],[发言者id]], [1]characters!$A:$B, 2, FALSE)</f>
        <v>#N/A</v>
      </c>
      <c r="D9" s="1"/>
      <c r="E9" s="1" t="s">
        <v>21</v>
      </c>
      <c r="F9" s="1">
        <v>1</v>
      </c>
      <c r="G9" s="1">
        <v>9</v>
      </c>
      <c r="H9" s="6">
        <f>IF(NOT(ISBLANK(G9)), VLOOKUP(G9,表7[[对话id]:[对话内容]],4,FALSE),   " ")</f>
        <v>0</v>
      </c>
      <c r="I9" s="1"/>
      <c r="J9" s="3" t="str">
        <f>IF(NOT(ISBLANK(表7[[#This Row],[函数]])), VLOOKUP(表7[[#This Row],[函数]],[2]functions!$A:$B,2,FALSE), " ")</f>
        <v xml:space="preserve"> </v>
      </c>
      <c r="K9" s="1"/>
    </row>
    <row r="10" spans="1:11" x14ac:dyDescent="0.3">
      <c r="A10" s="1">
        <f t="shared" si="0"/>
        <v>8</v>
      </c>
      <c r="B10" s="1">
        <v>5</v>
      </c>
      <c r="C10" s="3" t="str">
        <f>VLOOKUP(表7[[#This Row],[发言者id]], [1]characters!$A:$B, 2, FALSE)</f>
        <v>王爷</v>
      </c>
      <c r="D10" s="1"/>
      <c r="E10" s="1" t="s">
        <v>22</v>
      </c>
      <c r="F10" s="1"/>
      <c r="G10" s="1">
        <v>10</v>
      </c>
      <c r="H10" s="6">
        <f>IF(NOT(ISBLANK(G10)), VLOOKUP(G10,表7[[对话id]:[对话内容]],4,FALSE),   " ")</f>
        <v>0</v>
      </c>
      <c r="I10" s="1">
        <v>3</v>
      </c>
      <c r="J10" s="3" t="str">
        <f>IF(NOT(ISBLANK(表7[[#This Row],[函数]])), VLOOKUP(表7[[#This Row],[函数]],[2]functions!$A:$B,2,FALSE), " ")</f>
        <v>Log</v>
      </c>
      <c r="K10" s="1" t="s">
        <v>25</v>
      </c>
    </row>
    <row r="11" spans="1:11" x14ac:dyDescent="0.3">
      <c r="A11" s="1">
        <f t="shared" si="0"/>
        <v>9</v>
      </c>
      <c r="B11" s="1">
        <v>5</v>
      </c>
      <c r="C11" s="4" t="str">
        <f>VLOOKUP(表7[[#This Row],[发言者id]], [1]characters!$A:$B, 2, FALSE)</f>
        <v>王爷</v>
      </c>
      <c r="D11" s="1"/>
      <c r="E11" s="1" t="s">
        <v>23</v>
      </c>
      <c r="F11" s="1"/>
      <c r="G11" s="1">
        <v>10</v>
      </c>
      <c r="H11" s="6">
        <f>IF(NOT(ISBLANK(G11)), VLOOKUP(G11,表7[[对话id]:[对话内容]],4,FALSE),   " ")</f>
        <v>0</v>
      </c>
      <c r="I11" s="1">
        <v>3</v>
      </c>
      <c r="J11" s="3" t="str">
        <f>IF(NOT(ISBLANK(表7[[#This Row],[函数]])), VLOOKUP(表7[[#This Row],[函数]],[2]functions!$A:$B,2,FALSE), " ")</f>
        <v>Log</v>
      </c>
      <c r="K11" s="1" t="s">
        <v>26</v>
      </c>
    </row>
    <row r="12" spans="1:11" x14ac:dyDescent="0.3">
      <c r="A12" s="1">
        <f t="shared" si="0"/>
        <v>10</v>
      </c>
      <c r="B12" s="1"/>
      <c r="C12" s="4" t="e">
        <f>VLOOKUP(表7[[#This Row],[发言者id]], [1]characters!$A:$B, 2, FALSE)</f>
        <v>#N/A</v>
      </c>
      <c r="D12" s="1"/>
      <c r="E12" s="1" t="s">
        <v>9</v>
      </c>
      <c r="F12" s="1">
        <v>-1</v>
      </c>
      <c r="G12" s="1"/>
      <c r="H12" s="6" t="str">
        <f>IF(NOT(ISBLANK(G12)), VLOOKUP(G12,表7[[对话id]:[对话内容]],4,FALSE),   " ")</f>
        <v xml:space="preserve"> </v>
      </c>
      <c r="I12" s="1">
        <v>2</v>
      </c>
      <c r="J12" s="3" t="str">
        <f>IF(NOT(ISBLANK(表7[[#This Row],[函数]])), VLOOKUP(表7[[#This Row],[函数]],[2]functions!$A:$B,2,FALSE), " ")</f>
        <v>End</v>
      </c>
      <c r="K12" s="1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263-880A-4794-8D54-8E19E2DB3300}">
  <dimension ref="A1:B2"/>
  <sheetViews>
    <sheetView workbookViewId="0">
      <selection activeCell="B3" sqref="B3"/>
    </sheetView>
  </sheetViews>
  <sheetFormatPr defaultRowHeight="14" x14ac:dyDescent="0.3"/>
  <cols>
    <col min="2" max="2" width="95.832031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2015-06-05T18:17:20Z</dcterms:created>
  <dcterms:modified xsi:type="dcterms:W3CDTF">2023-09-04T03:17:06Z</dcterms:modified>
</cp:coreProperties>
</file>