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75" windowWidth="19140" windowHeight="6645" activeTab="1"/>
  </bookViews>
  <sheets>
    <sheet name="Simple" sheetId="1" r:id="rId1"/>
    <sheet name="As App" sheetId="4" r:id="rId2"/>
  </sheets>
  <calcPr calcId="145621"/>
</workbook>
</file>

<file path=xl/calcChain.xml><?xml version="1.0" encoding="utf-8"?>
<calcChain xmlns="http://schemas.openxmlformats.org/spreadsheetml/2006/main">
  <c r="E67" i="1" l="1"/>
  <c r="N49" i="4" l="1"/>
  <c r="N50" i="4"/>
  <c r="N51" i="4"/>
  <c r="N52" i="4"/>
  <c r="N48" i="4"/>
  <c r="H2" i="4" l="1"/>
  <c r="I17" i="4"/>
  <c r="I18" i="4"/>
  <c r="I19" i="4"/>
  <c r="I20" i="4"/>
  <c r="I21" i="4"/>
  <c r="I22" i="4"/>
  <c r="I16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3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I24" i="4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  <c r="H24" i="4" l="1"/>
  <c r="E65" i="1"/>
</calcChain>
</file>

<file path=xl/sharedStrings.xml><?xml version="1.0" encoding="utf-8"?>
<sst xmlns="http://schemas.openxmlformats.org/spreadsheetml/2006/main" count="200" uniqueCount="146">
  <si>
    <t>Constant</t>
  </si>
  <si>
    <t>A201</t>
  </si>
  <si>
    <t xml:space="preserve"> duration</t>
  </si>
  <si>
    <t xml:space="preserve"> credit_amount</t>
  </si>
  <si>
    <t xml:space="preserve"> percent_disposable_income</t>
  </si>
  <si>
    <t xml:space="preserve"> recident_since</t>
  </si>
  <si>
    <t xml:space="preserve"> age</t>
  </si>
  <si>
    <t xml:space="preserve"> num_credits</t>
  </si>
  <si>
    <t xml:space="preserve"> dependents</t>
  </si>
  <si>
    <t>A202</t>
  </si>
  <si>
    <t>A191</t>
  </si>
  <si>
    <t>A192</t>
  </si>
  <si>
    <t>A171</t>
  </si>
  <si>
    <t>A172</t>
  </si>
  <si>
    <t>A173</t>
  </si>
  <si>
    <t>A174</t>
  </si>
  <si>
    <t>A151</t>
  </si>
  <si>
    <t>A152</t>
  </si>
  <si>
    <t>A153</t>
  </si>
  <si>
    <t>A141</t>
  </si>
  <si>
    <t>A142</t>
  </si>
  <si>
    <t>A143</t>
  </si>
  <si>
    <t>A121</t>
  </si>
  <si>
    <t>A122</t>
  </si>
  <si>
    <t>A123</t>
  </si>
  <si>
    <t>A124</t>
  </si>
  <si>
    <t>A101</t>
  </si>
  <si>
    <t>A102</t>
  </si>
  <si>
    <t>A103</t>
  </si>
  <si>
    <t>A91</t>
  </si>
  <si>
    <t>A92</t>
  </si>
  <si>
    <t>A93</t>
  </si>
  <si>
    <t>A94</t>
  </si>
  <si>
    <t>A71</t>
  </si>
  <si>
    <t>A72</t>
  </si>
  <si>
    <t>A73</t>
  </si>
  <si>
    <t>A74</t>
  </si>
  <si>
    <t>A75</t>
  </si>
  <si>
    <t>A61</t>
  </si>
  <si>
    <t>A62</t>
  </si>
  <si>
    <t>A63</t>
  </si>
  <si>
    <t>A64</t>
  </si>
  <si>
    <t>A65</t>
  </si>
  <si>
    <t>A40</t>
  </si>
  <si>
    <t>A41</t>
  </si>
  <si>
    <t>A410</t>
  </si>
  <si>
    <t>A42</t>
  </si>
  <si>
    <t>A43</t>
  </si>
  <si>
    <t>A44</t>
  </si>
  <si>
    <t>A45</t>
  </si>
  <si>
    <t>A46</t>
  </si>
  <si>
    <t>A48</t>
  </si>
  <si>
    <t>A49</t>
  </si>
  <si>
    <t>A30</t>
  </si>
  <si>
    <t>A31</t>
  </si>
  <si>
    <t>A32</t>
  </si>
  <si>
    <t>A33</t>
  </si>
  <si>
    <t>A34</t>
  </si>
  <si>
    <t>A11</t>
  </si>
  <si>
    <t>A12</t>
  </si>
  <si>
    <t>A13</t>
  </si>
  <si>
    <t>A14</t>
  </si>
  <si>
    <t>After expanding categories</t>
  </si>
  <si>
    <t>Parameter value</t>
  </si>
  <si>
    <t>foreign worker</t>
  </si>
  <si>
    <t>Telephone</t>
  </si>
  <si>
    <t>Job</t>
  </si>
  <si>
    <t>Housing</t>
  </si>
  <si>
    <t>Other installment plans</t>
  </si>
  <si>
    <t xml:space="preserve">Other debtors </t>
  </si>
  <si>
    <t>Property</t>
  </si>
  <si>
    <t xml:space="preserve">Personal status </t>
  </si>
  <si>
    <t>Employment Since</t>
  </si>
  <si>
    <t>Savings Account</t>
  </si>
  <si>
    <t>Purpose</t>
  </si>
  <si>
    <t>Credit History</t>
  </si>
  <si>
    <t>Checking account status</t>
  </si>
  <si>
    <t>Original Factor Name</t>
  </si>
  <si>
    <t xml:space="preserve">Probability of default = </t>
  </si>
  <si>
    <t>Customer Data</t>
  </si>
  <si>
    <t>[C] x [D]</t>
  </si>
  <si>
    <t>Duration</t>
  </si>
  <si>
    <t>Credit_amount</t>
  </si>
  <si>
    <t>Percent disposable income</t>
  </si>
  <si>
    <t>Recident since</t>
  </si>
  <si>
    <t>Age</t>
  </si>
  <si>
    <t>Num credits</t>
  </si>
  <si>
    <t>Dependents</t>
  </si>
  <si>
    <t>Yes (A201)</t>
  </si>
  <si>
    <t>No (A202)</t>
  </si>
  <si>
    <t>None (A191)</t>
  </si>
  <si>
    <t>Yes (A192)</t>
  </si>
  <si>
    <t>Unemployed  (A171)</t>
  </si>
  <si>
    <t>Unskilled (A172)</t>
  </si>
  <si>
    <t>Skilled employee (A173)</t>
  </si>
  <si>
    <t>Self-employed (A174)</t>
  </si>
  <si>
    <t>Rent (A151)</t>
  </si>
  <si>
    <t>Own House (A152)</t>
  </si>
  <si>
    <t>For free (A153)</t>
  </si>
  <si>
    <t>Bank (A141)</t>
  </si>
  <si>
    <t>Stores (A142)</t>
  </si>
  <si>
    <t>None (A143)</t>
  </si>
  <si>
    <t>Real estate (A121)</t>
  </si>
  <si>
    <t>Life insurance (A122)</t>
  </si>
  <si>
    <t>car or other (A123)</t>
  </si>
  <si>
    <t>unknown / no property  (A124)</t>
  </si>
  <si>
    <t>None (A101)</t>
  </si>
  <si>
    <t>Co-applicant (A102)</t>
  </si>
  <si>
    <t>Guarantor (A103)</t>
  </si>
  <si>
    <t>Male : divorced/separated  (A91)</t>
  </si>
  <si>
    <t>Female : divorced/separated/married (A92)</t>
  </si>
  <si>
    <t>male : single (A93)</t>
  </si>
  <si>
    <t>Male : married/widowed (A94)</t>
  </si>
  <si>
    <t>Unemployed (A71)</t>
  </si>
  <si>
    <t>Less than 1 year (A72)</t>
  </si>
  <si>
    <t>Between 1 and 4 years (A73)</t>
  </si>
  <si>
    <t>Between 4 and 7 years (A74)</t>
  </si>
  <si>
    <t>More than 7 years (A75)</t>
  </si>
  <si>
    <t>Less than 100 DM (A61)</t>
  </si>
  <si>
    <t>Between 100 and 500 DM (A62)</t>
  </si>
  <si>
    <t>Between 500 and 1000 DM (A63)</t>
  </si>
  <si>
    <t>More than 1000 DM (A64)</t>
  </si>
  <si>
    <t>Unknown / no savings account  (A65)</t>
  </si>
  <si>
    <t>Car (new) (A40 )</t>
  </si>
  <si>
    <t>Car (used) (A41)</t>
  </si>
  <si>
    <t>Furniture/equipment (A42 )</t>
  </si>
  <si>
    <t>Radio/television (A43 )</t>
  </si>
  <si>
    <t>Others (A410)</t>
  </si>
  <si>
    <t>Domestic appliances (A44)</t>
  </si>
  <si>
    <t>Repairs (A45)</t>
  </si>
  <si>
    <t>Education (A46)</t>
  </si>
  <si>
    <t>Retraining (A48)</t>
  </si>
  <si>
    <t>Business (A49)</t>
  </si>
  <si>
    <t>No credits taken / all credits paid back duly (A30)</t>
  </si>
  <si>
    <t>All credits at this bank paid back duly (A31)</t>
  </si>
  <si>
    <t>Existing credits paid back duly till now (A32)</t>
  </si>
  <si>
    <t>Delay in paying off in the past (A33)</t>
  </si>
  <si>
    <t>Critical account / other credits existing (not at this bank) (A34 )</t>
  </si>
  <si>
    <t>Less than 0 DM (A11)</t>
  </si>
  <si>
    <t>Between 0 and 200 DM (A12)</t>
  </si>
  <si>
    <t>More than 200 DM (A13)</t>
  </si>
  <si>
    <t>No checking account (A14)</t>
  </si>
  <si>
    <t>Select using pull-down list</t>
  </si>
  <si>
    <t>Enter Value</t>
  </si>
  <si>
    <t>Don't touch!</t>
  </si>
  <si>
    <t xml:space="preserve">Z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</si>
</sst>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 wrapText="1"/>
    </xf>
    <xf numFmtId="2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 wrapText="1"/>
    </xf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 wrapText="1"/>
    </xf>
    <xf numFmtId="11" fontId="0" fillId="0" borderId="0" xfId="0" applyNumberFormat="1"/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166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 wrapText="1"/>
    </xf>
    <xf numFmtId="166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5" fillId="0" borderId="1" xfId="0" applyFont="1" applyBorder="1" applyAlignment="1">
      <alignment vertical="center"/>
    </xf>
    <xf numFmtId="9" fontId="5" fillId="0" borderId="1" xfId="1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9" fontId="0" fillId="0" borderId="0" xfId="1" applyFont="1" applyAlignment="1">
      <alignment horizontal="center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9" fontId="0" fillId="0" borderId="0" xfId="1" applyFont="1"/>
    <xf numFmtId="11" fontId="0" fillId="2" borderId="6" xfId="0" applyNumberFormat="1" applyFill="1" applyBorder="1" applyAlignment="1">
      <alignment horizontal="right" vertical="center"/>
    </xf>
    <xf numFmtId="11" fontId="0" fillId="2" borderId="7" xfId="0" applyNumberFormat="1" applyFill="1" applyBorder="1" applyAlignment="1">
      <alignment horizontal="left" vertical="center" indent="1"/>
    </xf>
    <xf numFmtId="166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2" xfId="0" applyFill="1" applyBorder="1" applyAlignment="1">
      <alignment horizontal="left" vertical="center" indent="1"/>
    </xf>
    <xf numFmtId="166" fontId="0" fillId="0" borderId="12" xfId="0" applyNumberForma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left" vertical="center" indent="1"/>
    </xf>
    <xf numFmtId="11" fontId="0" fillId="2" borderId="9" xfId="0" applyNumberFormat="1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left" vertical="center" indent="1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left" vertical="center" indent="1"/>
    </xf>
    <xf numFmtId="166" fontId="0" fillId="0" borderId="15" xfId="0" applyNumberFormat="1" applyBorder="1" applyAlignment="1">
      <alignment horizontal="center" vertical="center"/>
    </xf>
    <xf numFmtId="11" fontId="7" fillId="0" borderId="16" xfId="0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423168</xdr:colOff>
      <xdr:row>64</xdr:row>
      <xdr:rowOff>105832</xdr:rowOff>
    </xdr:from>
    <xdr:to>
      <xdr:col>1</xdr:col>
      <xdr:colOff>1585617</xdr:colOff>
      <xdr:row>68</xdr:row>
      <xdr:rowOff>58208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4876" y="12467165"/>
          <a:ext cx="1162449" cy="724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7"/>
  <sheetViews>
    <sheetView topLeftCell="A58" zoomScale="180" zoomScaleNormal="180" workbookViewId="0">
      <selection activeCell="E67" sqref="E67"/>
    </sheetView>
  </sheetViews>
  <sheetFormatPr defaultRowHeight="15" x14ac:dyDescent="0.25"/>
  <cols>
    <col min="1" max="1" width="20.85546875" style="5" customWidth="1"/>
    <col min="2" max="2" width="24.5703125" style="2" bestFit="1" customWidth="1"/>
    <col min="3" max="3" width="12.28515625" style="2" customWidth="1"/>
    <col min="4" max="4" width="11.5703125" customWidth="1"/>
    <col min="5" max="5" width="11.140625" customWidth="1"/>
    <col min="58" max="58" width="13.140625" bestFit="1" customWidth="1"/>
    <col min="59" max="59" width="24.140625" bestFit="1" customWidth="1"/>
  </cols>
  <sheetData>
    <row r="1" spans="1:65" ht="28.9" x14ac:dyDescent="0.3">
      <c r="A1" s="1" t="s">
        <v>77</v>
      </c>
      <c r="B1" s="1" t="s">
        <v>62</v>
      </c>
      <c r="C1" s="1" t="s">
        <v>63</v>
      </c>
      <c r="D1" s="1" t="s">
        <v>79</v>
      </c>
      <c r="E1" s="1" t="s">
        <v>80</v>
      </c>
    </row>
    <row r="2" spans="1:65" x14ac:dyDescent="0.3">
      <c r="A2" s="6"/>
      <c r="B2" s="4" t="s">
        <v>0</v>
      </c>
      <c r="C2" s="34">
        <v>-0.59626528298199799</v>
      </c>
      <c r="D2" s="11">
        <v>1</v>
      </c>
      <c r="E2" s="16">
        <f>D2*C2</f>
        <v>-0.59626528298199799</v>
      </c>
      <c r="F2" s="1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</row>
    <row r="3" spans="1:65" x14ac:dyDescent="0.25">
      <c r="A3" s="49" t="s">
        <v>64</v>
      </c>
      <c r="B3" s="7" t="s">
        <v>1</v>
      </c>
      <c r="C3" s="35">
        <v>0.32498750387708297</v>
      </c>
      <c r="D3" s="12">
        <v>1</v>
      </c>
      <c r="E3" s="17">
        <f t="shared" ref="E3:E63" si="0">D3*C3</f>
        <v>0.32498750387708297</v>
      </c>
    </row>
    <row r="4" spans="1:65" x14ac:dyDescent="0.25">
      <c r="A4" s="49"/>
      <c r="B4" s="8" t="s">
        <v>9</v>
      </c>
      <c r="C4" s="36">
        <v>-0.92125278685908096</v>
      </c>
      <c r="D4" s="13">
        <v>0</v>
      </c>
      <c r="E4" s="18">
        <f t="shared" si="0"/>
        <v>0</v>
      </c>
    </row>
    <row r="5" spans="1:65" x14ac:dyDescent="0.25">
      <c r="A5" s="50" t="s">
        <v>65</v>
      </c>
      <c r="B5" s="3" t="s">
        <v>10</v>
      </c>
      <c r="C5" s="37">
        <v>-0.16206219055462401</v>
      </c>
      <c r="D5" s="14">
        <v>0</v>
      </c>
      <c r="E5" s="19">
        <f t="shared" si="0"/>
        <v>0</v>
      </c>
    </row>
    <row r="6" spans="1:65" x14ac:dyDescent="0.25">
      <c r="A6" s="50"/>
      <c r="B6" s="4" t="s">
        <v>11</v>
      </c>
      <c r="C6" s="34">
        <v>-0.43420309242738198</v>
      </c>
      <c r="D6" s="11">
        <v>1</v>
      </c>
      <c r="E6" s="16">
        <f t="shared" si="0"/>
        <v>-0.43420309242738198</v>
      </c>
    </row>
    <row r="7" spans="1:65" x14ac:dyDescent="0.25">
      <c r="A7" s="51" t="s">
        <v>66</v>
      </c>
      <c r="B7" s="8" t="s">
        <v>12</v>
      </c>
      <c r="C7" s="36">
        <v>-9.6666793462790196E-2</v>
      </c>
      <c r="D7" s="13">
        <v>0</v>
      </c>
      <c r="E7" s="18">
        <f t="shared" si="0"/>
        <v>0</v>
      </c>
    </row>
    <row r="8" spans="1:65" x14ac:dyDescent="0.25">
      <c r="A8" s="51"/>
      <c r="B8" s="8" t="s">
        <v>13</v>
      </c>
      <c r="C8" s="36">
        <v>-0.173286604644799</v>
      </c>
      <c r="D8" s="13">
        <v>0</v>
      </c>
      <c r="E8" s="18">
        <f t="shared" si="0"/>
        <v>0</v>
      </c>
    </row>
    <row r="9" spans="1:65" x14ac:dyDescent="0.25">
      <c r="A9" s="51"/>
      <c r="B9" s="8" t="s">
        <v>14</v>
      </c>
      <c r="C9" s="36">
        <v>-0.15238371107545001</v>
      </c>
      <c r="D9" s="13">
        <v>0</v>
      </c>
      <c r="E9" s="18">
        <f t="shared" si="0"/>
        <v>0</v>
      </c>
    </row>
    <row r="10" spans="1:65" x14ac:dyDescent="0.25">
      <c r="A10" s="51"/>
      <c r="B10" s="8" t="s">
        <v>15</v>
      </c>
      <c r="C10" s="36">
        <v>-0.173928173798965</v>
      </c>
      <c r="D10" s="13">
        <v>1</v>
      </c>
      <c r="E10" s="18">
        <f t="shared" si="0"/>
        <v>-0.173928173798965</v>
      </c>
    </row>
    <row r="11" spans="1:65" x14ac:dyDescent="0.25">
      <c r="A11" s="48" t="s">
        <v>67</v>
      </c>
      <c r="B11" s="4" t="s">
        <v>16</v>
      </c>
      <c r="C11" s="34">
        <v>-5.7539772798629901E-2</v>
      </c>
      <c r="D11" s="11">
        <v>0</v>
      </c>
      <c r="E11" s="16">
        <f t="shared" si="0"/>
        <v>0</v>
      </c>
    </row>
    <row r="12" spans="1:65" x14ac:dyDescent="0.25">
      <c r="A12" s="48"/>
      <c r="B12" s="4" t="s">
        <v>17</v>
      </c>
      <c r="C12" s="34">
        <v>-0.493072085682704</v>
      </c>
      <c r="D12" s="11">
        <v>1</v>
      </c>
      <c r="E12" s="16">
        <f t="shared" si="0"/>
        <v>-0.493072085682704</v>
      </c>
    </row>
    <row r="13" spans="1:65" x14ac:dyDescent="0.25">
      <c r="A13" s="48"/>
      <c r="B13" s="4" t="s">
        <v>18</v>
      </c>
      <c r="C13" s="34">
        <v>-4.56534245006587E-2</v>
      </c>
      <c r="D13" s="11">
        <v>0</v>
      </c>
      <c r="E13" s="16">
        <f t="shared" si="0"/>
        <v>0</v>
      </c>
    </row>
    <row r="14" spans="1:65" x14ac:dyDescent="0.25">
      <c r="A14" s="52" t="s">
        <v>68</v>
      </c>
      <c r="B14" s="8" t="s">
        <v>19</v>
      </c>
      <c r="C14" s="36">
        <v>0.21678213447998099</v>
      </c>
      <c r="D14" s="13">
        <v>0</v>
      </c>
      <c r="E14" s="18">
        <f t="shared" si="0"/>
        <v>0</v>
      </c>
    </row>
    <row r="15" spans="1:65" x14ac:dyDescent="0.25">
      <c r="A15" s="52"/>
      <c r="B15" s="8" t="s">
        <v>20</v>
      </c>
      <c r="C15" s="36">
        <v>-0.19726050578892099</v>
      </c>
      <c r="D15" s="13">
        <v>0</v>
      </c>
      <c r="E15" s="18">
        <f t="shared" si="0"/>
        <v>0</v>
      </c>
    </row>
    <row r="16" spans="1:65" x14ac:dyDescent="0.25">
      <c r="A16" s="52"/>
      <c r="B16" s="8" t="s">
        <v>21</v>
      </c>
      <c r="C16" s="36">
        <v>-0.61578691167306399</v>
      </c>
      <c r="D16" s="13">
        <v>1</v>
      </c>
      <c r="E16" s="18">
        <f t="shared" si="0"/>
        <v>-0.61578691167306399</v>
      </c>
    </row>
    <row r="17" spans="1:5" x14ac:dyDescent="0.25">
      <c r="A17" s="48" t="s">
        <v>70</v>
      </c>
      <c r="B17" s="4" t="s">
        <v>22</v>
      </c>
      <c r="C17" s="34">
        <v>-0.35082735728959402</v>
      </c>
      <c r="D17" s="11">
        <v>0</v>
      </c>
      <c r="E17" s="16">
        <f t="shared" si="0"/>
        <v>0</v>
      </c>
    </row>
    <row r="18" spans="1:5" x14ac:dyDescent="0.25">
      <c r="A18" s="48"/>
      <c r="B18" s="4" t="s">
        <v>23</v>
      </c>
      <c r="C18" s="34">
        <v>-0.125492046963292</v>
      </c>
      <c r="D18" s="11">
        <v>0</v>
      </c>
      <c r="E18" s="16">
        <f t="shared" si="0"/>
        <v>0</v>
      </c>
    </row>
    <row r="19" spans="1:5" x14ac:dyDescent="0.25">
      <c r="A19" s="48"/>
      <c r="B19" s="4" t="s">
        <v>24</v>
      </c>
      <c r="C19" s="34">
        <v>-7.9427643191062297E-2</v>
      </c>
      <c r="D19" s="11">
        <v>1</v>
      </c>
      <c r="E19" s="16">
        <f t="shared" si="0"/>
        <v>-7.9427643191062297E-2</v>
      </c>
    </row>
    <row r="20" spans="1:5" x14ac:dyDescent="0.25">
      <c r="A20" s="48"/>
      <c r="B20" s="4" t="s">
        <v>25</v>
      </c>
      <c r="C20" s="34">
        <v>-4.0518235538062497E-2</v>
      </c>
      <c r="D20" s="11">
        <v>0</v>
      </c>
      <c r="E20" s="16">
        <f t="shared" si="0"/>
        <v>0</v>
      </c>
    </row>
    <row r="21" spans="1:5" x14ac:dyDescent="0.25">
      <c r="A21" s="45" t="s">
        <v>69</v>
      </c>
      <c r="B21" s="8" t="s">
        <v>26</v>
      </c>
      <c r="C21" s="36">
        <v>-4.1139271861724003E-2</v>
      </c>
      <c r="D21" s="13">
        <v>1</v>
      </c>
      <c r="E21" s="18">
        <f t="shared" si="0"/>
        <v>-4.1139271861724003E-2</v>
      </c>
    </row>
    <row r="22" spans="1:5" x14ac:dyDescent="0.25">
      <c r="A22" s="46"/>
      <c r="B22" s="8" t="s">
        <v>27</v>
      </c>
      <c r="C22" s="36">
        <v>9.3207088930714402E-2</v>
      </c>
      <c r="D22" s="13">
        <v>0</v>
      </c>
      <c r="E22" s="18">
        <f t="shared" si="0"/>
        <v>0</v>
      </c>
    </row>
    <row r="23" spans="1:5" x14ac:dyDescent="0.25">
      <c r="A23" s="47"/>
      <c r="B23" s="8" t="s">
        <v>28</v>
      </c>
      <c r="C23" s="36">
        <v>-0.64833310005098099</v>
      </c>
      <c r="D23" s="13">
        <v>0</v>
      </c>
      <c r="E23" s="18">
        <f t="shared" si="0"/>
        <v>0</v>
      </c>
    </row>
    <row r="24" spans="1:5" x14ac:dyDescent="0.25">
      <c r="A24" s="48" t="s">
        <v>71</v>
      </c>
      <c r="B24" s="4" t="s">
        <v>29</v>
      </c>
      <c r="C24" s="34">
        <v>9.4543413506083598E-2</v>
      </c>
      <c r="D24" s="11">
        <v>0</v>
      </c>
      <c r="E24" s="16">
        <f t="shared" si="0"/>
        <v>0</v>
      </c>
    </row>
    <row r="25" spans="1:5" x14ac:dyDescent="0.25">
      <c r="A25" s="48"/>
      <c r="B25" s="4" t="s">
        <v>30</v>
      </c>
      <c r="C25" s="34">
        <v>-6.4215869809688506E-2</v>
      </c>
      <c r="D25" s="11">
        <v>0</v>
      </c>
      <c r="E25" s="16">
        <f t="shared" si="0"/>
        <v>0</v>
      </c>
    </row>
    <row r="26" spans="1:5" x14ac:dyDescent="0.25">
      <c r="A26" s="48"/>
      <c r="B26" s="4" t="s">
        <v>31</v>
      </c>
      <c r="C26" s="34">
        <v>-0.62562176916010503</v>
      </c>
      <c r="D26" s="11">
        <v>1</v>
      </c>
      <c r="E26" s="16">
        <f t="shared" si="0"/>
        <v>-0.62562176916010503</v>
      </c>
    </row>
    <row r="27" spans="1:5" x14ac:dyDescent="0.25">
      <c r="A27" s="48"/>
      <c r="B27" s="4" t="s">
        <v>32</v>
      </c>
      <c r="C27" s="34">
        <v>-9.7105751830004903E-4</v>
      </c>
      <c r="D27" s="11">
        <v>0</v>
      </c>
      <c r="E27" s="16">
        <f t="shared" si="0"/>
        <v>0</v>
      </c>
    </row>
    <row r="28" spans="1:5" x14ac:dyDescent="0.25">
      <c r="A28" s="51" t="s">
        <v>72</v>
      </c>
      <c r="B28" s="8" t="s">
        <v>33</v>
      </c>
      <c r="C28" s="36">
        <v>-6.4876832380388993E-2</v>
      </c>
      <c r="D28" s="13">
        <v>0</v>
      </c>
      <c r="E28" s="18">
        <f t="shared" si="0"/>
        <v>0</v>
      </c>
    </row>
    <row r="29" spans="1:5" x14ac:dyDescent="0.25">
      <c r="A29" s="51"/>
      <c r="B29" s="8" t="s">
        <v>34</v>
      </c>
      <c r="C29" s="36">
        <v>0.163442589895747</v>
      </c>
      <c r="D29" s="13">
        <v>0</v>
      </c>
      <c r="E29" s="18">
        <f t="shared" si="0"/>
        <v>0</v>
      </c>
    </row>
    <row r="30" spans="1:5" x14ac:dyDescent="0.25">
      <c r="A30" s="51"/>
      <c r="B30" s="8" t="s">
        <v>35</v>
      </c>
      <c r="C30" s="36">
        <v>2.00512017347056E-2</v>
      </c>
      <c r="D30" s="13">
        <v>0</v>
      </c>
      <c r="E30" s="18">
        <f t="shared" si="0"/>
        <v>0</v>
      </c>
    </row>
    <row r="31" spans="1:5" x14ac:dyDescent="0.25">
      <c r="A31" s="51"/>
      <c r="B31" s="8" t="s">
        <v>36</v>
      </c>
      <c r="C31" s="36">
        <v>-0.63777015220928301</v>
      </c>
      <c r="D31" s="13">
        <v>0</v>
      </c>
      <c r="E31" s="18">
        <f t="shared" si="0"/>
        <v>0</v>
      </c>
    </row>
    <row r="32" spans="1:5" x14ac:dyDescent="0.25">
      <c r="A32" s="51"/>
      <c r="B32" s="8" t="s">
        <v>37</v>
      </c>
      <c r="C32" s="36">
        <v>-7.7112090022791693E-2</v>
      </c>
      <c r="D32" s="13">
        <v>1</v>
      </c>
      <c r="E32" s="18">
        <f t="shared" si="0"/>
        <v>-7.7112090022791693E-2</v>
      </c>
    </row>
    <row r="33" spans="1:5" x14ac:dyDescent="0.25">
      <c r="A33" s="48" t="s">
        <v>73</v>
      </c>
      <c r="B33" s="4" t="s">
        <v>38</v>
      </c>
      <c r="C33" s="34">
        <v>0.324430911193272</v>
      </c>
      <c r="D33" s="11">
        <v>1</v>
      </c>
      <c r="E33" s="16">
        <f t="shared" si="0"/>
        <v>0.324430911193272</v>
      </c>
    </row>
    <row r="34" spans="1:5" x14ac:dyDescent="0.25">
      <c r="A34" s="48"/>
      <c r="B34" s="4" t="s">
        <v>39</v>
      </c>
      <c r="C34" s="34">
        <v>0.21245411808450601</v>
      </c>
      <c r="D34" s="11">
        <v>0</v>
      </c>
      <c r="E34" s="16">
        <f t="shared" si="0"/>
        <v>0</v>
      </c>
    </row>
    <row r="35" spans="1:5" x14ac:dyDescent="0.25">
      <c r="A35" s="48"/>
      <c r="B35" s="4" t="s">
        <v>40</v>
      </c>
      <c r="C35" s="34">
        <v>-0.13784353270534599</v>
      </c>
      <c r="D35" s="11">
        <v>0</v>
      </c>
      <c r="E35" s="16">
        <f t="shared" si="0"/>
        <v>0</v>
      </c>
    </row>
    <row r="36" spans="1:5" x14ac:dyDescent="0.25">
      <c r="A36" s="48"/>
      <c r="B36" s="4" t="s">
        <v>41</v>
      </c>
      <c r="C36" s="34">
        <v>-0.605097852298913</v>
      </c>
      <c r="D36" s="11">
        <v>0</v>
      </c>
      <c r="E36" s="16">
        <f t="shared" si="0"/>
        <v>0</v>
      </c>
    </row>
    <row r="37" spans="1:5" x14ac:dyDescent="0.25">
      <c r="A37" s="48"/>
      <c r="B37" s="4" t="s">
        <v>42</v>
      </c>
      <c r="C37" s="34">
        <v>-0.39020892725552497</v>
      </c>
      <c r="D37" s="11">
        <v>0</v>
      </c>
      <c r="E37" s="16">
        <f t="shared" si="0"/>
        <v>0</v>
      </c>
    </row>
    <row r="38" spans="1:5" x14ac:dyDescent="0.25">
      <c r="A38" s="51" t="s">
        <v>74</v>
      </c>
      <c r="B38" s="8" t="s">
        <v>43</v>
      </c>
      <c r="C38" s="36">
        <v>0.53400761134000596</v>
      </c>
      <c r="D38" s="13">
        <v>1</v>
      </c>
      <c r="E38" s="18">
        <f t="shared" si="0"/>
        <v>0.53400761134000596</v>
      </c>
    </row>
    <row r="39" spans="1:5" x14ac:dyDescent="0.25">
      <c r="A39" s="51"/>
      <c r="B39" s="8" t="s">
        <v>44</v>
      </c>
      <c r="C39" s="36">
        <v>-1.01640279599549</v>
      </c>
      <c r="D39" s="13">
        <v>0</v>
      </c>
      <c r="E39" s="18">
        <f t="shared" si="0"/>
        <v>0</v>
      </c>
    </row>
    <row r="40" spans="1:5" x14ac:dyDescent="0.25">
      <c r="A40" s="51"/>
      <c r="B40" s="8" t="s">
        <v>45</v>
      </c>
      <c r="C40" s="36">
        <v>-0.22962579907852401</v>
      </c>
      <c r="D40" s="13">
        <v>0</v>
      </c>
      <c r="E40" s="18">
        <f t="shared" si="0"/>
        <v>0</v>
      </c>
    </row>
    <row r="41" spans="1:5" x14ac:dyDescent="0.25">
      <c r="A41" s="51"/>
      <c r="B41" s="8" t="s">
        <v>46</v>
      </c>
      <c r="C41" s="36">
        <v>-0.17140844871418501</v>
      </c>
      <c r="D41" s="13">
        <v>0</v>
      </c>
      <c r="E41" s="18">
        <f t="shared" si="0"/>
        <v>0</v>
      </c>
    </row>
    <row r="42" spans="1:5" x14ac:dyDescent="0.25">
      <c r="A42" s="51"/>
      <c r="B42" s="8" t="s">
        <v>47</v>
      </c>
      <c r="C42" s="36">
        <v>-0.37269512121947701</v>
      </c>
      <c r="D42" s="13">
        <v>0</v>
      </c>
      <c r="E42" s="18">
        <f t="shared" si="0"/>
        <v>0</v>
      </c>
    </row>
    <row r="43" spans="1:5" x14ac:dyDescent="0.25">
      <c r="A43" s="51"/>
      <c r="B43" s="8" t="s">
        <v>48</v>
      </c>
      <c r="C43" s="36">
        <v>-0.107102314987037</v>
      </c>
      <c r="D43" s="13">
        <v>0</v>
      </c>
      <c r="E43" s="18">
        <f t="shared" si="0"/>
        <v>0</v>
      </c>
    </row>
    <row r="44" spans="1:5" x14ac:dyDescent="0.25">
      <c r="A44" s="51"/>
      <c r="B44" s="8" t="s">
        <v>49</v>
      </c>
      <c r="C44" s="36">
        <v>0.43899849642327299</v>
      </c>
      <c r="D44" s="13">
        <v>0</v>
      </c>
      <c r="E44" s="18">
        <f t="shared" si="0"/>
        <v>0</v>
      </c>
    </row>
    <row r="45" spans="1:5" x14ac:dyDescent="0.25">
      <c r="A45" s="51"/>
      <c r="B45" s="8" t="s">
        <v>50</v>
      </c>
      <c r="C45" s="36">
        <v>0.54805039441917702</v>
      </c>
      <c r="D45" s="13">
        <v>0</v>
      </c>
      <c r="E45" s="18">
        <f t="shared" si="0"/>
        <v>0</v>
      </c>
    </row>
    <row r="46" spans="1:5" x14ac:dyDescent="0.25">
      <c r="A46" s="51"/>
      <c r="B46" s="8" t="s">
        <v>51</v>
      </c>
      <c r="C46" s="36">
        <v>3.35400034897771E-2</v>
      </c>
      <c r="D46" s="13">
        <v>0</v>
      </c>
      <c r="E46" s="18">
        <f t="shared" si="0"/>
        <v>0</v>
      </c>
    </row>
    <row r="47" spans="1:5" x14ac:dyDescent="0.25">
      <c r="A47" s="51"/>
      <c r="B47" s="8" t="s">
        <v>52</v>
      </c>
      <c r="C47" s="36">
        <v>-0.25362730865952599</v>
      </c>
      <c r="D47" s="13">
        <v>0</v>
      </c>
      <c r="E47" s="18">
        <f t="shared" si="0"/>
        <v>0</v>
      </c>
    </row>
    <row r="48" spans="1:5" x14ac:dyDescent="0.25">
      <c r="A48" s="53" t="s">
        <v>75</v>
      </c>
      <c r="B48" s="4" t="s">
        <v>53</v>
      </c>
      <c r="C48" s="34">
        <v>0.45988859622767098</v>
      </c>
      <c r="D48" s="11">
        <v>0</v>
      </c>
      <c r="E48" s="16">
        <f t="shared" si="0"/>
        <v>0</v>
      </c>
    </row>
    <row r="49" spans="1:5" x14ac:dyDescent="0.25">
      <c r="A49" s="54"/>
      <c r="B49" s="4" t="s">
        <v>54</v>
      </c>
      <c r="C49" s="34">
        <v>0.238167454611353</v>
      </c>
      <c r="D49" s="11">
        <v>0</v>
      </c>
      <c r="E49" s="16">
        <f t="shared" si="0"/>
        <v>0</v>
      </c>
    </row>
    <row r="50" spans="1:5" x14ac:dyDescent="0.25">
      <c r="A50" s="54"/>
      <c r="B50" s="4" t="s">
        <v>55</v>
      </c>
      <c r="C50" s="34">
        <v>-3.7664477193609498E-2</v>
      </c>
      <c r="D50" s="11">
        <v>1</v>
      </c>
      <c r="E50" s="16">
        <f t="shared" si="0"/>
        <v>-3.7664477193609498E-2</v>
      </c>
    </row>
    <row r="51" spans="1:5" x14ac:dyDescent="0.25">
      <c r="A51" s="54"/>
      <c r="B51" s="4" t="s">
        <v>56</v>
      </c>
      <c r="C51" s="34">
        <v>-0.270015564997585</v>
      </c>
      <c r="D51" s="11">
        <v>0</v>
      </c>
      <c r="E51" s="16">
        <f t="shared" si="0"/>
        <v>0</v>
      </c>
    </row>
    <row r="52" spans="1:5" x14ac:dyDescent="0.25">
      <c r="A52" s="55"/>
      <c r="B52" s="4" t="s">
        <v>57</v>
      </c>
      <c r="C52" s="34">
        <v>-0.98664129162983505</v>
      </c>
      <c r="D52" s="11">
        <v>0</v>
      </c>
      <c r="E52" s="16">
        <f t="shared" si="0"/>
        <v>0</v>
      </c>
    </row>
    <row r="53" spans="1:5" x14ac:dyDescent="0.25">
      <c r="A53" s="51" t="s">
        <v>76</v>
      </c>
      <c r="B53" s="8" t="s">
        <v>58</v>
      </c>
      <c r="C53" s="36">
        <v>0.66773352120882301</v>
      </c>
      <c r="D53" s="13">
        <v>0</v>
      </c>
      <c r="E53" s="18">
        <f t="shared" si="0"/>
        <v>0</v>
      </c>
    </row>
    <row r="54" spans="1:5" x14ac:dyDescent="0.25">
      <c r="A54" s="51"/>
      <c r="B54" s="8" t="s">
        <v>59</v>
      </c>
      <c r="C54" s="36">
        <v>4.3162352716743799E-3</v>
      </c>
      <c r="D54" s="13">
        <v>0</v>
      </c>
      <c r="E54" s="18">
        <f t="shared" si="0"/>
        <v>0</v>
      </c>
    </row>
    <row r="55" spans="1:5" x14ac:dyDescent="0.25">
      <c r="A55" s="51"/>
      <c r="B55" s="8" t="s">
        <v>60</v>
      </c>
      <c r="C55" s="36">
        <v>-0.23119310842811699</v>
      </c>
      <c r="D55" s="13">
        <v>0</v>
      </c>
      <c r="E55" s="18">
        <f t="shared" si="0"/>
        <v>0</v>
      </c>
    </row>
    <row r="56" spans="1:5" x14ac:dyDescent="0.25">
      <c r="A56" s="51"/>
      <c r="B56" s="8" t="s">
        <v>61</v>
      </c>
      <c r="C56" s="36">
        <v>-1.03712193103439</v>
      </c>
      <c r="D56" s="13">
        <v>1</v>
      </c>
      <c r="E56" s="18">
        <f t="shared" si="0"/>
        <v>-1.03712193103439</v>
      </c>
    </row>
    <row r="57" spans="1:5" x14ac:dyDescent="0.25">
      <c r="B57" s="4" t="s">
        <v>2</v>
      </c>
      <c r="C57" s="34">
        <v>2.1672211752109701E-2</v>
      </c>
      <c r="D57" s="11">
        <v>12</v>
      </c>
      <c r="E57" s="16">
        <f t="shared" si="0"/>
        <v>0.2600665410253164</v>
      </c>
    </row>
    <row r="58" spans="1:5" x14ac:dyDescent="0.25">
      <c r="B58" s="8" t="s">
        <v>3</v>
      </c>
      <c r="C58" s="36">
        <v>1.2827050195644301E-4</v>
      </c>
      <c r="D58" s="13">
        <v>1884</v>
      </c>
      <c r="E58" s="18">
        <f t="shared" si="0"/>
        <v>0.24166162568593863</v>
      </c>
    </row>
    <row r="59" spans="1:5" x14ac:dyDescent="0.25">
      <c r="B59" s="4" t="s">
        <v>4</v>
      </c>
      <c r="C59" s="34">
        <v>0.32611124728505397</v>
      </c>
      <c r="D59" s="11">
        <v>4</v>
      </c>
      <c r="E59" s="16">
        <f t="shared" si="0"/>
        <v>1.3044449891402159</v>
      </c>
    </row>
    <row r="60" spans="1:5" x14ac:dyDescent="0.25">
      <c r="B60" s="8" t="s">
        <v>5</v>
      </c>
      <c r="C60" s="36">
        <v>-2.3307378187788701E-2</v>
      </c>
      <c r="D60" s="13">
        <v>4</v>
      </c>
      <c r="E60" s="18">
        <f t="shared" si="0"/>
        <v>-9.3229512751154806E-2</v>
      </c>
    </row>
    <row r="61" spans="1:5" x14ac:dyDescent="0.25">
      <c r="B61" s="4" t="s">
        <v>6</v>
      </c>
      <c r="C61" s="34">
        <v>-1.3678975304225899E-2</v>
      </c>
      <c r="D61" s="11">
        <v>39</v>
      </c>
      <c r="E61" s="16">
        <f t="shared" si="0"/>
        <v>-0.53348003686481005</v>
      </c>
    </row>
    <row r="62" spans="1:5" x14ac:dyDescent="0.25">
      <c r="B62" s="8" t="s">
        <v>7</v>
      </c>
      <c r="C62" s="36">
        <v>0.25574036879077</v>
      </c>
      <c r="D62" s="13">
        <v>1</v>
      </c>
      <c r="E62" s="18">
        <f t="shared" si="0"/>
        <v>0.25574036879077</v>
      </c>
    </row>
    <row r="63" spans="1:5" x14ac:dyDescent="0.25">
      <c r="B63" s="4" t="s">
        <v>8</v>
      </c>
      <c r="C63" s="34">
        <v>-8.2087849445459694E-3</v>
      </c>
      <c r="D63" s="11">
        <v>1</v>
      </c>
      <c r="E63" s="16">
        <f t="shared" si="0"/>
        <v>-8.2087849445459694E-3</v>
      </c>
    </row>
    <row r="65" spans="3:5" ht="15.75" thickBot="1" x14ac:dyDescent="0.3">
      <c r="D65" s="83" t="s">
        <v>145</v>
      </c>
      <c r="E65" s="15">
        <f>SUM(E2:E63)</f>
        <v>-1.6009215125357044</v>
      </c>
    </row>
    <row r="67" spans="3:5" x14ac:dyDescent="0.25">
      <c r="C67" t="s">
        <v>78</v>
      </c>
      <c r="E67" s="82">
        <f>1/(1+EXP(-E65))</f>
        <v>0.16785286018255061</v>
      </c>
    </row>
  </sheetData>
  <mergeCells count="13">
    <mergeCell ref="A53:A56"/>
    <mergeCell ref="A24:A27"/>
    <mergeCell ref="A28:A32"/>
    <mergeCell ref="A33:A37"/>
    <mergeCell ref="A38:A47"/>
    <mergeCell ref="A48:A52"/>
    <mergeCell ref="A21:A23"/>
    <mergeCell ref="A17:A20"/>
    <mergeCell ref="A3:A4"/>
    <mergeCell ref="A5:A6"/>
    <mergeCell ref="A7:A10"/>
    <mergeCell ref="A11:A13"/>
    <mergeCell ref="A14:A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7"/>
  <sheetViews>
    <sheetView tabSelected="1" topLeftCell="G10" zoomScale="150" zoomScaleNormal="150" workbookViewId="0">
      <selection activeCell="H18" sqref="H18"/>
    </sheetView>
  </sheetViews>
  <sheetFormatPr defaultRowHeight="15" x14ac:dyDescent="0.25"/>
  <cols>
    <col min="1" max="1" width="27" style="5" customWidth="1"/>
    <col min="2" max="2" width="56.7109375" style="2" bestFit="1" customWidth="1"/>
    <col min="3" max="3" width="27" style="2" customWidth="1"/>
    <col min="4" max="5" width="27" customWidth="1"/>
    <col min="6" max="6" width="8.28515625" customWidth="1"/>
    <col min="7" max="7" width="27.7109375" bestFit="1" customWidth="1"/>
    <col min="8" max="8" width="34.42578125" bestFit="1" customWidth="1"/>
    <col min="9" max="9" width="23.42578125" customWidth="1"/>
    <col min="10" max="10" width="28.5703125" customWidth="1"/>
    <col min="11" max="11" width="23.28515625" customWidth="1"/>
    <col min="56" max="56" width="13.140625" bestFit="1" customWidth="1"/>
    <col min="57" max="57" width="24.140625" bestFit="1" customWidth="1"/>
  </cols>
  <sheetData>
    <row r="1" spans="1:63" ht="10.15" customHeight="1" thickBot="1" x14ac:dyDescent="0.3">
      <c r="A1" s="1" t="s">
        <v>77</v>
      </c>
      <c r="B1" s="1" t="s">
        <v>62</v>
      </c>
      <c r="C1" s="1" t="s">
        <v>63</v>
      </c>
      <c r="D1" s="1" t="s">
        <v>79</v>
      </c>
      <c r="E1" s="1" t="s">
        <v>80</v>
      </c>
    </row>
    <row r="2" spans="1:63" ht="22.5" customHeight="1" thickBot="1" x14ac:dyDescent="0.3">
      <c r="A2" s="6"/>
      <c r="B2" s="4" t="s">
        <v>0</v>
      </c>
      <c r="C2" s="9">
        <v>-0.59626528298199799</v>
      </c>
      <c r="D2" s="11">
        <v>1</v>
      </c>
      <c r="E2" s="34">
        <f>D2*C2</f>
        <v>-0.59626528298199799</v>
      </c>
      <c r="F2" s="10"/>
      <c r="G2" s="78" t="s">
        <v>0</v>
      </c>
      <c r="H2" s="79">
        <f>C2</f>
        <v>-0.59626528298199799</v>
      </c>
      <c r="I2" s="80">
        <f>C2</f>
        <v>-0.59626528298199799</v>
      </c>
      <c r="J2" s="81" t="s">
        <v>144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</row>
    <row r="3" spans="1:63" ht="19.149999999999999" customHeight="1" x14ac:dyDescent="0.25">
      <c r="A3" s="21" t="s">
        <v>64</v>
      </c>
      <c r="B3" s="7" t="s">
        <v>88</v>
      </c>
      <c r="C3" s="57">
        <v>0.32498750387708297</v>
      </c>
      <c r="D3" s="12">
        <v>1</v>
      </c>
      <c r="E3" s="35">
        <f t="shared" ref="E3:E63" si="0">D3*C3</f>
        <v>0.32498750387708297</v>
      </c>
      <c r="G3" s="62" t="s">
        <v>64</v>
      </c>
      <c r="H3" s="63" t="s">
        <v>88</v>
      </c>
      <c r="I3" s="64">
        <f>INDEX($C$2:$C$63,MATCH(H3,$B$2:$B$63,0))</f>
        <v>0.32498750387708297</v>
      </c>
      <c r="J3" s="70" t="s">
        <v>142</v>
      </c>
    </row>
    <row r="4" spans="1:63" ht="19.149999999999999" customHeight="1" x14ac:dyDescent="0.25">
      <c r="A4" s="22"/>
      <c r="B4" s="8" t="s">
        <v>89</v>
      </c>
      <c r="C4" s="58">
        <v>-0.92125278685908096</v>
      </c>
      <c r="D4" s="13">
        <v>0</v>
      </c>
      <c r="E4" s="36">
        <f t="shared" si="0"/>
        <v>0</v>
      </c>
      <c r="G4" s="65" t="s">
        <v>65</v>
      </c>
      <c r="H4" s="41" t="s">
        <v>90</v>
      </c>
      <c r="I4" s="38">
        <f t="shared" ref="I4:I15" si="1">INDEX($C$2:$C$63,MATCH(H4,$B$2:$B$63,0))</f>
        <v>-0.16206219055462401</v>
      </c>
      <c r="J4" s="71"/>
    </row>
    <row r="5" spans="1:63" ht="19.149999999999999" customHeight="1" x14ac:dyDescent="0.25">
      <c r="A5" s="23" t="s">
        <v>65</v>
      </c>
      <c r="B5" s="3" t="s">
        <v>90</v>
      </c>
      <c r="C5" s="59">
        <v>-0.16206219055462401</v>
      </c>
      <c r="D5" s="14">
        <v>0</v>
      </c>
      <c r="E5" s="37">
        <f t="shared" si="0"/>
        <v>0</v>
      </c>
      <c r="G5" s="66" t="s">
        <v>66</v>
      </c>
      <c r="H5" s="42" t="s">
        <v>92</v>
      </c>
      <c r="I5" s="38">
        <f t="shared" si="1"/>
        <v>-9.6666793462790196E-2</v>
      </c>
      <c r="J5" s="71"/>
    </row>
    <row r="6" spans="1:63" ht="19.149999999999999" customHeight="1" x14ac:dyDescent="0.25">
      <c r="A6" s="24"/>
      <c r="B6" s="4" t="s">
        <v>91</v>
      </c>
      <c r="C6" s="60">
        <v>-0.43420309242738198</v>
      </c>
      <c r="D6" s="11">
        <v>1</v>
      </c>
      <c r="E6" s="34">
        <f t="shared" si="0"/>
        <v>-0.43420309242738198</v>
      </c>
      <c r="G6" s="65" t="s">
        <v>67</v>
      </c>
      <c r="H6" s="41" t="s">
        <v>98</v>
      </c>
      <c r="I6" s="38">
        <f t="shared" si="1"/>
        <v>-4.56534245006587E-2</v>
      </c>
      <c r="J6" s="71"/>
    </row>
    <row r="7" spans="1:63" ht="19.149999999999999" customHeight="1" x14ac:dyDescent="0.25">
      <c r="A7" s="25" t="s">
        <v>66</v>
      </c>
      <c r="B7" s="8" t="s">
        <v>92</v>
      </c>
      <c r="C7" s="58">
        <v>-9.6666793462790196E-2</v>
      </c>
      <c r="D7" s="13">
        <v>0</v>
      </c>
      <c r="E7" s="36">
        <f t="shared" si="0"/>
        <v>0</v>
      </c>
      <c r="G7" s="66" t="s">
        <v>68</v>
      </c>
      <c r="H7" s="42" t="s">
        <v>99</v>
      </c>
      <c r="I7" s="38">
        <f t="shared" si="1"/>
        <v>0.21678213447998099</v>
      </c>
      <c r="J7" s="71"/>
    </row>
    <row r="8" spans="1:63" ht="19.149999999999999" customHeight="1" x14ac:dyDescent="0.25">
      <c r="A8" s="26"/>
      <c r="B8" s="8" t="s">
        <v>93</v>
      </c>
      <c r="C8" s="58">
        <v>-0.173286604644799</v>
      </c>
      <c r="D8" s="13">
        <v>0</v>
      </c>
      <c r="E8" s="36">
        <f t="shared" si="0"/>
        <v>0</v>
      </c>
      <c r="G8" s="65" t="s">
        <v>70</v>
      </c>
      <c r="H8" s="41" t="s">
        <v>102</v>
      </c>
      <c r="I8" s="38">
        <f t="shared" si="1"/>
        <v>-0.35082735728959402</v>
      </c>
      <c r="J8" s="71"/>
    </row>
    <row r="9" spans="1:63" ht="19.149999999999999" customHeight="1" x14ac:dyDescent="0.25">
      <c r="A9" s="26"/>
      <c r="B9" s="8" t="s">
        <v>94</v>
      </c>
      <c r="C9" s="58">
        <v>-0.15238371107545001</v>
      </c>
      <c r="D9" s="13">
        <v>0</v>
      </c>
      <c r="E9" s="36">
        <f t="shared" si="0"/>
        <v>0</v>
      </c>
      <c r="G9" s="66" t="s">
        <v>69</v>
      </c>
      <c r="H9" s="42" t="s">
        <v>107</v>
      </c>
      <c r="I9" s="38">
        <f t="shared" si="1"/>
        <v>9.3207088930714402E-2</v>
      </c>
      <c r="J9" s="71"/>
    </row>
    <row r="10" spans="1:63" ht="19.149999999999999" customHeight="1" x14ac:dyDescent="0.25">
      <c r="A10" s="27"/>
      <c r="B10" s="8" t="s">
        <v>95</v>
      </c>
      <c r="C10" s="58">
        <v>-0.173928173798965</v>
      </c>
      <c r="D10" s="13">
        <v>1</v>
      </c>
      <c r="E10" s="36">
        <f t="shared" si="0"/>
        <v>-0.173928173798965</v>
      </c>
      <c r="G10" s="65" t="s">
        <v>71</v>
      </c>
      <c r="H10" s="41" t="s">
        <v>112</v>
      </c>
      <c r="I10" s="38">
        <f t="shared" si="1"/>
        <v>-9.7105751830004903E-4</v>
      </c>
      <c r="J10" s="71"/>
    </row>
    <row r="11" spans="1:63" ht="19.149999999999999" customHeight="1" x14ac:dyDescent="0.25">
      <c r="A11" s="28" t="s">
        <v>67</v>
      </c>
      <c r="B11" s="4" t="s">
        <v>96</v>
      </c>
      <c r="C11" s="60">
        <v>-5.7539772798629901E-2</v>
      </c>
      <c r="D11" s="11">
        <v>0</v>
      </c>
      <c r="E11" s="34">
        <f t="shared" si="0"/>
        <v>0</v>
      </c>
      <c r="G11" s="66" t="s">
        <v>72</v>
      </c>
      <c r="H11" s="42" t="s">
        <v>115</v>
      </c>
      <c r="I11" s="38">
        <f t="shared" si="1"/>
        <v>2.00512017347056E-2</v>
      </c>
      <c r="J11" s="71"/>
    </row>
    <row r="12" spans="1:63" ht="19.149999999999999" customHeight="1" x14ac:dyDescent="0.25">
      <c r="A12" s="29"/>
      <c r="B12" s="4" t="s">
        <v>97</v>
      </c>
      <c r="C12" s="60">
        <v>-0.493072085682704</v>
      </c>
      <c r="D12" s="11">
        <v>1</v>
      </c>
      <c r="E12" s="34">
        <f t="shared" si="0"/>
        <v>-0.493072085682704</v>
      </c>
      <c r="G12" s="65" t="s">
        <v>73</v>
      </c>
      <c r="H12" s="41" t="s">
        <v>119</v>
      </c>
      <c r="I12" s="38">
        <f t="shared" si="1"/>
        <v>0.21245411808450601</v>
      </c>
      <c r="J12" s="71"/>
    </row>
    <row r="13" spans="1:63" ht="19.149999999999999" customHeight="1" x14ac:dyDescent="0.25">
      <c r="A13" s="30"/>
      <c r="B13" s="4" t="s">
        <v>98</v>
      </c>
      <c r="C13" s="60">
        <v>-4.56534245006587E-2</v>
      </c>
      <c r="D13" s="11">
        <v>0</v>
      </c>
      <c r="E13" s="34">
        <f t="shared" si="0"/>
        <v>0</v>
      </c>
      <c r="G13" s="66" t="s">
        <v>74</v>
      </c>
      <c r="H13" s="42" t="s">
        <v>128</v>
      </c>
      <c r="I13" s="38">
        <f t="shared" si="1"/>
        <v>-0.107102314987037</v>
      </c>
      <c r="J13" s="71"/>
    </row>
    <row r="14" spans="1:63" ht="19.149999999999999" customHeight="1" x14ac:dyDescent="0.25">
      <c r="A14" s="31" t="s">
        <v>68</v>
      </c>
      <c r="B14" s="8" t="s">
        <v>99</v>
      </c>
      <c r="C14" s="58">
        <v>0.21678213447998099</v>
      </c>
      <c r="D14" s="13">
        <v>0</v>
      </c>
      <c r="E14" s="36">
        <f t="shared" si="0"/>
        <v>0</v>
      </c>
      <c r="G14" s="65" t="s">
        <v>75</v>
      </c>
      <c r="H14" s="41" t="s">
        <v>136</v>
      </c>
      <c r="I14" s="38">
        <f t="shared" si="1"/>
        <v>-0.270015564997585</v>
      </c>
      <c r="J14" s="71"/>
    </row>
    <row r="15" spans="1:63" ht="19.149999999999999" customHeight="1" thickBot="1" x14ac:dyDescent="0.3">
      <c r="A15" s="32"/>
      <c r="B15" s="8" t="s">
        <v>100</v>
      </c>
      <c r="C15" s="58">
        <v>-0.19726050578892099</v>
      </c>
      <c r="D15" s="13">
        <v>0</v>
      </c>
      <c r="E15" s="36">
        <f t="shared" si="0"/>
        <v>0</v>
      </c>
      <c r="G15" s="67" t="s">
        <v>76</v>
      </c>
      <c r="H15" s="68" t="s">
        <v>138</v>
      </c>
      <c r="I15" s="69">
        <f t="shared" si="1"/>
        <v>0.66773352120882301</v>
      </c>
      <c r="J15" s="72"/>
    </row>
    <row r="16" spans="1:63" ht="19.149999999999999" customHeight="1" x14ac:dyDescent="0.25">
      <c r="A16" s="33"/>
      <c r="B16" s="8" t="s">
        <v>101</v>
      </c>
      <c r="C16" s="58">
        <v>-0.61578691167306399</v>
      </c>
      <c r="D16" s="13">
        <v>1</v>
      </c>
      <c r="E16" s="36">
        <f t="shared" si="0"/>
        <v>-0.61578691167306399</v>
      </c>
      <c r="G16" s="73" t="s">
        <v>81</v>
      </c>
      <c r="H16" s="74">
        <v>12</v>
      </c>
      <c r="I16" s="64">
        <f>H16*C57</f>
        <v>0.2600665410253164</v>
      </c>
      <c r="J16" s="70" t="s">
        <v>143</v>
      </c>
    </row>
    <row r="17" spans="1:10" ht="19.149999999999999" customHeight="1" x14ac:dyDescent="0.25">
      <c r="A17" s="28" t="s">
        <v>70</v>
      </c>
      <c r="B17" s="4" t="s">
        <v>102</v>
      </c>
      <c r="C17" s="60">
        <v>-0.35082735728959402</v>
      </c>
      <c r="D17" s="11">
        <v>0</v>
      </c>
      <c r="E17" s="34">
        <f t="shared" si="0"/>
        <v>0</v>
      </c>
      <c r="G17" s="75" t="s">
        <v>82</v>
      </c>
      <c r="H17" s="42">
        <v>1000</v>
      </c>
      <c r="I17" s="38">
        <f t="shared" ref="I17:I22" si="2">H17*C58</f>
        <v>0.12827050195644302</v>
      </c>
      <c r="J17" s="71"/>
    </row>
    <row r="18" spans="1:10" ht="19.149999999999999" customHeight="1" x14ac:dyDescent="0.25">
      <c r="A18" s="29"/>
      <c r="B18" s="4" t="s">
        <v>103</v>
      </c>
      <c r="C18" s="60">
        <v>-0.125492046963292</v>
      </c>
      <c r="D18" s="11">
        <v>0</v>
      </c>
      <c r="E18" s="34">
        <f t="shared" si="0"/>
        <v>0</v>
      </c>
      <c r="G18" s="65" t="s">
        <v>83</v>
      </c>
      <c r="H18" s="41">
        <v>2</v>
      </c>
      <c r="I18" s="38">
        <f t="shared" si="2"/>
        <v>0.65222249457010795</v>
      </c>
      <c r="J18" s="71"/>
    </row>
    <row r="19" spans="1:10" ht="19.149999999999999" customHeight="1" x14ac:dyDescent="0.25">
      <c r="A19" s="29"/>
      <c r="B19" s="4" t="s">
        <v>104</v>
      </c>
      <c r="C19" s="60">
        <v>-7.9427643191062297E-2</v>
      </c>
      <c r="D19" s="11">
        <v>1</v>
      </c>
      <c r="E19" s="34">
        <f t="shared" si="0"/>
        <v>-7.9427643191062297E-2</v>
      </c>
      <c r="G19" s="66" t="s">
        <v>84</v>
      </c>
      <c r="H19" s="42">
        <v>4</v>
      </c>
      <c r="I19" s="38">
        <f t="shared" si="2"/>
        <v>-9.3229512751154806E-2</v>
      </c>
      <c r="J19" s="71"/>
    </row>
    <row r="20" spans="1:10" ht="19.149999999999999" customHeight="1" x14ac:dyDescent="0.25">
      <c r="A20" s="30"/>
      <c r="B20" s="4" t="s">
        <v>105</v>
      </c>
      <c r="C20" s="60">
        <v>-4.0518235538062497E-2</v>
      </c>
      <c r="D20" s="11">
        <v>0</v>
      </c>
      <c r="E20" s="34">
        <f t="shared" si="0"/>
        <v>0</v>
      </c>
      <c r="G20" s="65" t="s">
        <v>85</v>
      </c>
      <c r="H20" s="41">
        <v>39</v>
      </c>
      <c r="I20" s="38">
        <f t="shared" si="2"/>
        <v>-0.53348003686481005</v>
      </c>
      <c r="J20" s="71"/>
    </row>
    <row r="21" spans="1:10" ht="19.149999999999999" customHeight="1" x14ac:dyDescent="0.25">
      <c r="A21" s="25" t="s">
        <v>69</v>
      </c>
      <c r="B21" s="8" t="s">
        <v>106</v>
      </c>
      <c r="C21" s="58">
        <v>-4.1139271861724003E-2</v>
      </c>
      <c r="D21" s="13">
        <v>1</v>
      </c>
      <c r="E21" s="36">
        <f t="shared" si="0"/>
        <v>-4.1139271861724003E-2</v>
      </c>
      <c r="G21" s="66" t="s">
        <v>86</v>
      </c>
      <c r="H21" s="42">
        <v>1</v>
      </c>
      <c r="I21" s="38">
        <f t="shared" si="2"/>
        <v>0.25574036879077</v>
      </c>
      <c r="J21" s="71"/>
    </row>
    <row r="22" spans="1:10" ht="19.149999999999999" customHeight="1" thickBot="1" x14ac:dyDescent="0.3">
      <c r="A22" s="26"/>
      <c r="B22" s="8" t="s">
        <v>107</v>
      </c>
      <c r="C22" s="58">
        <v>9.3207088930714402E-2</v>
      </c>
      <c r="D22" s="13">
        <v>0</v>
      </c>
      <c r="E22" s="36">
        <f t="shared" si="0"/>
        <v>0</v>
      </c>
      <c r="G22" s="76" t="s">
        <v>87</v>
      </c>
      <c r="H22" s="77">
        <v>1</v>
      </c>
      <c r="I22" s="69">
        <f t="shared" si="2"/>
        <v>-8.2087849445459694E-3</v>
      </c>
      <c r="J22" s="72"/>
    </row>
    <row r="23" spans="1:10" x14ac:dyDescent="0.25">
      <c r="A23" s="27"/>
      <c r="B23" s="8" t="s">
        <v>108</v>
      </c>
      <c r="C23" s="58">
        <v>-0.64833310005098099</v>
      </c>
      <c r="D23" s="13">
        <v>0</v>
      </c>
      <c r="E23" s="36">
        <f t="shared" si="0"/>
        <v>0</v>
      </c>
      <c r="G23" s="39"/>
      <c r="H23" s="39"/>
      <c r="I23" s="39"/>
    </row>
    <row r="24" spans="1:10" ht="27.75" customHeight="1" x14ac:dyDescent="0.25">
      <c r="A24" s="28" t="s">
        <v>71</v>
      </c>
      <c r="B24" s="4" t="s">
        <v>109</v>
      </c>
      <c r="C24" s="60">
        <v>9.4543413506083598E-2</v>
      </c>
      <c r="D24" s="11">
        <v>0</v>
      </c>
      <c r="E24" s="34">
        <f t="shared" si="0"/>
        <v>0</v>
      </c>
      <c r="G24" s="43" t="s">
        <v>78</v>
      </c>
      <c r="H24" s="44">
        <f>EXP(I24)/(1+EXP(I24))</f>
        <v>0.63807830942341148</v>
      </c>
      <c r="I24" s="40">
        <f>SUM(I2:I23)</f>
        <v>0.56703315380535257</v>
      </c>
    </row>
    <row r="25" spans="1:10" x14ac:dyDescent="0.25">
      <c r="A25" s="29"/>
      <c r="B25" s="4" t="s">
        <v>110</v>
      </c>
      <c r="C25" s="60">
        <v>-6.4215869809688506E-2</v>
      </c>
      <c r="D25" s="11">
        <v>0</v>
      </c>
      <c r="E25" s="34">
        <f t="shared" si="0"/>
        <v>0</v>
      </c>
      <c r="G25" s="39"/>
      <c r="H25" s="39"/>
      <c r="I25" s="39"/>
    </row>
    <row r="26" spans="1:10" x14ac:dyDescent="0.25">
      <c r="A26" s="29"/>
      <c r="B26" s="4" t="s">
        <v>111</v>
      </c>
      <c r="C26" s="60">
        <v>-0.62562176916010503</v>
      </c>
      <c r="D26" s="11">
        <v>1</v>
      </c>
      <c r="E26" s="34">
        <f t="shared" si="0"/>
        <v>-0.62562176916010503</v>
      </c>
      <c r="H26" s="61"/>
    </row>
    <row r="27" spans="1:10" x14ac:dyDescent="0.25">
      <c r="A27" s="30"/>
      <c r="B27" s="4" t="s">
        <v>112</v>
      </c>
      <c r="C27" s="60">
        <v>-9.7105751830004903E-4</v>
      </c>
      <c r="D27" s="11">
        <v>0</v>
      </c>
      <c r="E27" s="34">
        <f t="shared" si="0"/>
        <v>0</v>
      </c>
    </row>
    <row r="28" spans="1:10" x14ac:dyDescent="0.25">
      <c r="A28" s="25" t="s">
        <v>72</v>
      </c>
      <c r="B28" s="8" t="s">
        <v>113</v>
      </c>
      <c r="C28" s="58">
        <v>-6.4876832380388993E-2</v>
      </c>
      <c r="D28" s="13">
        <v>0</v>
      </c>
      <c r="E28" s="36">
        <f t="shared" si="0"/>
        <v>0</v>
      </c>
    </row>
    <row r="29" spans="1:10" x14ac:dyDescent="0.25">
      <c r="A29" s="26"/>
      <c r="B29" s="8" t="s">
        <v>114</v>
      </c>
      <c r="C29" s="58">
        <v>0.163442589895747</v>
      </c>
      <c r="D29" s="13">
        <v>0</v>
      </c>
      <c r="E29" s="36">
        <f t="shared" si="0"/>
        <v>0</v>
      </c>
    </row>
    <row r="30" spans="1:10" x14ac:dyDescent="0.25">
      <c r="A30" s="26"/>
      <c r="B30" s="8" t="s">
        <v>115</v>
      </c>
      <c r="C30" s="58">
        <v>2.00512017347056E-2</v>
      </c>
      <c r="D30" s="13">
        <v>0</v>
      </c>
      <c r="E30" s="36">
        <f t="shared" si="0"/>
        <v>0</v>
      </c>
    </row>
    <row r="31" spans="1:10" x14ac:dyDescent="0.25">
      <c r="A31" s="26"/>
      <c r="B31" s="8" t="s">
        <v>116</v>
      </c>
      <c r="C31" s="58">
        <v>-0.63777015220928301</v>
      </c>
      <c r="D31" s="13">
        <v>0</v>
      </c>
      <c r="E31" s="36">
        <f t="shared" si="0"/>
        <v>0</v>
      </c>
    </row>
    <row r="32" spans="1:10" x14ac:dyDescent="0.25">
      <c r="A32" s="27"/>
      <c r="B32" s="8" t="s">
        <v>117</v>
      </c>
      <c r="C32" s="58">
        <v>-7.7112090022791693E-2</v>
      </c>
      <c r="D32" s="13">
        <v>1</v>
      </c>
      <c r="E32" s="36">
        <f t="shared" si="0"/>
        <v>-7.7112090022791693E-2</v>
      </c>
    </row>
    <row r="33" spans="1:14" x14ac:dyDescent="0.25">
      <c r="A33" s="28" t="s">
        <v>73</v>
      </c>
      <c r="B33" s="4" t="s">
        <v>118</v>
      </c>
      <c r="C33" s="60">
        <v>0.324430911193272</v>
      </c>
      <c r="D33" s="11">
        <v>1</v>
      </c>
      <c r="E33" s="34">
        <f t="shared" si="0"/>
        <v>0.324430911193272</v>
      </c>
    </row>
    <row r="34" spans="1:14" x14ac:dyDescent="0.25">
      <c r="A34" s="29"/>
      <c r="B34" s="4" t="s">
        <v>119</v>
      </c>
      <c r="C34" s="60">
        <v>0.21245411808450601</v>
      </c>
      <c r="D34" s="11">
        <v>0</v>
      </c>
      <c r="E34" s="34">
        <f t="shared" si="0"/>
        <v>0</v>
      </c>
    </row>
    <row r="35" spans="1:14" x14ac:dyDescent="0.25">
      <c r="A35" s="29"/>
      <c r="B35" s="4" t="s">
        <v>120</v>
      </c>
      <c r="C35" s="60">
        <v>-0.13784353270534599</v>
      </c>
      <c r="D35" s="11">
        <v>0</v>
      </c>
      <c r="E35" s="34">
        <f t="shared" si="0"/>
        <v>0</v>
      </c>
    </row>
    <row r="36" spans="1:14" x14ac:dyDescent="0.25">
      <c r="A36" s="29"/>
      <c r="B36" s="4" t="s">
        <v>121</v>
      </c>
      <c r="C36" s="60">
        <v>-0.605097852298913</v>
      </c>
      <c r="D36" s="11">
        <v>0</v>
      </c>
      <c r="E36" s="34">
        <f t="shared" si="0"/>
        <v>0</v>
      </c>
    </row>
    <row r="37" spans="1:14" x14ac:dyDescent="0.25">
      <c r="A37" s="30"/>
      <c r="B37" s="4" t="s">
        <v>122</v>
      </c>
      <c r="C37" s="60">
        <v>-0.39020892725552497</v>
      </c>
      <c r="D37" s="11">
        <v>0</v>
      </c>
      <c r="E37" s="34">
        <f t="shared" si="0"/>
        <v>0</v>
      </c>
    </row>
    <row r="38" spans="1:14" x14ac:dyDescent="0.25">
      <c r="A38" s="25" t="s">
        <v>74</v>
      </c>
      <c r="B38" s="8" t="s">
        <v>123</v>
      </c>
      <c r="C38" s="58">
        <v>0.53400761134000596</v>
      </c>
      <c r="D38" s="13">
        <v>1</v>
      </c>
      <c r="E38" s="36">
        <f t="shared" si="0"/>
        <v>0.53400761134000596</v>
      </c>
    </row>
    <row r="39" spans="1:14" x14ac:dyDescent="0.25">
      <c r="A39" s="26"/>
      <c r="B39" s="8" t="s">
        <v>124</v>
      </c>
      <c r="C39" s="58">
        <v>-1.01640279599549</v>
      </c>
      <c r="D39" s="13">
        <v>0</v>
      </c>
      <c r="E39" s="36">
        <f t="shared" si="0"/>
        <v>0</v>
      </c>
    </row>
    <row r="40" spans="1:14" x14ac:dyDescent="0.25">
      <c r="A40" s="26"/>
      <c r="B40" s="8" t="s">
        <v>127</v>
      </c>
      <c r="C40" s="58">
        <v>-0.22962579907852401</v>
      </c>
      <c r="D40" s="13">
        <v>0</v>
      </c>
      <c r="E40" s="36">
        <f t="shared" si="0"/>
        <v>0</v>
      </c>
    </row>
    <row r="41" spans="1:14" x14ac:dyDescent="0.25">
      <c r="A41" s="26"/>
      <c r="B41" s="8" t="s">
        <v>125</v>
      </c>
      <c r="C41" s="58">
        <v>-0.17140844871418501</v>
      </c>
      <c r="D41" s="13">
        <v>0</v>
      </c>
      <c r="E41" s="36">
        <f t="shared" si="0"/>
        <v>0</v>
      </c>
    </row>
    <row r="42" spans="1:14" x14ac:dyDescent="0.25">
      <c r="A42" s="26"/>
      <c r="B42" s="8" t="s">
        <v>126</v>
      </c>
      <c r="C42" s="58">
        <v>-0.37269512121947701</v>
      </c>
      <c r="D42" s="13">
        <v>0</v>
      </c>
      <c r="E42" s="36">
        <f t="shared" si="0"/>
        <v>0</v>
      </c>
    </row>
    <row r="43" spans="1:14" x14ac:dyDescent="0.25">
      <c r="A43" s="26"/>
      <c r="B43" s="8" t="s">
        <v>128</v>
      </c>
      <c r="C43" s="58">
        <v>-0.107102314987037</v>
      </c>
      <c r="D43" s="13">
        <v>0</v>
      </c>
      <c r="E43" s="36">
        <f t="shared" si="0"/>
        <v>0</v>
      </c>
    </row>
    <row r="44" spans="1:14" x14ac:dyDescent="0.25">
      <c r="A44" s="26"/>
      <c r="B44" s="8" t="s">
        <v>129</v>
      </c>
      <c r="C44" s="58">
        <v>0.43899849642327299</v>
      </c>
      <c r="D44" s="13">
        <v>0</v>
      </c>
      <c r="E44" s="36">
        <f t="shared" si="0"/>
        <v>0</v>
      </c>
    </row>
    <row r="45" spans="1:14" x14ac:dyDescent="0.25">
      <c r="A45" s="26"/>
      <c r="B45" s="8" t="s">
        <v>130</v>
      </c>
      <c r="C45" s="58">
        <v>0.54805039441917702</v>
      </c>
      <c r="D45" s="13">
        <v>0</v>
      </c>
      <c r="E45" s="36">
        <f t="shared" si="0"/>
        <v>0</v>
      </c>
    </row>
    <row r="46" spans="1:14" x14ac:dyDescent="0.25">
      <c r="A46" s="26"/>
      <c r="B46" s="8" t="s">
        <v>131</v>
      </c>
      <c r="C46" s="58">
        <v>3.35400034897771E-2</v>
      </c>
      <c r="D46" s="13">
        <v>0</v>
      </c>
      <c r="E46" s="36">
        <f t="shared" si="0"/>
        <v>0</v>
      </c>
    </row>
    <row r="47" spans="1:14" x14ac:dyDescent="0.25">
      <c r="A47" s="27"/>
      <c r="B47" s="8" t="s">
        <v>132</v>
      </c>
      <c r="C47" s="58">
        <v>-0.25362730865952599</v>
      </c>
      <c r="D47" s="13">
        <v>0</v>
      </c>
      <c r="E47" s="36">
        <f t="shared" si="0"/>
        <v>0</v>
      </c>
    </row>
    <row r="48" spans="1:14" x14ac:dyDescent="0.25">
      <c r="A48" s="28" t="s">
        <v>75</v>
      </c>
      <c r="B48" s="4" t="s">
        <v>133</v>
      </c>
      <c r="C48" s="60">
        <v>0.45988859622767098</v>
      </c>
      <c r="D48" s="11">
        <v>0</v>
      </c>
      <c r="E48" s="34">
        <f t="shared" si="0"/>
        <v>0</v>
      </c>
      <c r="N48" t="str">
        <f>H48 &amp; "(" &amp; G48 &amp; ")"</f>
        <v>()</v>
      </c>
    </row>
    <row r="49" spans="1:14" x14ac:dyDescent="0.25">
      <c r="A49" s="29"/>
      <c r="B49" s="4" t="s">
        <v>134</v>
      </c>
      <c r="C49" s="60">
        <v>0.238167454611353</v>
      </c>
      <c r="D49" s="11">
        <v>0</v>
      </c>
      <c r="E49" s="34">
        <f t="shared" si="0"/>
        <v>0</v>
      </c>
      <c r="N49" t="str">
        <f t="shared" ref="N49:N52" si="3">H49 &amp; "(" &amp; G49 &amp; ")"</f>
        <v>()</v>
      </c>
    </row>
    <row r="50" spans="1:14" x14ac:dyDescent="0.25">
      <c r="A50" s="29"/>
      <c r="B50" s="4" t="s">
        <v>135</v>
      </c>
      <c r="C50" s="60">
        <v>-3.7664477193609498E-2</v>
      </c>
      <c r="D50" s="11">
        <v>1</v>
      </c>
      <c r="E50" s="34">
        <f t="shared" si="0"/>
        <v>-3.7664477193609498E-2</v>
      </c>
      <c r="N50" t="str">
        <f t="shared" si="3"/>
        <v>()</v>
      </c>
    </row>
    <row r="51" spans="1:14" x14ac:dyDescent="0.25">
      <c r="A51" s="29"/>
      <c r="B51" s="4" t="s">
        <v>136</v>
      </c>
      <c r="C51" s="60">
        <v>-0.270015564997585</v>
      </c>
      <c r="D51" s="11">
        <v>0</v>
      </c>
      <c r="E51" s="34">
        <f t="shared" si="0"/>
        <v>0</v>
      </c>
      <c r="N51" t="str">
        <f t="shared" si="3"/>
        <v>()</v>
      </c>
    </row>
    <row r="52" spans="1:14" x14ac:dyDescent="0.25">
      <c r="A52" s="30"/>
      <c r="B52" s="4" t="s">
        <v>137</v>
      </c>
      <c r="C52" s="60">
        <v>-0.98664129162983505</v>
      </c>
      <c r="D52" s="11">
        <v>0</v>
      </c>
      <c r="E52" s="34">
        <f t="shared" si="0"/>
        <v>0</v>
      </c>
      <c r="N52" t="str">
        <f t="shared" si="3"/>
        <v>()</v>
      </c>
    </row>
    <row r="53" spans="1:14" x14ac:dyDescent="0.25">
      <c r="A53" s="25" t="s">
        <v>76</v>
      </c>
      <c r="B53" s="8" t="s">
        <v>138</v>
      </c>
      <c r="C53" s="58">
        <v>0.66773352120882301</v>
      </c>
      <c r="D53" s="13">
        <v>0</v>
      </c>
      <c r="E53" s="36">
        <f t="shared" si="0"/>
        <v>0</v>
      </c>
    </row>
    <row r="54" spans="1:14" x14ac:dyDescent="0.25">
      <c r="A54" s="26"/>
      <c r="B54" s="8" t="s">
        <v>139</v>
      </c>
      <c r="C54" s="58">
        <v>4.3162352716743799E-3</v>
      </c>
      <c r="D54" s="13">
        <v>0</v>
      </c>
      <c r="E54" s="36">
        <f t="shared" si="0"/>
        <v>0</v>
      </c>
    </row>
    <row r="55" spans="1:14" x14ac:dyDescent="0.25">
      <c r="A55" s="26"/>
      <c r="B55" s="8" t="s">
        <v>140</v>
      </c>
      <c r="C55" s="58">
        <v>-0.23119310842811699</v>
      </c>
      <c r="D55" s="13">
        <v>0</v>
      </c>
      <c r="E55" s="36">
        <f t="shared" si="0"/>
        <v>0</v>
      </c>
    </row>
    <row r="56" spans="1:14" x14ac:dyDescent="0.25">
      <c r="A56" s="27"/>
      <c r="B56" s="8" t="s">
        <v>141</v>
      </c>
      <c r="C56" s="58">
        <v>-1.03712193103439</v>
      </c>
      <c r="D56" s="13">
        <v>1</v>
      </c>
      <c r="E56" s="36">
        <f t="shared" si="0"/>
        <v>-1.03712193103439</v>
      </c>
    </row>
    <row r="57" spans="1:14" x14ac:dyDescent="0.25">
      <c r="B57" s="4" t="s">
        <v>2</v>
      </c>
      <c r="C57" s="60">
        <v>2.1672211752109701E-2</v>
      </c>
      <c r="D57" s="11">
        <v>12</v>
      </c>
      <c r="E57" s="34">
        <f t="shared" si="0"/>
        <v>0.2600665410253164</v>
      </c>
    </row>
    <row r="58" spans="1:14" x14ac:dyDescent="0.25">
      <c r="B58" s="8" t="s">
        <v>3</v>
      </c>
      <c r="C58" s="58">
        <v>1.2827050195644301E-4</v>
      </c>
      <c r="D58" s="13">
        <v>1884</v>
      </c>
      <c r="E58" s="36">
        <f t="shared" si="0"/>
        <v>0.24166162568593863</v>
      </c>
    </row>
    <row r="59" spans="1:14" x14ac:dyDescent="0.25">
      <c r="B59" s="4" t="s">
        <v>4</v>
      </c>
      <c r="C59" s="60">
        <v>0.32611124728505397</v>
      </c>
      <c r="D59" s="11">
        <v>4</v>
      </c>
      <c r="E59" s="34">
        <f t="shared" si="0"/>
        <v>1.3044449891402159</v>
      </c>
    </row>
    <row r="60" spans="1:14" x14ac:dyDescent="0.25">
      <c r="B60" s="8" t="s">
        <v>5</v>
      </c>
      <c r="C60" s="58">
        <v>-2.3307378187788701E-2</v>
      </c>
      <c r="D60" s="13">
        <v>4</v>
      </c>
      <c r="E60" s="36">
        <f t="shared" si="0"/>
        <v>-9.3229512751154806E-2</v>
      </c>
    </row>
    <row r="61" spans="1:14" x14ac:dyDescent="0.25">
      <c r="B61" s="4" t="s">
        <v>6</v>
      </c>
      <c r="C61" s="60">
        <v>-1.3678975304225899E-2</v>
      </c>
      <c r="D61" s="11">
        <v>39</v>
      </c>
      <c r="E61" s="34">
        <f t="shared" si="0"/>
        <v>-0.53348003686481005</v>
      </c>
    </row>
    <row r="62" spans="1:14" x14ac:dyDescent="0.25">
      <c r="B62" s="8" t="s">
        <v>7</v>
      </c>
      <c r="C62" s="58">
        <v>0.25574036879077</v>
      </c>
      <c r="D62" s="13">
        <v>1</v>
      </c>
      <c r="E62" s="36">
        <f t="shared" si="0"/>
        <v>0.25574036879077</v>
      </c>
    </row>
    <row r="63" spans="1:14" x14ac:dyDescent="0.25">
      <c r="B63" s="4" t="s">
        <v>8</v>
      </c>
      <c r="C63" s="60">
        <v>-8.2087849445459694E-3</v>
      </c>
      <c r="D63" s="11">
        <v>1</v>
      </c>
      <c r="E63" s="34">
        <f t="shared" si="0"/>
        <v>-8.2087849445459694E-3</v>
      </c>
    </row>
    <row r="65" spans="3:5" ht="15.75" thickBot="1" x14ac:dyDescent="0.3">
      <c r="E65" s="15"/>
    </row>
    <row r="67" spans="3:5" x14ac:dyDescent="0.25">
      <c r="C67"/>
      <c r="E67" s="56"/>
    </row>
  </sheetData>
  <mergeCells count="2">
    <mergeCell ref="J3:J15"/>
    <mergeCell ref="J16:J22"/>
  </mergeCells>
  <conditionalFormatting sqref="C3:C6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{9DEB11D1-7A62-432A-94C1-987145755F13}</x14:id>
        </ext>
      </extLst>
    </cfRule>
  </conditionalFormatting>
  <conditionalFormatting sqref="I3:I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{FF5EC6F1-1A76-4937-B108-07782B1E6238}</x14:id>
        </ext>
      </extLst>
    </cfRule>
  </conditionalFormatting>
  <dataValidations count="13">
    <dataValidation type="list" allowBlank="1" showInputMessage="1" showErrorMessage="1" sqref="H3">
      <formula1>$B$3:$B$4</formula1>
    </dataValidation>
    <dataValidation type="list" allowBlank="1" showInputMessage="1" showErrorMessage="1" sqref="H4">
      <formula1>$B$5:$B$6</formula1>
    </dataValidation>
    <dataValidation type="list" allowBlank="1" showInputMessage="1" showErrorMessage="1" sqref="H5">
      <formula1>$B$7:$B$10</formula1>
    </dataValidation>
    <dataValidation type="list" allowBlank="1" showInputMessage="1" showErrorMessage="1" sqref="H6">
      <formula1>$B$11:$B$13</formula1>
    </dataValidation>
    <dataValidation type="list" allowBlank="1" showInputMessage="1" showErrorMessage="1" sqref="H7">
      <formula1>$B$14:$B$16</formula1>
    </dataValidation>
    <dataValidation type="list" allowBlank="1" showInputMessage="1" showErrorMessage="1" sqref="H8">
      <formula1>$B$17:$B$20</formula1>
    </dataValidation>
    <dataValidation type="list" allowBlank="1" showInputMessage="1" showErrorMessage="1" sqref="H9">
      <formula1>$B$21:$B$23</formula1>
    </dataValidation>
    <dataValidation type="list" allowBlank="1" showInputMessage="1" showErrorMessage="1" sqref="H10">
      <formula1>$B$24:$B$27</formula1>
    </dataValidation>
    <dataValidation type="list" allowBlank="1" showInputMessage="1" showErrorMessage="1" sqref="H11">
      <formula1>$B$28:$B$32</formula1>
    </dataValidation>
    <dataValidation type="list" allowBlank="1" showInputMessage="1" showErrorMessage="1" sqref="H12">
      <formula1>$B$33:$B$37</formula1>
    </dataValidation>
    <dataValidation type="list" allowBlank="1" showInputMessage="1" showErrorMessage="1" sqref="H13">
      <formula1>$B$38:$B$47</formula1>
    </dataValidation>
    <dataValidation type="list" allowBlank="1" showInputMessage="1" showErrorMessage="1" sqref="H14">
      <formula1>$B$48:$B$52</formula1>
    </dataValidation>
    <dataValidation type="list" allowBlank="1" showInputMessage="1" showErrorMessage="1" sqref="H15">
      <formula1>$B$53:$B$56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EB11D1-7A62-432A-94C1-987145755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C3:C63</xm:sqref>
        </x14:conditionalFormatting>
        <x14:conditionalFormatting xmlns:xm="http://schemas.microsoft.com/office/excel/2006/main">
          <x14:cfRule type="dataBar" id="{FF5EC6F1-1A76-4937-B108-07782B1E6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As 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Collins</dc:creator>
  <cp:lastModifiedBy>Rob Collins</cp:lastModifiedBy>
  <dcterms:created xsi:type="dcterms:W3CDTF">2019-06-07T17:20:07Z</dcterms:created>
  <dcterms:modified xsi:type="dcterms:W3CDTF">2020-11-12T17:29:58Z</dcterms:modified>
</cp:coreProperties>
</file>