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
      <text>
        <t xml:space="preserve">Kyle Tucker:
Should be &gt;3% &lt;20%</t>
      </text>
    </comment>
    <comment authorId="0" ref="D6">
      <text>
        <t xml:space="preserve">Kyle Tucker:
Should be higher than 15%</t>
      </text>
    </comment>
    <comment authorId="0" ref="E6">
      <text>
        <t xml:space="preserve">Kyle Tucker:
Should be &gt;$3m Cash Flow</t>
      </text>
    </comment>
    <comment authorId="0" ref="F6">
      <text>
        <t xml:space="preserve">Kyle Tucker:
Should never or almost never be above 8x</t>
      </text>
    </comment>
    <comment authorId="0" ref="G6">
      <text>
        <t xml:space="preserve">Kyle Tucker:
Should be &gt;10 years</t>
      </text>
    </comment>
    <comment authorId="0" ref="Q6">
      <text>
        <t xml:space="preserve">Kyle Tucker:
This is the name of the broker or banker that listed the deal
</t>
      </text>
    </comment>
    <comment authorId="0" ref="CA6">
      <text>
        <t xml:space="preserve">Kyle Tucker:
i.e. proprietary or from a banker / broker</t>
      </text>
    </comment>
    <comment authorId="0" ref="CB6">
      <text>
        <t xml:space="preserve">Kyle Tucker:
Put in your expected value for the asset</t>
      </text>
    </comment>
    <comment authorId="0" ref="CC6">
      <text>
        <t xml:space="preserve">Kyle Tucker:
From the seller / broker</t>
      </text>
    </comment>
  </commentList>
</comments>
</file>

<file path=xl/sharedStrings.xml><?xml version="1.0" encoding="utf-8"?>
<sst xmlns="http://schemas.openxmlformats.org/spreadsheetml/2006/main" count="65" uniqueCount="59">
  <si>
    <t>Tucker's Farm - Deal Tracker</t>
  </si>
  <si>
    <t>HIGHLY CONFIDENTIAL</t>
  </si>
  <si>
    <t>Updated Date in 6/1/2023</t>
  </si>
  <si>
    <t>Scorecard</t>
  </si>
  <si>
    <t>Scrape Details</t>
  </si>
  <si>
    <t>Creation Multiple</t>
  </si>
  <si>
    <t>Revenue</t>
  </si>
  <si>
    <t>Cash Flow</t>
  </si>
  <si>
    <t>Cash Flow Margin</t>
  </si>
  <si>
    <t>Revenue Growth</t>
  </si>
  <si>
    <t>Valuation</t>
  </si>
  <si>
    <t>Date Farm Reached Out</t>
  </si>
  <si>
    <t>Title</t>
  </si>
  <si>
    <t>Multiple</t>
  </si>
  <si>
    <t>Business Age</t>
  </si>
  <si>
    <t>City</t>
  </si>
  <si>
    <t>State</t>
  </si>
  <si>
    <t>Country</t>
  </si>
  <si>
    <t>URL</t>
  </si>
  <si>
    <t>Industry</t>
  </si>
  <si>
    <t>Source</t>
  </si>
  <si>
    <t>Description</t>
  </si>
  <si>
    <t>Listed By (Firm)</t>
  </si>
  <si>
    <t>Listed By (Name)</t>
  </si>
  <si>
    <t>Phone</t>
  </si>
  <si>
    <t>Email</t>
  </si>
  <si>
    <t>Valuation Guidance from Broker</t>
  </si>
  <si>
    <t>Marketed Adjustments</t>
  </si>
  <si>
    <t>Revenue Quality</t>
  </si>
  <si>
    <t>Concentration of top 5 customers</t>
  </si>
  <si>
    <t>Key man dependence</t>
  </si>
  <si>
    <t>Management in place</t>
  </si>
  <si>
    <t>Is the owner/seller currently rich</t>
  </si>
  <si>
    <t>Reason for sale</t>
  </si>
  <si>
    <t>Reinvestment Rate</t>
  </si>
  <si>
    <t>Any Owned Real Estate</t>
  </si>
  <si>
    <t>Technology Proof</t>
  </si>
  <si>
    <t>China Proof</t>
  </si>
  <si>
    <t>Industry Growth</t>
  </si>
  <si>
    <t>Industry Fragmentation</t>
  </si>
  <si>
    <t>Recession Proofness</t>
  </si>
  <si>
    <t>Operational Complexity</t>
  </si>
  <si>
    <t>Reputational Risk</t>
  </si>
  <si>
    <t>Farm</t>
  </si>
  <si>
    <t>Seller</t>
  </si>
  <si>
    <t>IHOP 21 Units</t>
  </si>
  <si>
    <t>Normund</t>
  </si>
  <si>
    <t>Texas</t>
  </si>
  <si>
    <t>USA</t>
  </si>
  <si>
    <t>https://www.bizquest.com/business-for-sale/roofing-contractor-high-volume-roofing-company-for-sale/BW2048994/</t>
  </si>
  <si>
    <t>Building and Construction</t>
  </si>
  <si>
    <t>Bizquest</t>
  </si>
  <si>
    <t>FOR SALE: High volume roofing contractor business. We are an Owens Corning Platinum Preferred contractor having completed over 70,000 roofs. Included in this sale are existing relationships with national and regional insurance companies as well as property damage adjusting services. In addition to our Owens Corning Platinum status, we also have preferred pricing with many other material suppliers. We have built excellent business processes to take care of our customers especially when disaster strikes them. Our process smoothly and efficiently helps a homeowner file their claim and get fair timely settlements from their insurance company. Included in this sale is the latest estimating tools and software, marketing and lead generating sources that produce excellent results. In addition, this sale comes with an excellent transition plan for the new owner as well as ongoing training and support.</t>
  </si>
  <si>
    <t>Greenlight Brokers</t>
  </si>
  <si>
    <t>Gary Karish</t>
  </si>
  <si>
    <t>(817) 476 7376</t>
  </si>
  <si>
    <t>gary@greenlight.com</t>
  </si>
  <si>
    <t>-</t>
  </si>
  <si>
    <t>5.0x</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</si>
</sst>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quot;$&quot;#,##0"/>
    <numFmt numFmtId="166" formatCode="0.0x"/>
  </numFmts>
  <fonts count="10">
    <font>
      <sz val="10.0"/>
      <color rgb="FF000000"/>
      <name val="Arial"/>
      <scheme val="minor"/>
    </font>
    <font>
      <b/>
      <sz val="8.0"/>
      <color rgb="FF000000"/>
      <name val="&quot;Century Gothic&quot;"/>
    </font>
    <font>
      <sz val="8.0"/>
      <color rgb="FF000000"/>
      <name val="&quot;Century Gothic&quot;"/>
    </font>
    <font>
      <b/>
      <sz val="8.0"/>
      <color rgb="FFFFFFFF"/>
      <name val="&quot;Century Gothic&quot;"/>
    </font>
    <font>
      <b/>
      <u/>
      <sz val="8.0"/>
      <color rgb="FF000000"/>
      <name val="&quot;Century Gothic&quot;"/>
    </font>
    <font>
      <b/>
      <u/>
      <sz val="8.0"/>
      <color rgb="FF000000"/>
      <name val="&quot;Century Gothic&quot;"/>
    </font>
    <font>
      <b/>
      <u/>
      <sz val="8.0"/>
      <color rgb="FF000000"/>
      <name val="&quot;Century Gothic&quot;"/>
    </font>
    <font>
      <sz val="8.0"/>
      <color rgb="FF0000FF"/>
      <name val="&quot;Century Gothic&quot;"/>
    </font>
    <font>
      <u/>
      <sz val="8.0"/>
      <color rgb="FF0000FF"/>
      <name val="&quot;Century Gothic&quot;"/>
    </font>
    <font>
      <sz val="8.0"/>
      <color theme="1"/>
      <name val="&quot;Century Gothic&quot;"/>
    </font>
  </fonts>
  <fills count="8">
    <fill>
      <patternFill patternType="none"/>
    </fill>
    <fill>
      <patternFill patternType="lightGray"/>
    </fill>
    <fill>
      <patternFill patternType="solid">
        <fgColor rgb="FF000000"/>
        <bgColor rgb="FF000000"/>
      </patternFill>
    </fill>
    <fill>
      <patternFill patternType="solid">
        <fgColor rgb="FFFCE4D6"/>
        <bgColor rgb="FFFCE4D6"/>
      </patternFill>
    </fill>
    <fill>
      <patternFill patternType="solid">
        <fgColor rgb="FFFFF2CC"/>
        <bgColor rgb="FFFFF2CC"/>
      </patternFill>
    </fill>
    <fill>
      <patternFill patternType="solid">
        <fgColor rgb="FFA9D08E"/>
        <bgColor rgb="FFA9D08E"/>
      </patternFill>
    </fill>
    <fill>
      <patternFill patternType="solid">
        <fgColor rgb="FFE2EFDA"/>
        <bgColor rgb="FFE2EFDA"/>
      </patternFill>
    </fill>
    <fill>
      <patternFill patternType="solid">
        <fgColor rgb="FFFFD966"/>
        <bgColor rgb="FFFFD966"/>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2" fontId="3" numFmtId="0" xfId="0" applyAlignment="1" applyFill="1" applyFont="1">
      <alignment horizontal="center" readingOrder="0" shrinkToFit="0" vertical="bottom" wrapText="0"/>
    </xf>
    <xf borderId="0" fillId="3" fontId="1" numFmtId="0" xfId="0" applyAlignment="1" applyFill="1" applyFont="1">
      <alignment horizontal="center" readingOrder="0" shrinkToFit="0" vertical="bottom" wrapText="0"/>
    </xf>
    <xf borderId="0" fillId="4" fontId="1" numFmtId="0" xfId="0" applyAlignment="1" applyFill="1" applyFont="1">
      <alignment horizontal="center" readingOrder="0" shrinkToFit="0" vertical="bottom" wrapText="0"/>
    </xf>
    <xf borderId="0" fillId="5" fontId="1" numFmtId="0" xfId="0" applyAlignment="1" applyFill="1" applyFont="1">
      <alignment horizontal="center" readingOrder="0" shrinkToFit="0" vertical="bottom" wrapText="0"/>
    </xf>
    <xf borderId="0" fillId="6" fontId="1" numFmtId="0" xfId="0" applyAlignment="1" applyFill="1" applyFont="1">
      <alignment horizontal="center" readingOrder="0" shrinkToFit="0" vertical="bottom" wrapText="0"/>
    </xf>
    <xf borderId="0" fillId="7" fontId="1" numFmtId="0" xfId="0" applyAlignment="1" applyFill="1" applyFont="1">
      <alignment horizontal="center" readingOrder="0" shrinkToFit="0" vertical="bottom" wrapText="0"/>
    </xf>
    <xf borderId="0" fillId="0" fontId="4" numFmtId="0" xfId="0" applyAlignment="1" applyFont="1">
      <alignment readingOrder="0" shrinkToFit="0" vertical="bottom" wrapText="0"/>
    </xf>
    <xf borderId="0" fillId="0" fontId="5" numFmtId="0" xfId="0" applyAlignment="1" applyFont="1">
      <alignment horizontal="center" readingOrder="0" shrinkToFit="0" vertical="bottom" wrapText="1"/>
    </xf>
    <xf borderId="0" fillId="0" fontId="2" numFmtId="0" xfId="0" applyAlignment="1" applyFont="1">
      <alignment horizontal="center" vertical="bottom"/>
    </xf>
    <xf borderId="0" fillId="0" fontId="6" numFmtId="0" xfId="0" applyAlignment="1" applyFont="1">
      <alignment horizontal="center" readingOrder="0" vertical="bottom"/>
    </xf>
    <xf borderId="0" fillId="0" fontId="2" numFmtId="164" xfId="0" applyAlignment="1" applyFont="1" applyNumberFormat="1">
      <alignment horizontal="left" readingOrder="0" shrinkToFit="0" vertical="bottom" wrapText="0"/>
    </xf>
    <xf borderId="0" fillId="0" fontId="2" numFmtId="0" xfId="0" applyAlignment="1" applyFont="1">
      <alignment horizontal="left" readingOrder="0" shrinkToFit="0" vertical="bottom" wrapText="0"/>
    </xf>
    <xf borderId="0" fillId="0" fontId="2" numFmtId="9" xfId="0" applyAlignment="1" applyFont="1" applyNumberFormat="1">
      <alignment horizontal="left" readingOrder="0" shrinkToFit="0" vertical="bottom" wrapText="0"/>
    </xf>
    <xf borderId="0" fillId="0" fontId="2" numFmtId="165" xfId="0" applyAlignment="1" applyFont="1" applyNumberFormat="1">
      <alignment horizontal="left" readingOrder="0" shrinkToFit="0" vertical="bottom" wrapText="0"/>
    </xf>
    <xf borderId="0" fillId="0" fontId="2" numFmtId="166" xfId="0" applyAlignment="1" applyFont="1" applyNumberFormat="1">
      <alignment horizontal="left" readingOrder="0" shrinkToFit="0" vertical="bottom" wrapText="0"/>
    </xf>
    <xf borderId="0" fillId="0" fontId="7" numFmtId="0" xfId="0" applyAlignment="1" applyFont="1">
      <alignment horizontal="left" readingOrder="0" shrinkToFit="0" vertical="bottom" wrapText="0"/>
    </xf>
    <xf borderId="0" fillId="0" fontId="8" numFmtId="0" xfId="0" applyAlignment="1" applyFont="1">
      <alignment horizontal="left" readingOrder="0" shrinkToFit="0" vertical="bottom" wrapText="0"/>
    </xf>
    <xf borderId="0" fillId="0" fontId="7" numFmtId="165" xfId="0" applyAlignment="1" applyFont="1" applyNumberFormat="1">
      <alignment horizontal="left" readingOrder="0" shrinkToFit="0" wrapText="0"/>
    </xf>
    <xf borderId="0" fillId="0" fontId="9" numFmtId="9" xfId="0" applyAlignment="1" applyFont="1" applyNumberFormat="1">
      <alignment horizontal="left" readingOrder="0" shrinkToFit="0" wrapText="0"/>
    </xf>
    <xf borderId="0" fillId="0" fontId="9"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bizquest.com/business-for-sale/roofing-contractor-high-volume-roofing-company-for-sale/BW2048994/" TargetMode="External"/><Relationship Id="rId3" Type="http://schemas.openxmlformats.org/officeDocument/2006/relationships/hyperlink" Target="mailto:Gary@greenlight.com"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CC1" s="2"/>
    </row>
    <row r="2">
      <c r="A2" s="1" t="s">
        <v>1</v>
      </c>
      <c r="CC2" s="3"/>
    </row>
    <row r="3">
      <c r="A3" s="1" t="s">
        <v>2</v>
      </c>
      <c r="CC3" s="3"/>
    </row>
    <row r="4">
      <c r="CC4" s="3"/>
    </row>
    <row r="5">
      <c r="A5" s="4" t="s">
        <v>3</v>
      </c>
      <c r="H5" s="3"/>
      <c r="I5" s="5" t="s">
        <v>4</v>
      </c>
      <c r="U5" s="6" t="s">
        <v>5</v>
      </c>
      <c r="AC5" s="7" t="s">
        <v>6</v>
      </c>
      <c r="AK5" s="8" t="s">
        <v>7</v>
      </c>
      <c r="AS5" s="9" t="s">
        <v>8</v>
      </c>
      <c r="BA5" s="6" t="s">
        <v>9</v>
      </c>
      <c r="CA5" s="3"/>
      <c r="CB5" s="10" t="s">
        <v>10</v>
      </c>
    </row>
    <row r="6" ht="82.5" customHeight="1">
      <c r="A6" s="11" t="s">
        <v>11</v>
      </c>
      <c r="B6" s="11" t="s">
        <v>12</v>
      </c>
      <c r="C6" s="11" t="s">
        <v>9</v>
      </c>
      <c r="D6" s="11" t="s">
        <v>8</v>
      </c>
      <c r="E6" s="11" t="s">
        <v>7</v>
      </c>
      <c r="F6" s="11" t="s">
        <v>13</v>
      </c>
      <c r="G6" s="11" t="s">
        <v>14</v>
      </c>
      <c r="H6" s="12"/>
      <c r="I6" s="13" t="s">
        <v>12</v>
      </c>
      <c r="J6" s="13" t="s">
        <v>15</v>
      </c>
      <c r="K6" s="13" t="s">
        <v>16</v>
      </c>
      <c r="L6" s="13" t="s">
        <v>17</v>
      </c>
      <c r="M6" s="13" t="s">
        <v>18</v>
      </c>
      <c r="N6" s="13" t="s">
        <v>19</v>
      </c>
      <c r="O6" s="13" t="s">
        <v>20</v>
      </c>
      <c r="P6" s="13" t="s">
        <v>21</v>
      </c>
      <c r="Q6" s="13" t="s">
        <v>22</v>
      </c>
      <c r="R6" s="13" t="s">
        <v>23</v>
      </c>
      <c r="S6" s="13" t="s">
        <v>24</v>
      </c>
      <c r="T6" s="13" t="s">
        <v>25</v>
      </c>
      <c r="U6" s="13">
        <v>2015.0</v>
      </c>
      <c r="V6" s="13">
        <v>2016.0</v>
      </c>
      <c r="W6" s="13">
        <v>2017.0</v>
      </c>
      <c r="X6" s="13">
        <v>2018.0</v>
      </c>
      <c r="Y6" s="13">
        <v>2019.0</v>
      </c>
      <c r="Z6" s="13">
        <v>2020.0</v>
      </c>
      <c r="AA6" s="13">
        <v>2021.0</v>
      </c>
      <c r="AB6" s="13">
        <v>2022.0</v>
      </c>
      <c r="AC6" s="13">
        <v>2015.0</v>
      </c>
      <c r="AD6" s="13">
        <v>2016.0</v>
      </c>
      <c r="AE6" s="13">
        <v>2017.0</v>
      </c>
      <c r="AF6" s="13">
        <v>2018.0</v>
      </c>
      <c r="AG6" s="13">
        <v>2019.0</v>
      </c>
      <c r="AH6" s="13">
        <v>2020.0</v>
      </c>
      <c r="AI6" s="13">
        <v>2021.0</v>
      </c>
      <c r="AJ6" s="13">
        <v>2022.0</v>
      </c>
      <c r="AK6" s="13">
        <v>2015.0</v>
      </c>
      <c r="AL6" s="13">
        <v>2016.0</v>
      </c>
      <c r="AM6" s="13">
        <v>2017.0</v>
      </c>
      <c r="AN6" s="13">
        <v>2018.0</v>
      </c>
      <c r="AO6" s="13">
        <v>2019.0</v>
      </c>
      <c r="AP6" s="13">
        <v>2020.0</v>
      </c>
      <c r="AQ6" s="13">
        <v>2021.0</v>
      </c>
      <c r="AR6" s="13">
        <v>2022.0</v>
      </c>
      <c r="AS6" s="13">
        <v>2015.0</v>
      </c>
      <c r="AT6" s="13">
        <v>2016.0</v>
      </c>
      <c r="AU6" s="13">
        <v>2017.0</v>
      </c>
      <c r="AV6" s="13">
        <v>2018.0</v>
      </c>
      <c r="AW6" s="13">
        <v>2019.0</v>
      </c>
      <c r="AX6" s="13">
        <v>2020.0</v>
      </c>
      <c r="AY6" s="13">
        <v>2021.0</v>
      </c>
      <c r="AZ6" s="13">
        <v>2022.0</v>
      </c>
      <c r="BA6" s="13">
        <v>2015.0</v>
      </c>
      <c r="BB6" s="13">
        <v>2016.0</v>
      </c>
      <c r="BC6" s="13">
        <v>2017.0</v>
      </c>
      <c r="BD6" s="13">
        <v>2018.0</v>
      </c>
      <c r="BE6" s="13">
        <v>2019.0</v>
      </c>
      <c r="BF6" s="13">
        <v>2020.0</v>
      </c>
      <c r="BG6" s="13">
        <v>2021.0</v>
      </c>
      <c r="BH6" s="13">
        <v>2022.0</v>
      </c>
      <c r="BI6" s="12"/>
      <c r="BJ6" s="11" t="s">
        <v>26</v>
      </c>
      <c r="BK6" s="11" t="s">
        <v>27</v>
      </c>
      <c r="BL6" s="11" t="s">
        <v>28</v>
      </c>
      <c r="BM6" s="11" t="s">
        <v>29</v>
      </c>
      <c r="BN6" s="11" t="s">
        <v>30</v>
      </c>
      <c r="BO6" s="11" t="s">
        <v>31</v>
      </c>
      <c r="BP6" s="11" t="s">
        <v>32</v>
      </c>
      <c r="BQ6" s="11" t="s">
        <v>33</v>
      </c>
      <c r="BR6" s="11" t="s">
        <v>34</v>
      </c>
      <c r="BS6" s="11" t="s">
        <v>35</v>
      </c>
      <c r="BT6" s="11" t="s">
        <v>36</v>
      </c>
      <c r="BU6" s="11" t="s">
        <v>37</v>
      </c>
      <c r="BV6" s="11" t="s">
        <v>38</v>
      </c>
      <c r="BW6" s="11" t="s">
        <v>39</v>
      </c>
      <c r="BX6" s="11" t="s">
        <v>40</v>
      </c>
      <c r="BY6" s="11" t="s">
        <v>41</v>
      </c>
      <c r="BZ6" s="11" t="s">
        <v>42</v>
      </c>
      <c r="CA6" s="11" t="s">
        <v>20</v>
      </c>
      <c r="CB6" s="11" t="s">
        <v>43</v>
      </c>
      <c r="CC6" s="11" t="s">
        <v>44</v>
      </c>
    </row>
    <row r="7">
      <c r="A7" s="14">
        <v>45152.0</v>
      </c>
      <c r="B7" s="15" t="s">
        <v>45</v>
      </c>
      <c r="C7" s="16">
        <f>AVERAGE(BF7:BH7)</f>
        <v>0.09989023102</v>
      </c>
      <c r="D7" s="16">
        <f>AVERAGE(AX7:AZ7)</f>
        <v>0.199971126</v>
      </c>
      <c r="E7" s="17">
        <f>AVERAGE(AP7:AR7)</f>
        <v>888.3333333</v>
      </c>
      <c r="F7" s="18">
        <f>IFERROR($BJ7/E7,"-")</f>
        <v>6.754221388</v>
      </c>
      <c r="G7" s="19">
        <v>13.0</v>
      </c>
      <c r="I7" s="19" t="s">
        <v>45</v>
      </c>
      <c r="J7" s="19" t="s">
        <v>46</v>
      </c>
      <c r="K7" s="19" t="s">
        <v>47</v>
      </c>
      <c r="L7" s="19" t="s">
        <v>48</v>
      </c>
      <c r="M7" s="20" t="s">
        <v>49</v>
      </c>
      <c r="N7" s="19" t="s">
        <v>50</v>
      </c>
      <c r="O7" s="19" t="s">
        <v>51</v>
      </c>
      <c r="P7" s="19" t="s">
        <v>52</v>
      </c>
      <c r="Q7" s="19" t="s">
        <v>53</v>
      </c>
      <c r="R7" s="19" t="s">
        <v>54</v>
      </c>
      <c r="S7" s="19" t="s">
        <v>55</v>
      </c>
      <c r="T7" s="20" t="s">
        <v>56</v>
      </c>
      <c r="U7" s="18">
        <f t="shared" ref="U7:AB7" si="1">IFERROR($BJ7/AK7,"-")</f>
        <v>12</v>
      </c>
      <c r="V7" s="18">
        <f t="shared" si="1"/>
        <v>10.90909091</v>
      </c>
      <c r="W7" s="18">
        <f t="shared" si="1"/>
        <v>9.917355372</v>
      </c>
      <c r="X7" s="18">
        <f t="shared" si="1"/>
        <v>9.009009009</v>
      </c>
      <c r="Y7" s="18">
        <f t="shared" si="1"/>
        <v>8.196721311</v>
      </c>
      <c r="Z7" s="18">
        <f t="shared" si="1"/>
        <v>7.453416149</v>
      </c>
      <c r="AA7" s="18">
        <f t="shared" si="1"/>
        <v>6.772009029</v>
      </c>
      <c r="AB7" s="18">
        <f t="shared" si="1"/>
        <v>6.160164271</v>
      </c>
      <c r="AC7" s="21">
        <v>2500.0</v>
      </c>
      <c r="AD7" s="21">
        <v>2750.0</v>
      </c>
      <c r="AE7" s="21">
        <v>3025.0</v>
      </c>
      <c r="AF7" s="21">
        <v>3328.0</v>
      </c>
      <c r="AG7" s="21">
        <v>3660.0</v>
      </c>
      <c r="AH7" s="21">
        <v>4026.0</v>
      </c>
      <c r="AI7" s="21">
        <v>4429.0</v>
      </c>
      <c r="AJ7" s="21">
        <v>4872.0</v>
      </c>
      <c r="AK7" s="21">
        <v>500.0</v>
      </c>
      <c r="AL7" s="21">
        <v>550.0</v>
      </c>
      <c r="AM7" s="21">
        <v>605.0</v>
      </c>
      <c r="AN7" s="21">
        <v>666.0</v>
      </c>
      <c r="AO7" s="21">
        <v>732.0</v>
      </c>
      <c r="AP7" s="21">
        <v>805.0</v>
      </c>
      <c r="AQ7" s="21">
        <v>886.0</v>
      </c>
      <c r="AR7" s="21">
        <v>974.0</v>
      </c>
      <c r="AS7" s="22">
        <f t="shared" ref="AS7:AZ7" si="2">IFERROR(AK7/AC7,"-")</f>
        <v>0.2</v>
      </c>
      <c r="AT7" s="22">
        <f t="shared" si="2"/>
        <v>0.2</v>
      </c>
      <c r="AU7" s="22">
        <f t="shared" si="2"/>
        <v>0.2</v>
      </c>
      <c r="AV7" s="22">
        <f t="shared" si="2"/>
        <v>0.2001201923</v>
      </c>
      <c r="AW7" s="22">
        <f t="shared" si="2"/>
        <v>0.2</v>
      </c>
      <c r="AX7" s="22">
        <f t="shared" si="2"/>
        <v>0.1999503229</v>
      </c>
      <c r="AY7" s="22">
        <f t="shared" si="2"/>
        <v>0.2000451569</v>
      </c>
      <c r="AZ7" s="22">
        <f t="shared" si="2"/>
        <v>0.1999178982</v>
      </c>
      <c r="BA7" s="23" t="s">
        <v>57</v>
      </c>
      <c r="BB7" s="22">
        <f t="shared" ref="BB7:BH7" si="3">IFERROR(AL7/AK7-1, "-")</f>
        <v>0.1</v>
      </c>
      <c r="BC7" s="22">
        <f t="shared" si="3"/>
        <v>0.1</v>
      </c>
      <c r="BD7" s="22">
        <f t="shared" si="3"/>
        <v>0.1008264463</v>
      </c>
      <c r="BE7" s="22">
        <f t="shared" si="3"/>
        <v>0.0990990991</v>
      </c>
      <c r="BF7" s="22">
        <f t="shared" si="3"/>
        <v>0.09972677596</v>
      </c>
      <c r="BG7" s="22">
        <f t="shared" si="3"/>
        <v>0.100621118</v>
      </c>
      <c r="BH7" s="22">
        <f t="shared" si="3"/>
        <v>0.0993227991</v>
      </c>
      <c r="BI7" s="22"/>
      <c r="BJ7" s="21">
        <v>6000.0</v>
      </c>
      <c r="CB7" s="19" t="s">
        <v>58</v>
      </c>
    </row>
  </sheetData>
  <mergeCells count="177">
    <mergeCell ref="AU2:AV2"/>
    <mergeCell ref="AW2:AX2"/>
    <mergeCell ref="AG2:AH2"/>
    <mergeCell ref="AI2:AJ2"/>
    <mergeCell ref="AK2:AL2"/>
    <mergeCell ref="AM2:AN2"/>
    <mergeCell ref="AO2:AP2"/>
    <mergeCell ref="AQ2:AR2"/>
    <mergeCell ref="AS2:AT2"/>
    <mergeCell ref="BM2:BN2"/>
    <mergeCell ref="BO2:BP2"/>
    <mergeCell ref="AY2:AZ2"/>
    <mergeCell ref="BA2:BB2"/>
    <mergeCell ref="BC2:BD2"/>
    <mergeCell ref="BE2:BF2"/>
    <mergeCell ref="BG2:BH2"/>
    <mergeCell ref="BI2:BJ2"/>
    <mergeCell ref="BK2:BL2"/>
    <mergeCell ref="O1:P1"/>
    <mergeCell ref="Q1:R1"/>
    <mergeCell ref="S1:T1"/>
    <mergeCell ref="U1:V1"/>
    <mergeCell ref="W1:X1"/>
    <mergeCell ref="Y1:Z1"/>
    <mergeCell ref="AA1:AB1"/>
    <mergeCell ref="BS1:BT1"/>
    <mergeCell ref="BU1:BV1"/>
    <mergeCell ref="BW1:BX1"/>
    <mergeCell ref="BY1:BZ1"/>
    <mergeCell ref="CA1:CB1"/>
    <mergeCell ref="A1:B1"/>
    <mergeCell ref="C1:D1"/>
    <mergeCell ref="E1:F1"/>
    <mergeCell ref="G1:H1"/>
    <mergeCell ref="I1:J1"/>
    <mergeCell ref="K1:L1"/>
    <mergeCell ref="M1:N1"/>
    <mergeCell ref="A2:B2"/>
    <mergeCell ref="C2:D2"/>
    <mergeCell ref="E2:F2"/>
    <mergeCell ref="G2:H2"/>
    <mergeCell ref="I2:J2"/>
    <mergeCell ref="K2:L2"/>
    <mergeCell ref="M2:N2"/>
    <mergeCell ref="AC1:AD1"/>
    <mergeCell ref="AE1:AF1"/>
    <mergeCell ref="AG1:AH1"/>
    <mergeCell ref="AI1:AJ1"/>
    <mergeCell ref="AK1:AL1"/>
    <mergeCell ref="AM1:AN1"/>
    <mergeCell ref="AO1:AP1"/>
    <mergeCell ref="AQ1:AR1"/>
    <mergeCell ref="AS1:AT1"/>
    <mergeCell ref="AU1:AV1"/>
    <mergeCell ref="AW1:AX1"/>
    <mergeCell ref="AY1:AZ1"/>
    <mergeCell ref="BA1:BB1"/>
    <mergeCell ref="BC1:BD1"/>
    <mergeCell ref="BQ2:BR2"/>
    <mergeCell ref="BS2:BT2"/>
    <mergeCell ref="BU2:BV2"/>
    <mergeCell ref="BW2:BX2"/>
    <mergeCell ref="BY2:BZ2"/>
    <mergeCell ref="CA2:CB2"/>
    <mergeCell ref="BE1:BF1"/>
    <mergeCell ref="BG1:BH1"/>
    <mergeCell ref="BI1:BJ1"/>
    <mergeCell ref="BK1:BL1"/>
    <mergeCell ref="BM1:BN1"/>
    <mergeCell ref="BO1:BP1"/>
    <mergeCell ref="BQ1:BR1"/>
    <mergeCell ref="O3:P3"/>
    <mergeCell ref="Q3:R3"/>
    <mergeCell ref="S3:T3"/>
    <mergeCell ref="U3:V3"/>
    <mergeCell ref="W3:X3"/>
    <mergeCell ref="Y3:Z3"/>
    <mergeCell ref="AA3:AB3"/>
    <mergeCell ref="A3:B3"/>
    <mergeCell ref="C3:D3"/>
    <mergeCell ref="E3:F3"/>
    <mergeCell ref="G3:H3"/>
    <mergeCell ref="I3:J3"/>
    <mergeCell ref="K3:L3"/>
    <mergeCell ref="M3:N3"/>
    <mergeCell ref="AC4:AD4"/>
    <mergeCell ref="AE4:AF4"/>
    <mergeCell ref="O4:P4"/>
    <mergeCell ref="Q4:R4"/>
    <mergeCell ref="S4:T4"/>
    <mergeCell ref="U4:V4"/>
    <mergeCell ref="W4:X4"/>
    <mergeCell ref="Y4:Z4"/>
    <mergeCell ref="AA4:AB4"/>
    <mergeCell ref="A5:G5"/>
    <mergeCell ref="I5:T5"/>
    <mergeCell ref="U5:AB5"/>
    <mergeCell ref="AC5:AJ5"/>
    <mergeCell ref="AK5:AR5"/>
    <mergeCell ref="AS5:AZ5"/>
    <mergeCell ref="BA5:BH5"/>
    <mergeCell ref="BW5:BX5"/>
    <mergeCell ref="BY5:BZ5"/>
    <mergeCell ref="CB5:CC5"/>
    <mergeCell ref="BI5:BJ5"/>
    <mergeCell ref="BK5:BL5"/>
    <mergeCell ref="BM5:BN5"/>
    <mergeCell ref="BO5:BP5"/>
    <mergeCell ref="BQ5:BR5"/>
    <mergeCell ref="BS5:BT5"/>
    <mergeCell ref="BU5:BV5"/>
    <mergeCell ref="AU4:AV4"/>
    <mergeCell ref="AW4:AX4"/>
    <mergeCell ref="AG4:AH4"/>
    <mergeCell ref="AI4:AJ4"/>
    <mergeCell ref="AK4:AL4"/>
    <mergeCell ref="AM4:AN4"/>
    <mergeCell ref="AO4:AP4"/>
    <mergeCell ref="AQ4:AR4"/>
    <mergeCell ref="AS4:AT4"/>
    <mergeCell ref="BM4:BN4"/>
    <mergeCell ref="BO4:BP4"/>
    <mergeCell ref="AY4:AZ4"/>
    <mergeCell ref="BA4:BB4"/>
    <mergeCell ref="BC4:BD4"/>
    <mergeCell ref="BE4:BF4"/>
    <mergeCell ref="BG4:BH4"/>
    <mergeCell ref="BI4:BJ4"/>
    <mergeCell ref="BK4:BL4"/>
    <mergeCell ref="AC2:AD2"/>
    <mergeCell ref="AE2:AF2"/>
    <mergeCell ref="O2:P2"/>
    <mergeCell ref="Q2:R2"/>
    <mergeCell ref="S2:T2"/>
    <mergeCell ref="U2:V2"/>
    <mergeCell ref="W2:X2"/>
    <mergeCell ref="Y2:Z2"/>
    <mergeCell ref="AA2:AB2"/>
    <mergeCell ref="BS3:BT3"/>
    <mergeCell ref="BU3:BV3"/>
    <mergeCell ref="BW3:BX3"/>
    <mergeCell ref="BY3:BZ3"/>
    <mergeCell ref="CA3:CB3"/>
    <mergeCell ref="A4:B4"/>
    <mergeCell ref="C4:D4"/>
    <mergeCell ref="E4:F4"/>
    <mergeCell ref="G4:H4"/>
    <mergeCell ref="I4:J4"/>
    <mergeCell ref="K4:L4"/>
    <mergeCell ref="M4:N4"/>
    <mergeCell ref="AC3:AD3"/>
    <mergeCell ref="AE3:AF3"/>
    <mergeCell ref="AG3:AH3"/>
    <mergeCell ref="AI3:AJ3"/>
    <mergeCell ref="AK3:AL3"/>
    <mergeCell ref="AM3:AN3"/>
    <mergeCell ref="AO3:AP3"/>
    <mergeCell ref="AQ3:AR3"/>
    <mergeCell ref="AS3:AT3"/>
    <mergeCell ref="AU3:AV3"/>
    <mergeCell ref="AW3:AX3"/>
    <mergeCell ref="AY3:AZ3"/>
    <mergeCell ref="BA3:BB3"/>
    <mergeCell ref="BC3:BD3"/>
    <mergeCell ref="BQ4:BR4"/>
    <mergeCell ref="BS4:BT4"/>
    <mergeCell ref="BU4:BV4"/>
    <mergeCell ref="BW4:BX4"/>
    <mergeCell ref="BY4:BZ4"/>
    <mergeCell ref="CA4:CB4"/>
    <mergeCell ref="BE3:BF3"/>
    <mergeCell ref="BG3:BH3"/>
    <mergeCell ref="BI3:BJ3"/>
    <mergeCell ref="BK3:BL3"/>
    <mergeCell ref="BM3:BN3"/>
    <mergeCell ref="BO3:BP3"/>
    <mergeCell ref="BQ3:BR3"/>
  </mergeCells>
  <hyperlinks>
    <hyperlink r:id="rId2" ref="M7"/>
    <hyperlink r:id="rId3" ref="T7"/>
  </hyperlinks>
  <drawing r:id="rId4"/>
  <legacyDrawing r:id="rId5"/>
</worksheet>
</file>