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DL_JAH\2022_IEEE_논문\IEEE_Estimating-Knee-Joint-Angle\"/>
    </mc:Choice>
  </mc:AlternateContent>
  <xr:revisionPtr revIDLastSave="0" documentId="13_ncr:1_{10AD44BA-5553-40F0-BB89-5C7DF8840A03}" xr6:coauthVersionLast="47" xr6:coauthVersionMax="47" xr10:uidLastSave="{00000000-0000-0000-0000-000000000000}"/>
  <bookViews>
    <workbookView xWindow="31455" yWindow="0" windowWidth="25920" windowHeight="15600" xr2:uid="{B2DC4D10-2DF7-4C00-99D7-A5402FEBD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T5" i="1"/>
  <c r="S5" i="1"/>
  <c r="R5" i="1"/>
  <c r="T7" i="1"/>
  <c r="T13" i="1"/>
  <c r="T14" i="1"/>
  <c r="T15" i="1"/>
  <c r="T16" i="1"/>
  <c r="T17" i="1"/>
  <c r="T12" i="1"/>
  <c r="S13" i="1"/>
  <c r="S14" i="1"/>
  <c r="S15" i="1"/>
  <c r="S16" i="1"/>
  <c r="S17" i="1"/>
  <c r="S12" i="1"/>
  <c r="R13" i="1"/>
  <c r="R14" i="1"/>
  <c r="R15" i="1"/>
  <c r="R16" i="1"/>
  <c r="R17" i="1"/>
  <c r="T8" i="1"/>
  <c r="T6" i="1"/>
  <c r="S7" i="1"/>
  <c r="S8" i="1"/>
  <c r="R7" i="1"/>
  <c r="R8" i="1"/>
  <c r="R6" i="1"/>
  <c r="S6" i="1"/>
  <c r="U6" i="1"/>
  <c r="U13" i="1"/>
  <c r="U8" i="1"/>
  <c r="U5" i="1"/>
  <c r="U7" i="1"/>
  <c r="U17" i="1"/>
  <c r="U16" i="1"/>
  <c r="U14" i="1"/>
  <c r="U15" i="1"/>
  <c r="U12" i="1"/>
</calcChain>
</file>

<file path=xl/sharedStrings.xml><?xml version="1.0" encoding="utf-8"?>
<sst xmlns="http://schemas.openxmlformats.org/spreadsheetml/2006/main" count="160" uniqueCount="73">
  <si>
    <t>epoch</t>
    <phoneticPr fontId="1" type="noConversion"/>
  </si>
  <si>
    <t>MAE</t>
    <phoneticPr fontId="1" type="noConversion"/>
  </si>
  <si>
    <t>MRE</t>
    <phoneticPr fontId="1" type="noConversion"/>
  </si>
  <si>
    <t>R2 Score</t>
    <phoneticPr fontId="1" type="noConversion"/>
  </si>
  <si>
    <t>swish</t>
    <phoneticPr fontId="1" type="noConversion"/>
  </si>
  <si>
    <t>None</t>
    <phoneticPr fontId="1" type="noConversion"/>
  </si>
  <si>
    <t>Batch_Size</t>
    <phoneticPr fontId="1" type="noConversion"/>
  </si>
  <si>
    <t>Activation</t>
    <phoneticPr fontId="1" type="noConversion"/>
  </si>
  <si>
    <r>
      <t xml:space="preserve">2.663 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 xml:space="preserve"> 2.328</t>
    </r>
    <phoneticPr fontId="1" type="noConversion"/>
  </si>
  <si>
    <t>2.228 ± 2.32</t>
    <phoneticPr fontId="1" type="noConversion"/>
  </si>
  <si>
    <t>1.97 ± 2.283</t>
    <phoneticPr fontId="1" type="noConversion"/>
  </si>
  <si>
    <t>2.074 ± 2.403</t>
    <phoneticPr fontId="1" type="noConversion"/>
  </si>
  <si>
    <t>ReLU</t>
  </si>
  <si>
    <t>ReLU</t>
    <phoneticPr fontId="1" type="noConversion"/>
  </si>
  <si>
    <t>2.078 ± 2.407</t>
    <phoneticPr fontId="1" type="noConversion"/>
  </si>
  <si>
    <t>2.098 ± 2.408</t>
    <phoneticPr fontId="1" type="noConversion"/>
  </si>
  <si>
    <t>2.134 ± 2.387</t>
    <phoneticPr fontId="1" type="noConversion"/>
  </si>
  <si>
    <t>1.961 ± 2.280</t>
    <phoneticPr fontId="1" type="noConversion"/>
  </si>
  <si>
    <t>1.967 ± 2.276</t>
    <phoneticPr fontId="1" type="noConversion"/>
  </si>
  <si>
    <t>epoch</t>
    <phoneticPr fontId="1" type="noConversion"/>
  </si>
  <si>
    <t>batch size</t>
    <phoneticPr fontId="1" type="noConversion"/>
  </si>
  <si>
    <t>지수</t>
    <phoneticPr fontId="1" type="noConversion"/>
  </si>
  <si>
    <t>decay rate</t>
    <phoneticPr fontId="1" type="noConversion"/>
  </si>
  <si>
    <t>batch size 별 decay rate 계산</t>
    <phoneticPr fontId="1" type="noConversion"/>
  </si>
  <si>
    <t>양발</t>
    <phoneticPr fontId="1" type="noConversion"/>
  </si>
  <si>
    <t>DPP</t>
    <phoneticPr fontId="1" type="noConversion"/>
  </si>
  <si>
    <t>epoch 당 
감소횟수</t>
    <phoneticPr fontId="1" type="noConversion"/>
  </si>
  <si>
    <t>epoch 당
step</t>
    <phoneticPr fontId="1" type="noConversion"/>
  </si>
  <si>
    <t>lr</t>
    <phoneticPr fontId="1" type="noConversion"/>
  </si>
  <si>
    <t>2.182 ± 2.258</t>
    <phoneticPr fontId="1" type="noConversion"/>
  </si>
  <si>
    <t>1.968 ± 2.083</t>
    <phoneticPr fontId="1" type="noConversion"/>
  </si>
  <si>
    <t>1.968 ± 2.083</t>
  </si>
  <si>
    <t>2.000 ± 2.121</t>
  </si>
  <si>
    <t>2.002 ± 2.160</t>
  </si>
  <si>
    <t>2.025 ± 2.170</t>
  </si>
  <si>
    <t>decay</t>
    <phoneticPr fontId="1" type="noConversion"/>
  </si>
  <si>
    <t>batch</t>
    <phoneticPr fontId="1" type="noConversion"/>
  </si>
  <si>
    <t>out_activ</t>
    <phoneticPr fontId="1" type="noConversion"/>
  </si>
  <si>
    <t>activ</t>
    <phoneticPr fontId="1" type="noConversion"/>
  </si>
  <si>
    <t>2.396 ± 2.352</t>
  </si>
  <si>
    <t>2.014 ± 2.110</t>
  </si>
  <si>
    <t>2.156 ± 2.268</t>
    <phoneticPr fontId="1" type="noConversion"/>
  </si>
  <si>
    <t>2.105 ± 2.217</t>
    <phoneticPr fontId="1" type="noConversion"/>
  </si>
  <si>
    <t>1.945 ± 2.099</t>
    <phoneticPr fontId="1" type="noConversion"/>
  </si>
  <si>
    <t>2.077 ± 2.204</t>
    <phoneticPr fontId="1" type="noConversion"/>
  </si>
  <si>
    <t>2.206 ± 2.292</t>
    <phoneticPr fontId="1" type="noConversion"/>
  </si>
  <si>
    <t>2.008 ± 2.134</t>
    <phoneticPr fontId="1" type="noConversion"/>
  </si>
  <si>
    <t>1.968 ± 2.106</t>
    <phoneticPr fontId="1" type="noConversion"/>
  </si>
  <si>
    <t>2.068 ± 2.175</t>
    <phoneticPr fontId="1" type="noConversion"/>
  </si>
  <si>
    <t>2.281 ± 2.349</t>
    <phoneticPr fontId="1" type="noConversion"/>
  </si>
  <si>
    <t>2.140 ± 2.233</t>
    <phoneticPr fontId="1" type="noConversion"/>
  </si>
  <si>
    <t>avg_R2 Score</t>
    <phoneticPr fontId="1" type="noConversion"/>
  </si>
  <si>
    <t>최종 감소</t>
  </si>
  <si>
    <t>2.250 ± 2.348</t>
    <phoneticPr fontId="1" type="noConversion"/>
  </si>
  <si>
    <t>2.241 ± 2.336</t>
    <phoneticPr fontId="1" type="noConversion"/>
  </si>
  <si>
    <t>2.148 ± 2.248</t>
    <phoneticPr fontId="1" type="noConversion"/>
  </si>
  <si>
    <t>2.046 ± 2.182</t>
    <phoneticPr fontId="1" type="noConversion"/>
  </si>
  <si>
    <t>2.263 ± 2.355</t>
    <phoneticPr fontId="1" type="noConversion"/>
  </si>
  <si>
    <t>1.970 ± 2.127</t>
    <phoneticPr fontId="1" type="noConversion"/>
  </si>
  <si>
    <t>2.213 ± 2.238</t>
    <phoneticPr fontId="1" type="noConversion"/>
  </si>
  <si>
    <t>2.664 ± 2.544</t>
    <phoneticPr fontId="1" type="noConversion"/>
  </si>
  <si>
    <t>2.319 ± 2.408</t>
    <phoneticPr fontId="1" type="noConversion"/>
  </si>
  <si>
    <t>avg_MAE</t>
    <phoneticPr fontId="1" type="noConversion"/>
  </si>
  <si>
    <t>avg_MRE</t>
    <phoneticPr fontId="1" type="noConversion"/>
  </si>
  <si>
    <t>2.323 ± 2.282</t>
    <phoneticPr fontId="1" type="noConversion"/>
  </si>
  <si>
    <t>data</t>
  </si>
  <si>
    <t>New_Both_Dataset</t>
    <phoneticPr fontId="1" type="noConversion"/>
  </si>
  <si>
    <t>New_SPP_Dataset</t>
    <phoneticPr fontId="1" type="noConversion"/>
  </si>
  <si>
    <t>New_DPP_Dataset</t>
    <phoneticPr fontId="1" type="noConversion"/>
  </si>
  <si>
    <t>dataset 폴더명</t>
    <phoneticPr fontId="1" type="noConversion"/>
  </si>
  <si>
    <t>1.805 ± 2.113</t>
    <phoneticPr fontId="1" type="noConversion"/>
  </si>
  <si>
    <t>decay
step</t>
    <phoneticPr fontId="1" type="noConversion"/>
  </si>
  <si>
    <t>파일명
side_both_···_dataset
(shuffle한 dataset)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</si>
</sst>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1" fontId="2" fillId="4" borderId="14" xfId="0" applyNumberFormat="1" applyFont="1" applyFill="1" applyBorder="1" applyAlignment="1">
      <alignment horizontal="center" vertical="center"/>
    </xf>
    <xf numFmtId="11" fontId="2" fillId="4" borderId="15" xfId="0" applyNumberFormat="1" applyFont="1" applyFill="1" applyBorder="1" applyAlignment="1">
      <alignment horizontal="center" vertical="center"/>
    </xf>
    <xf numFmtId="11" fontId="2" fillId="4" borderId="16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5" borderId="62" xfId="0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48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93AB-5926-4B8A-89FA-F7A2200A9962}">
  <dimension ref="A1:AE33"/>
  <sheetViews>
    <sheetView tabSelected="1" zoomScale="85" zoomScaleNormal="85" workbookViewId="0">
      <selection activeCell="Q21" sqref="Q21"/>
    </sheetView>
  </sheetViews>
  <sheetFormatPr defaultRowHeight="16.5" x14ac:dyDescent="0.3"/>
  <cols>
    <col min="1" max="1" width="9" style="1"/>
    <col min="2" max="2" width="18.875" style="1" customWidth="1"/>
    <col min="3" max="4" width="6.125" style="1" customWidth="1"/>
    <col min="5" max="6" width="7" style="1" customWidth="1"/>
    <col min="7" max="8" width="8.75" style="1" customWidth="1"/>
    <col min="9" max="11" width="13.375" style="1" customWidth="1"/>
    <col min="12" max="17" width="7.75" style="1" customWidth="1"/>
    <col min="18" max="18" width="6.875" style="1" customWidth="1"/>
    <col min="19" max="19" width="6.625" style="1" customWidth="1"/>
    <col min="20" max="20" width="12.25" style="1" customWidth="1"/>
    <col min="21" max="21" width="13" style="1" customWidth="1"/>
    <col min="22" max="22" width="2.25" style="1" customWidth="1"/>
    <col min="23" max="24" width="7.25" style="1" customWidth="1"/>
    <col min="25" max="28" width="8.625" style="1" customWidth="1"/>
    <col min="29" max="29" width="13.75" style="1" customWidth="1"/>
    <col min="30" max="31" width="10.375" style="1" customWidth="1"/>
    <col min="32" max="16384" width="9" style="1"/>
  </cols>
  <sheetData>
    <row r="1" spans="1:31" ht="17.25" thickBot="1" x14ac:dyDescent="0.35"/>
    <row r="2" spans="1:31" ht="24" customHeight="1" thickBot="1" x14ac:dyDescent="0.35">
      <c r="C2" s="101" t="s">
        <v>24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43"/>
      <c r="S2" s="43"/>
      <c r="T2" s="43"/>
      <c r="U2" s="14"/>
      <c r="V2" s="14"/>
      <c r="W2" s="89" t="s">
        <v>25</v>
      </c>
      <c r="X2" s="90"/>
      <c r="Y2" s="90"/>
      <c r="Z2" s="90"/>
      <c r="AA2" s="90"/>
      <c r="AB2" s="90"/>
      <c r="AC2" s="90"/>
      <c r="AD2" s="90"/>
      <c r="AE2" s="91"/>
    </row>
    <row r="3" spans="1:31" ht="22.5" customHeight="1" thickBot="1" x14ac:dyDescent="0.35">
      <c r="B3" s="108"/>
      <c r="C3" s="104" t="s">
        <v>6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44"/>
      <c r="S3" s="44"/>
      <c r="T3" s="44"/>
      <c r="U3" s="15"/>
      <c r="V3" s="15"/>
      <c r="W3" s="92" t="s">
        <v>6</v>
      </c>
      <c r="X3" s="93"/>
      <c r="Y3" s="93"/>
      <c r="Z3" s="93"/>
      <c r="AA3" s="93"/>
      <c r="AB3" s="93"/>
      <c r="AC3" s="93"/>
      <c r="AD3" s="93"/>
      <c r="AE3" s="94"/>
    </row>
    <row r="4" spans="1:31" ht="22.5" customHeight="1" thickBot="1" x14ac:dyDescent="0.35">
      <c r="A4" s="107"/>
      <c r="B4" s="125" t="s">
        <v>65</v>
      </c>
      <c r="C4" s="23" t="s">
        <v>28</v>
      </c>
      <c r="D4" s="26" t="s">
        <v>0</v>
      </c>
      <c r="E4" s="24" t="s">
        <v>36</v>
      </c>
      <c r="F4" s="24" t="s">
        <v>35</v>
      </c>
      <c r="G4" s="24" t="s">
        <v>38</v>
      </c>
      <c r="H4" s="24" t="s">
        <v>37</v>
      </c>
      <c r="I4" s="86" t="s">
        <v>1</v>
      </c>
      <c r="J4" s="87"/>
      <c r="K4" s="88"/>
      <c r="L4" s="86" t="s">
        <v>2</v>
      </c>
      <c r="M4" s="87"/>
      <c r="N4" s="88"/>
      <c r="O4" s="86" t="s">
        <v>3</v>
      </c>
      <c r="P4" s="87"/>
      <c r="Q4" s="85"/>
      <c r="R4" s="84" t="s">
        <v>62</v>
      </c>
      <c r="S4" s="85"/>
      <c r="T4" s="31" t="s">
        <v>63</v>
      </c>
      <c r="U4" s="36" t="s">
        <v>51</v>
      </c>
      <c r="V4" s="17"/>
      <c r="W4" s="23" t="s">
        <v>28</v>
      </c>
      <c r="X4" s="26" t="s">
        <v>0</v>
      </c>
      <c r="Y4" s="24" t="s">
        <v>36</v>
      </c>
      <c r="Z4" s="24" t="s">
        <v>35</v>
      </c>
      <c r="AA4" s="24" t="s">
        <v>38</v>
      </c>
      <c r="AB4" s="24" t="s">
        <v>37</v>
      </c>
      <c r="AC4" s="24" t="s">
        <v>1</v>
      </c>
      <c r="AD4" s="24" t="s">
        <v>2</v>
      </c>
      <c r="AE4" s="25" t="s">
        <v>3</v>
      </c>
    </row>
    <row r="5" spans="1:31" ht="22.5" customHeight="1" thickTop="1" x14ac:dyDescent="0.3">
      <c r="A5" s="131"/>
      <c r="B5" s="126" t="s">
        <v>72</v>
      </c>
      <c r="C5" s="132">
        <v>1E-3</v>
      </c>
      <c r="D5" s="16">
        <v>100</v>
      </c>
      <c r="E5" s="3">
        <v>64</v>
      </c>
      <c r="F5" s="3">
        <v>0.98</v>
      </c>
      <c r="G5" s="3" t="s">
        <v>4</v>
      </c>
      <c r="H5" s="3" t="s">
        <v>5</v>
      </c>
      <c r="I5" s="3" t="s">
        <v>39</v>
      </c>
      <c r="J5" s="3" t="s">
        <v>59</v>
      </c>
      <c r="K5" s="3" t="s">
        <v>64</v>
      </c>
      <c r="L5" s="3">
        <v>1.6279999999999999</v>
      </c>
      <c r="M5" s="28">
        <v>1.5089999999999999</v>
      </c>
      <c r="N5" s="28">
        <v>1.5820000000000001</v>
      </c>
      <c r="O5" s="28">
        <v>0.96599999999999997</v>
      </c>
      <c r="P5" s="28">
        <v>0.97</v>
      </c>
      <c r="Q5" s="6">
        <v>0.96799999999999997</v>
      </c>
      <c r="R5" s="71">
        <f>ROUND(AVERAGE(LEFT(I5,5), LEFT(J5,5), LEFT(K5,5)),3)</f>
        <v>2.3109999999999999</v>
      </c>
      <c r="S5" s="72">
        <f>ROUND(AVERAGE(RIGHT(I5,5), RIGHT(J5,5), RIGHT(K5,5)),3)</f>
        <v>2.2909999999999999</v>
      </c>
      <c r="T5" s="69">
        <f>ROUND(AVERAGE(L5:N5),3)</f>
        <v>1.573</v>
      </c>
      <c r="U5" s="69">
        <f>ROUND(AVERAGE(O5:Q5),3)</f>
        <v>0.96799999999999997</v>
      </c>
      <c r="W5" s="5">
        <v>1E-4</v>
      </c>
      <c r="X5" s="16">
        <v>200</v>
      </c>
      <c r="Y5" s="3">
        <v>64</v>
      </c>
      <c r="Z5" s="3">
        <v>0.98</v>
      </c>
      <c r="AA5" s="3" t="s">
        <v>4</v>
      </c>
      <c r="AB5" s="3" t="s">
        <v>5</v>
      </c>
      <c r="AC5" s="3" t="s">
        <v>8</v>
      </c>
      <c r="AD5" s="3">
        <v>1.778</v>
      </c>
      <c r="AE5" s="6">
        <v>0.96199999999999997</v>
      </c>
    </row>
    <row r="6" spans="1:31" ht="22.5" customHeight="1" x14ac:dyDescent="0.3">
      <c r="A6" s="131"/>
      <c r="B6" s="127"/>
      <c r="C6" s="117">
        <v>1E-3</v>
      </c>
      <c r="D6" s="16">
        <v>100</v>
      </c>
      <c r="E6" s="2">
        <v>128</v>
      </c>
      <c r="F6" s="2">
        <v>0.96</v>
      </c>
      <c r="G6" s="2" t="s">
        <v>4</v>
      </c>
      <c r="H6" s="2" t="s">
        <v>5</v>
      </c>
      <c r="I6" s="2" t="s">
        <v>29</v>
      </c>
      <c r="J6" s="3" t="s">
        <v>60</v>
      </c>
      <c r="K6" s="3" t="s">
        <v>61</v>
      </c>
      <c r="L6" s="2">
        <v>1.4970000000000001</v>
      </c>
      <c r="M6" s="29">
        <v>1.82</v>
      </c>
      <c r="N6" s="29">
        <v>1.595</v>
      </c>
      <c r="O6" s="29">
        <v>0.97</v>
      </c>
      <c r="P6" s="29">
        <v>0.95899999999999996</v>
      </c>
      <c r="Q6" s="8">
        <v>0.96599999999999997</v>
      </c>
      <c r="R6" s="62">
        <f>ROUND(AVERAGE(LEFT(I6,5), LEFT(J6,5), LEFT(K6,5)),3)</f>
        <v>2.3879999999999999</v>
      </c>
      <c r="S6" s="65">
        <f>ROUND(AVERAGE(RIGHT(I6,5), RIGHT(J6,5), RIGHT(K6,5)),3)</f>
        <v>2.403</v>
      </c>
      <c r="T6" s="42">
        <f>ROUND(AVERAGE(L6:N6),3)</f>
        <v>1.637</v>
      </c>
      <c r="U6" s="42">
        <f>ROUND(AVERAGE(O6:Q6),3)</f>
        <v>0.96499999999999997</v>
      </c>
      <c r="W6" s="7">
        <v>1E-4</v>
      </c>
      <c r="X6" s="16">
        <v>200</v>
      </c>
      <c r="Y6" s="2">
        <v>128</v>
      </c>
      <c r="Z6" s="2">
        <v>0.98</v>
      </c>
      <c r="AA6" s="2" t="s">
        <v>4</v>
      </c>
      <c r="AB6" s="2" t="s">
        <v>5</v>
      </c>
      <c r="AC6" s="2" t="s">
        <v>9</v>
      </c>
      <c r="AD6" s="2">
        <v>1.516</v>
      </c>
      <c r="AE6" s="8">
        <v>0.96899999999999997</v>
      </c>
    </row>
    <row r="7" spans="1:31" ht="22.5" customHeight="1" x14ac:dyDescent="0.3">
      <c r="A7" s="131"/>
      <c r="B7" s="127"/>
      <c r="C7" s="129">
        <v>1E-3</v>
      </c>
      <c r="D7" s="49">
        <v>100</v>
      </c>
      <c r="E7" s="80">
        <v>256</v>
      </c>
      <c r="F7" s="82">
        <v>0.92</v>
      </c>
      <c r="G7" s="50" t="s">
        <v>4</v>
      </c>
      <c r="H7" s="50" t="s">
        <v>5</v>
      </c>
      <c r="I7" s="50" t="s">
        <v>30</v>
      </c>
      <c r="J7" s="45" t="s">
        <v>43</v>
      </c>
      <c r="K7" s="45" t="s">
        <v>44</v>
      </c>
      <c r="L7" s="46">
        <v>1.35</v>
      </c>
      <c r="M7" s="47">
        <v>1.339</v>
      </c>
      <c r="N7" s="47">
        <v>1.43</v>
      </c>
      <c r="O7" s="47">
        <v>0.97499999999999998</v>
      </c>
      <c r="P7" s="47">
        <v>0.97499999999999998</v>
      </c>
      <c r="Q7" s="48">
        <v>0.97199999999999998</v>
      </c>
      <c r="R7" s="73">
        <f t="shared" ref="R7:R8" si="0">ROUND(AVERAGE(LEFT(I7,5), LEFT(J7,5), LEFT(K7,5)),3)</f>
        <v>1.9970000000000001</v>
      </c>
      <c r="S7" s="51">
        <f t="shared" ref="S7:S8" si="1">ROUND(AVERAGE(RIGHT(I7,5), RIGHT(J7,5), RIGHT(K7,5)),3)</f>
        <v>2.129</v>
      </c>
      <c r="T7" s="70">
        <f t="shared" ref="T7:T8" si="2">ROUND(AVERAGE(L7:N7),3)</f>
        <v>1.373</v>
      </c>
      <c r="U7" s="70">
        <f>ROUND(AVERAGE(O7:Q7),3)</f>
        <v>0.97399999999999998</v>
      </c>
      <c r="W7" s="7">
        <v>1E-4</v>
      </c>
      <c r="X7" s="16">
        <v>200</v>
      </c>
      <c r="Y7" s="12">
        <v>256</v>
      </c>
      <c r="Z7" s="12">
        <v>0.97</v>
      </c>
      <c r="AA7" s="12" t="s">
        <v>4</v>
      </c>
      <c r="AB7" s="12" t="s">
        <v>5</v>
      </c>
      <c r="AC7" s="12" t="s">
        <v>10</v>
      </c>
      <c r="AD7" s="12">
        <v>1.3560000000000001</v>
      </c>
      <c r="AE7" s="13">
        <v>0.97299999999999998</v>
      </c>
    </row>
    <row r="8" spans="1:31" ht="22.5" customHeight="1" thickBot="1" x14ac:dyDescent="0.35">
      <c r="A8" s="131"/>
      <c r="B8" s="127"/>
      <c r="C8" s="130">
        <v>1E-3</v>
      </c>
      <c r="D8" s="20">
        <v>100</v>
      </c>
      <c r="E8" s="10">
        <v>512</v>
      </c>
      <c r="F8" s="10">
        <v>0.85</v>
      </c>
      <c r="G8" s="10" t="s">
        <v>4</v>
      </c>
      <c r="H8" s="10" t="s">
        <v>5</v>
      </c>
      <c r="I8" s="10" t="s">
        <v>40</v>
      </c>
      <c r="J8" s="10" t="s">
        <v>57</v>
      </c>
      <c r="K8" s="10" t="s">
        <v>58</v>
      </c>
      <c r="L8" s="10">
        <v>1.385</v>
      </c>
      <c r="M8" s="30">
        <v>1.5549999999999999</v>
      </c>
      <c r="N8" s="30">
        <v>1.357</v>
      </c>
      <c r="O8" s="30">
        <v>0.97399999999999998</v>
      </c>
      <c r="P8" s="30">
        <v>0.96699999999999997</v>
      </c>
      <c r="Q8" s="11">
        <v>0.97399999999999998</v>
      </c>
      <c r="R8" s="75">
        <f t="shared" si="0"/>
        <v>2.0819999999999999</v>
      </c>
      <c r="S8" s="74">
        <f t="shared" si="1"/>
        <v>2.1970000000000001</v>
      </c>
      <c r="T8" s="61">
        <f t="shared" si="2"/>
        <v>1.4319999999999999</v>
      </c>
      <c r="U8" s="61">
        <f>ROUND(AVERAGE(O8:Q8),3)</f>
        <v>0.97199999999999998</v>
      </c>
      <c r="W8" s="9">
        <v>1E-4</v>
      </c>
      <c r="X8" s="20">
        <v>200</v>
      </c>
      <c r="Y8" s="10">
        <v>512</v>
      </c>
      <c r="Z8" s="10">
        <v>0.92</v>
      </c>
      <c r="AA8" s="10" t="s">
        <v>4</v>
      </c>
      <c r="AB8" s="10" t="s">
        <v>5</v>
      </c>
      <c r="AC8" s="10" t="s">
        <v>11</v>
      </c>
      <c r="AD8" s="10">
        <v>1.4359999999999999</v>
      </c>
      <c r="AE8" s="11">
        <v>0.97</v>
      </c>
    </row>
    <row r="9" spans="1:31" ht="22.5" customHeight="1" thickBot="1" x14ac:dyDescent="0.35">
      <c r="A9" s="131"/>
      <c r="B9" s="133"/>
      <c r="H9" s="17"/>
    </row>
    <row r="10" spans="1:31" ht="22.5" customHeight="1" thickBot="1" x14ac:dyDescent="0.35">
      <c r="B10" s="135"/>
      <c r="C10" s="98" t="s">
        <v>7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0"/>
      <c r="R10" s="15"/>
      <c r="S10" s="15"/>
      <c r="T10" s="15"/>
      <c r="U10" s="15"/>
      <c r="V10" s="15"/>
      <c r="W10" s="95" t="s">
        <v>7</v>
      </c>
      <c r="X10" s="96"/>
      <c r="Y10" s="96"/>
      <c r="Z10" s="96"/>
      <c r="AA10" s="96"/>
      <c r="AB10" s="96"/>
      <c r="AC10" s="96"/>
      <c r="AD10" s="96"/>
      <c r="AE10" s="97"/>
    </row>
    <row r="11" spans="1:31" ht="22.5" customHeight="1" thickBot="1" x14ac:dyDescent="0.35">
      <c r="B11" s="125" t="s">
        <v>65</v>
      </c>
      <c r="C11" s="22" t="s">
        <v>28</v>
      </c>
      <c r="D11" s="21" t="s">
        <v>0</v>
      </c>
      <c r="E11" s="18" t="s">
        <v>36</v>
      </c>
      <c r="F11" s="18" t="s">
        <v>35</v>
      </c>
      <c r="G11" s="18" t="s">
        <v>38</v>
      </c>
      <c r="H11" s="18" t="s">
        <v>37</v>
      </c>
      <c r="I11" s="86" t="s">
        <v>1</v>
      </c>
      <c r="J11" s="87"/>
      <c r="K11" s="88"/>
      <c r="L11" s="86" t="s">
        <v>2</v>
      </c>
      <c r="M11" s="87"/>
      <c r="N11" s="88"/>
      <c r="O11" s="86" t="s">
        <v>3</v>
      </c>
      <c r="P11" s="87"/>
      <c r="Q11" s="85"/>
      <c r="R11" s="84" t="s">
        <v>62</v>
      </c>
      <c r="S11" s="85"/>
      <c r="T11" s="31" t="s">
        <v>63</v>
      </c>
      <c r="U11" s="36" t="s">
        <v>51</v>
      </c>
      <c r="V11" s="17"/>
      <c r="W11" s="23" t="s">
        <v>28</v>
      </c>
      <c r="X11" s="24" t="s">
        <v>0</v>
      </c>
      <c r="Y11" s="24" t="s">
        <v>36</v>
      </c>
      <c r="Z11" s="24" t="s">
        <v>35</v>
      </c>
      <c r="AA11" s="24" t="s">
        <v>38</v>
      </c>
      <c r="AB11" s="24" t="s">
        <v>37</v>
      </c>
      <c r="AC11" s="24" t="s">
        <v>1</v>
      </c>
      <c r="AD11" s="24" t="s">
        <v>2</v>
      </c>
      <c r="AE11" s="25" t="s">
        <v>3</v>
      </c>
    </row>
    <row r="12" spans="1:31" ht="22.5" customHeight="1" thickTop="1" x14ac:dyDescent="0.3">
      <c r="B12" s="126" t="s">
        <v>72</v>
      </c>
      <c r="C12" s="52">
        <v>1E-3</v>
      </c>
      <c r="D12" s="53">
        <v>100</v>
      </c>
      <c r="E12" s="54">
        <v>256</v>
      </c>
      <c r="F12" s="54">
        <v>0.92</v>
      </c>
      <c r="G12" s="81" t="s">
        <v>4</v>
      </c>
      <c r="H12" s="81" t="s">
        <v>5</v>
      </c>
      <c r="I12" s="54" t="s">
        <v>31</v>
      </c>
      <c r="J12" s="54" t="s">
        <v>43</v>
      </c>
      <c r="K12" s="54" t="s">
        <v>44</v>
      </c>
      <c r="L12" s="50">
        <v>1.35</v>
      </c>
      <c r="M12" s="55">
        <v>1.339</v>
      </c>
      <c r="N12" s="55">
        <v>1.43</v>
      </c>
      <c r="O12" s="55">
        <v>0.97499999999999998</v>
      </c>
      <c r="P12" s="55">
        <v>0.97499999999999998</v>
      </c>
      <c r="Q12" s="56">
        <v>0.97199999999999998</v>
      </c>
      <c r="R12" s="78">
        <f>ROUND(AVERAGE(LEFT(I12,5), LEFT(J12,5), LEFT(K12,5)),3)</f>
        <v>1.9970000000000001</v>
      </c>
      <c r="S12" s="58">
        <f>ROUND(AVERAGE(RIGHT(I12,5), RIGHT(J12,5), RIGHT(K12,5)),3)</f>
        <v>2.129</v>
      </c>
      <c r="T12" s="57">
        <f>ROUND(AVERAGE(L12:N12),3)</f>
        <v>1.373</v>
      </c>
      <c r="U12" s="66">
        <f t="shared" ref="U12:U17" si="3">ROUND(AVERAGE(O12:Q12),3)</f>
        <v>0.97399999999999998</v>
      </c>
      <c r="W12" s="5">
        <v>1E-4</v>
      </c>
      <c r="X12" s="3">
        <v>200</v>
      </c>
      <c r="Y12" s="3">
        <v>256</v>
      </c>
      <c r="Z12" s="3">
        <v>0.97</v>
      </c>
      <c r="AA12" s="3" t="s">
        <v>4</v>
      </c>
      <c r="AB12" s="3" t="s">
        <v>5</v>
      </c>
      <c r="AC12" s="3" t="s">
        <v>10</v>
      </c>
      <c r="AD12" s="3">
        <v>1.3560000000000001</v>
      </c>
      <c r="AE12" s="6">
        <v>0.97299999999999998</v>
      </c>
    </row>
    <row r="13" spans="1:31" ht="22.5" customHeight="1" x14ac:dyDescent="0.3">
      <c r="B13" s="127"/>
      <c r="C13" s="5">
        <v>1E-3</v>
      </c>
      <c r="D13" s="16">
        <v>100</v>
      </c>
      <c r="E13" s="2">
        <v>256</v>
      </c>
      <c r="F13" s="2">
        <v>0.92</v>
      </c>
      <c r="G13" s="2" t="s">
        <v>4</v>
      </c>
      <c r="H13" s="2" t="s">
        <v>4</v>
      </c>
      <c r="I13" s="2" t="s">
        <v>32</v>
      </c>
      <c r="J13" s="3" t="s">
        <v>45</v>
      </c>
      <c r="K13" s="3" t="s">
        <v>46</v>
      </c>
      <c r="L13" s="2">
        <v>1.373</v>
      </c>
      <c r="M13" s="29">
        <v>1.5169999999999999</v>
      </c>
      <c r="N13" s="29">
        <v>1.379</v>
      </c>
      <c r="O13" s="29">
        <v>0.97399999999999998</v>
      </c>
      <c r="P13" s="29">
        <v>0.96899999999999997</v>
      </c>
      <c r="Q13" s="8">
        <v>0.97399999999999998</v>
      </c>
      <c r="R13" s="62">
        <f t="shared" ref="R13:R17" si="4">ROUND(AVERAGE(LEFT(I13,5), LEFT(J13,5), LEFT(K13,5)),3)</f>
        <v>2.0710000000000002</v>
      </c>
      <c r="S13" s="59">
        <f t="shared" ref="S13:S17" si="5">ROUND(AVERAGE(RIGHT(I13,5), RIGHT(J13,5), RIGHT(K13,5)),3)</f>
        <v>2.1819999999999999</v>
      </c>
      <c r="T13" s="60">
        <f t="shared" ref="T13:T17" si="6">ROUND(AVERAGE(L13:N13),3)</f>
        <v>1.423</v>
      </c>
      <c r="U13" s="34">
        <f t="shared" si="3"/>
        <v>0.97199999999999998</v>
      </c>
      <c r="W13" s="7">
        <v>1E-4</v>
      </c>
      <c r="X13" s="2">
        <v>200</v>
      </c>
      <c r="Y13" s="2">
        <v>256</v>
      </c>
      <c r="Z13" s="2">
        <v>0.97</v>
      </c>
      <c r="AA13" s="2" t="s">
        <v>4</v>
      </c>
      <c r="AB13" s="2" t="s">
        <v>4</v>
      </c>
      <c r="AC13" s="2" t="s">
        <v>18</v>
      </c>
      <c r="AD13" s="2">
        <v>1.353</v>
      </c>
      <c r="AE13" s="8">
        <v>0.97299999999999998</v>
      </c>
    </row>
    <row r="14" spans="1:31" ht="22.5" customHeight="1" x14ac:dyDescent="0.3">
      <c r="B14" s="127"/>
      <c r="C14" s="5">
        <v>1E-3</v>
      </c>
      <c r="D14" s="32">
        <v>100</v>
      </c>
      <c r="E14" s="33">
        <v>256</v>
      </c>
      <c r="F14" s="33">
        <v>0.92</v>
      </c>
      <c r="G14" s="33" t="s">
        <v>4</v>
      </c>
      <c r="H14" s="33" t="s">
        <v>13</v>
      </c>
      <c r="I14" s="33" t="s">
        <v>33</v>
      </c>
      <c r="J14" s="33" t="s">
        <v>47</v>
      </c>
      <c r="K14" s="2" t="s">
        <v>48</v>
      </c>
      <c r="L14" s="2">
        <v>1.377</v>
      </c>
      <c r="M14" s="29">
        <v>1.3540000000000001</v>
      </c>
      <c r="N14" s="29">
        <v>1.4159999999999999</v>
      </c>
      <c r="O14" s="29">
        <v>0.97299999999999998</v>
      </c>
      <c r="P14" s="29">
        <v>0.97399999999999998</v>
      </c>
      <c r="Q14" s="8">
        <v>0.97199999999999998</v>
      </c>
      <c r="R14" s="63">
        <f t="shared" si="4"/>
        <v>2.0129999999999999</v>
      </c>
      <c r="S14" s="59">
        <f t="shared" si="5"/>
        <v>2.1469999999999998</v>
      </c>
      <c r="T14" s="60">
        <f t="shared" si="6"/>
        <v>1.3819999999999999</v>
      </c>
      <c r="U14" s="67">
        <f t="shared" si="3"/>
        <v>0.97299999999999998</v>
      </c>
      <c r="W14" s="7">
        <v>1E-4</v>
      </c>
      <c r="X14" s="2">
        <v>200</v>
      </c>
      <c r="Y14" s="12">
        <v>256</v>
      </c>
      <c r="Z14" s="12">
        <v>0.97</v>
      </c>
      <c r="AA14" s="12" t="s">
        <v>4</v>
      </c>
      <c r="AB14" s="12" t="s">
        <v>13</v>
      </c>
      <c r="AC14" s="12" t="s">
        <v>17</v>
      </c>
      <c r="AD14" s="12">
        <v>1.349</v>
      </c>
      <c r="AE14" s="13">
        <v>0.97299999999999998</v>
      </c>
    </row>
    <row r="15" spans="1:31" ht="22.5" customHeight="1" x14ac:dyDescent="0.3">
      <c r="B15" s="127"/>
      <c r="C15" s="5">
        <v>1E-3</v>
      </c>
      <c r="D15" s="16">
        <v>100</v>
      </c>
      <c r="E15" s="2">
        <v>256</v>
      </c>
      <c r="F15" s="2">
        <v>0.92</v>
      </c>
      <c r="G15" s="2" t="s">
        <v>12</v>
      </c>
      <c r="H15" s="2" t="s">
        <v>5</v>
      </c>
      <c r="I15" s="2" t="s">
        <v>34</v>
      </c>
      <c r="J15" s="2" t="s">
        <v>49</v>
      </c>
      <c r="K15" s="2" t="s">
        <v>50</v>
      </c>
      <c r="L15" s="2">
        <v>1.389</v>
      </c>
      <c r="M15" s="29">
        <v>1.5649999999999999</v>
      </c>
      <c r="N15" s="29">
        <v>1.4690000000000001</v>
      </c>
      <c r="O15" s="29">
        <v>0.97299999999999998</v>
      </c>
      <c r="P15" s="29">
        <v>0.96699999999999997</v>
      </c>
      <c r="Q15" s="8">
        <v>0.97099999999999997</v>
      </c>
      <c r="R15" s="62">
        <f t="shared" si="4"/>
        <v>2.149</v>
      </c>
      <c r="S15" s="76">
        <f t="shared" si="5"/>
        <v>2.2509999999999999</v>
      </c>
      <c r="T15" s="60">
        <f t="shared" si="6"/>
        <v>1.474</v>
      </c>
      <c r="U15" s="68">
        <f t="shared" si="3"/>
        <v>0.97</v>
      </c>
      <c r="W15" s="7">
        <v>1E-4</v>
      </c>
      <c r="X15" s="2">
        <v>200</v>
      </c>
      <c r="Y15" s="2">
        <v>256</v>
      </c>
      <c r="Z15" s="2">
        <v>0.97</v>
      </c>
      <c r="AA15" s="2" t="s">
        <v>12</v>
      </c>
      <c r="AB15" s="2" t="s">
        <v>5</v>
      </c>
      <c r="AC15" s="2" t="s">
        <v>14</v>
      </c>
      <c r="AD15" s="2">
        <v>1.4279999999999999</v>
      </c>
      <c r="AE15" s="8">
        <v>0.97</v>
      </c>
    </row>
    <row r="16" spans="1:31" ht="22.5" customHeight="1" x14ac:dyDescent="0.3">
      <c r="B16" s="127"/>
      <c r="C16" s="5">
        <v>1E-3</v>
      </c>
      <c r="D16" s="16">
        <v>100</v>
      </c>
      <c r="E16" s="2">
        <v>256</v>
      </c>
      <c r="F16" s="2">
        <v>0.92</v>
      </c>
      <c r="G16" s="2" t="s">
        <v>12</v>
      </c>
      <c r="H16" s="2" t="s">
        <v>4</v>
      </c>
      <c r="I16" s="2" t="s">
        <v>41</v>
      </c>
      <c r="J16" s="2" t="s">
        <v>53</v>
      </c>
      <c r="K16" s="2" t="s">
        <v>54</v>
      </c>
      <c r="L16" s="2">
        <v>1.478</v>
      </c>
      <c r="M16" s="29">
        <v>1.542</v>
      </c>
      <c r="N16" s="29">
        <v>1.238</v>
      </c>
      <c r="O16" s="29">
        <v>0.97</v>
      </c>
      <c r="P16" s="29">
        <v>0.96799999999999997</v>
      </c>
      <c r="Q16" s="8">
        <v>0.96799999999999997</v>
      </c>
      <c r="R16" s="79">
        <f t="shared" si="4"/>
        <v>2.2160000000000002</v>
      </c>
      <c r="S16" s="65">
        <f t="shared" si="5"/>
        <v>2.3170000000000002</v>
      </c>
      <c r="T16" s="77">
        <f t="shared" si="6"/>
        <v>1.419</v>
      </c>
      <c r="U16" s="68">
        <f t="shared" si="3"/>
        <v>0.96899999999999997</v>
      </c>
      <c r="W16" s="7">
        <v>1E-4</v>
      </c>
      <c r="X16" s="2">
        <v>200</v>
      </c>
      <c r="Y16" s="2">
        <v>256</v>
      </c>
      <c r="Z16" s="2">
        <v>0.97</v>
      </c>
      <c r="AA16" s="2" t="s">
        <v>12</v>
      </c>
      <c r="AB16" s="2" t="s">
        <v>4</v>
      </c>
      <c r="AC16" s="2" t="s">
        <v>16</v>
      </c>
      <c r="AD16" s="2">
        <v>1.4650000000000001</v>
      </c>
      <c r="AE16" s="8">
        <v>0.96899999999999997</v>
      </c>
    </row>
    <row r="17" spans="2:31" ht="22.5" customHeight="1" thickBot="1" x14ac:dyDescent="0.35">
      <c r="B17" s="128"/>
      <c r="C17" s="9">
        <v>1E-3</v>
      </c>
      <c r="D17" s="20">
        <v>100</v>
      </c>
      <c r="E17" s="10">
        <v>256</v>
      </c>
      <c r="F17" s="10">
        <v>0.92</v>
      </c>
      <c r="G17" s="10" t="s">
        <v>12</v>
      </c>
      <c r="H17" s="10" t="s">
        <v>12</v>
      </c>
      <c r="I17" s="10" t="s">
        <v>42</v>
      </c>
      <c r="J17" s="10" t="s">
        <v>55</v>
      </c>
      <c r="K17" s="10" t="s">
        <v>56</v>
      </c>
      <c r="L17" s="10">
        <v>1.4450000000000001</v>
      </c>
      <c r="M17" s="30">
        <v>1.4750000000000001</v>
      </c>
      <c r="N17" s="30">
        <v>1.4059999999999999</v>
      </c>
      <c r="O17" s="30">
        <v>0.97099999999999997</v>
      </c>
      <c r="P17" s="30">
        <v>0.97</v>
      </c>
      <c r="Q17" s="11">
        <v>0.97299999999999998</v>
      </c>
      <c r="R17" s="64">
        <f t="shared" si="4"/>
        <v>2.1</v>
      </c>
      <c r="S17" s="110">
        <f t="shared" si="5"/>
        <v>2.2160000000000002</v>
      </c>
      <c r="T17" s="61">
        <f t="shared" si="6"/>
        <v>1.4419999999999999</v>
      </c>
      <c r="U17" s="35">
        <f t="shared" si="3"/>
        <v>0.97099999999999997</v>
      </c>
      <c r="W17" s="9">
        <v>1E-4</v>
      </c>
      <c r="X17" s="10">
        <v>200</v>
      </c>
      <c r="Y17" s="10">
        <v>256</v>
      </c>
      <c r="Z17" s="10">
        <v>0.97</v>
      </c>
      <c r="AA17" s="10" t="s">
        <v>12</v>
      </c>
      <c r="AB17" s="10" t="s">
        <v>12</v>
      </c>
      <c r="AC17" s="10" t="s">
        <v>15</v>
      </c>
      <c r="AD17" s="10">
        <v>1.44</v>
      </c>
      <c r="AE17" s="11">
        <v>0.96899999999999997</v>
      </c>
    </row>
    <row r="18" spans="2:31" ht="22.5" customHeight="1" thickBot="1" x14ac:dyDescent="0.35">
      <c r="C18" s="107"/>
      <c r="D18" s="107"/>
      <c r="E18" s="107"/>
      <c r="F18" s="107"/>
      <c r="G18" s="109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8"/>
      <c r="S18" s="108"/>
      <c r="T18" s="108"/>
      <c r="U18" s="107"/>
      <c r="W18" s="107"/>
      <c r="X18" s="107"/>
      <c r="Y18" s="107"/>
      <c r="Z18" s="107"/>
      <c r="AA18" s="107"/>
      <c r="AB18" s="107"/>
      <c r="AC18" s="107"/>
      <c r="AD18" s="107"/>
      <c r="AE18" s="107"/>
    </row>
    <row r="19" spans="2:31" ht="22.5" customHeight="1" thickBot="1" x14ac:dyDescent="0.35">
      <c r="B19" s="125" t="s">
        <v>69</v>
      </c>
      <c r="C19" s="23" t="s">
        <v>28</v>
      </c>
      <c r="D19" s="24" t="s">
        <v>0</v>
      </c>
      <c r="E19" s="24" t="s">
        <v>36</v>
      </c>
      <c r="F19" s="24" t="s">
        <v>35</v>
      </c>
      <c r="G19" s="18" t="s">
        <v>38</v>
      </c>
      <c r="H19" s="24" t="s">
        <v>37</v>
      </c>
      <c r="I19" s="86" t="s">
        <v>1</v>
      </c>
      <c r="J19" s="87"/>
      <c r="K19" s="88"/>
      <c r="L19" s="86" t="s">
        <v>2</v>
      </c>
      <c r="M19" s="87"/>
      <c r="N19" s="88"/>
      <c r="O19" s="86" t="s">
        <v>3</v>
      </c>
      <c r="P19" s="87"/>
      <c r="Q19" s="85"/>
      <c r="R19" s="84" t="s">
        <v>62</v>
      </c>
      <c r="S19" s="85"/>
      <c r="T19" s="31" t="s">
        <v>63</v>
      </c>
      <c r="U19" s="36" t="s">
        <v>51</v>
      </c>
      <c r="W19" s="107"/>
      <c r="X19" s="107"/>
      <c r="Y19" s="107"/>
      <c r="Z19" s="107"/>
      <c r="AA19" s="107"/>
      <c r="AB19" s="107"/>
      <c r="AC19" s="107"/>
      <c r="AD19" s="107"/>
      <c r="AE19" s="107"/>
    </row>
    <row r="20" spans="2:31" ht="22.5" customHeight="1" thickTop="1" x14ac:dyDescent="0.3">
      <c r="B20" s="124" t="s">
        <v>66</v>
      </c>
      <c r="C20" s="111">
        <v>1E-3</v>
      </c>
      <c r="D20" s="113">
        <v>500</v>
      </c>
      <c r="E20" s="113">
        <v>256</v>
      </c>
      <c r="F20" s="112">
        <v>0.98199999999999998</v>
      </c>
      <c r="G20" s="2" t="s">
        <v>4</v>
      </c>
      <c r="H20" s="2" t="s">
        <v>5</v>
      </c>
      <c r="I20" s="139" t="s">
        <v>70</v>
      </c>
      <c r="J20" s="114"/>
      <c r="K20" s="114"/>
      <c r="L20" s="114">
        <v>1.244</v>
      </c>
      <c r="M20" s="115"/>
      <c r="N20" s="115"/>
      <c r="O20" s="114">
        <v>0.97699999999999998</v>
      </c>
      <c r="P20" s="113"/>
      <c r="Q20" s="120"/>
      <c r="R20" s="118"/>
      <c r="S20" s="121"/>
      <c r="T20" s="123"/>
      <c r="U20" s="122"/>
      <c r="V20" s="41"/>
      <c r="W20" s="107"/>
      <c r="X20" s="107"/>
      <c r="Y20" s="107"/>
      <c r="Z20" s="107"/>
      <c r="AA20" s="107"/>
      <c r="AB20" s="107"/>
      <c r="AC20" s="107"/>
      <c r="AD20" s="107"/>
      <c r="AE20" s="107"/>
    </row>
    <row r="21" spans="2:31" ht="22.5" customHeight="1" x14ac:dyDescent="0.3">
      <c r="B21" s="67" t="s">
        <v>67</v>
      </c>
      <c r="C21" s="7"/>
      <c r="D21" s="2"/>
      <c r="E21" s="29"/>
      <c r="F21" s="2"/>
      <c r="G21" s="2"/>
      <c r="H21" s="2"/>
      <c r="I21" s="2"/>
      <c r="J21" s="2"/>
      <c r="K21" s="2"/>
      <c r="L21" s="29"/>
      <c r="M21" s="2"/>
      <c r="N21" s="29"/>
      <c r="O21" s="2"/>
      <c r="P21" s="3"/>
      <c r="Q21" s="8"/>
      <c r="R21" s="119"/>
      <c r="S21" s="65"/>
      <c r="T21" s="60"/>
      <c r="U21" s="116"/>
      <c r="W21" s="107"/>
      <c r="X21" s="107"/>
      <c r="Y21" s="107"/>
      <c r="Z21" s="107"/>
      <c r="AA21" s="107"/>
      <c r="AB21" s="107"/>
      <c r="AC21" s="107"/>
      <c r="AD21" s="107"/>
      <c r="AE21" s="107"/>
    </row>
    <row r="22" spans="2:31" s="107" customFormat="1" ht="22.5" customHeight="1" thickBot="1" x14ac:dyDescent="0.35">
      <c r="B22" s="134" t="s">
        <v>68</v>
      </c>
      <c r="C22" s="9"/>
      <c r="D22" s="10"/>
      <c r="E22" s="30"/>
      <c r="F22" s="10"/>
      <c r="G22" s="10"/>
      <c r="H22" s="130"/>
      <c r="I22" s="10"/>
      <c r="J22" s="10"/>
      <c r="K22" s="10"/>
      <c r="L22" s="130"/>
      <c r="M22" s="10"/>
      <c r="N22" s="30"/>
      <c r="O22" s="10"/>
      <c r="P22" s="10"/>
      <c r="Q22" s="11"/>
      <c r="R22" s="137"/>
      <c r="S22" s="110"/>
      <c r="T22" s="61"/>
      <c r="U22" s="138"/>
      <c r="V22" s="41"/>
    </row>
    <row r="23" spans="2:31" ht="22.5" customHeight="1" thickBot="1" x14ac:dyDescent="0.3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36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2:31" ht="22.5" customHeight="1" thickTop="1" thickBot="1" x14ac:dyDescent="0.35"/>
    <row r="25" spans="2:31" ht="23.25" customHeight="1" x14ac:dyDescent="0.3">
      <c r="C25" s="140"/>
      <c r="D25" s="83" t="s">
        <v>23</v>
      </c>
      <c r="E25" s="83"/>
      <c r="F25" s="83"/>
      <c r="G25" s="83"/>
      <c r="H25" s="83"/>
      <c r="I25" s="83"/>
      <c r="J25" s="83"/>
      <c r="K25" s="39"/>
      <c r="L25" s="37"/>
      <c r="M25" s="17"/>
      <c r="N25" s="17"/>
      <c r="O25" s="17"/>
    </row>
    <row r="26" spans="2:31" ht="38.25" customHeight="1" thickBot="1" x14ac:dyDescent="0.35">
      <c r="C26" s="141" t="s">
        <v>71</v>
      </c>
      <c r="D26" s="4" t="s">
        <v>19</v>
      </c>
      <c r="E26" s="4" t="s">
        <v>20</v>
      </c>
      <c r="F26" s="19" t="s">
        <v>27</v>
      </c>
      <c r="G26" s="19" t="s">
        <v>26</v>
      </c>
      <c r="H26" s="4" t="s">
        <v>21</v>
      </c>
      <c r="I26" s="4" t="s">
        <v>22</v>
      </c>
      <c r="J26" s="38" t="s">
        <v>52</v>
      </c>
      <c r="K26" s="40"/>
      <c r="L26" s="17"/>
      <c r="M26" s="37"/>
      <c r="N26" s="17"/>
      <c r="O26" s="17"/>
      <c r="P26" s="17"/>
    </row>
    <row r="27" spans="2:31" ht="23.25" customHeight="1" thickTop="1" x14ac:dyDescent="0.3">
      <c r="C27" s="142">
        <v>900</v>
      </c>
      <c r="D27" s="113">
        <v>100</v>
      </c>
      <c r="E27" s="3">
        <v>64</v>
      </c>
      <c r="F27" s="3">
        <v>1800</v>
      </c>
      <c r="G27" s="3">
        <v>2</v>
      </c>
      <c r="H27" s="3">
        <v>200</v>
      </c>
      <c r="I27" s="3">
        <v>0.98</v>
      </c>
      <c r="J27" s="28">
        <v>1.7000000000000001E-2</v>
      </c>
      <c r="K27" s="41"/>
    </row>
    <row r="28" spans="2:31" ht="23.25" customHeight="1" x14ac:dyDescent="0.3">
      <c r="B28" s="116"/>
      <c r="C28" s="143"/>
      <c r="D28" s="2">
        <v>100</v>
      </c>
      <c r="E28" s="2">
        <v>128</v>
      </c>
      <c r="F28" s="2">
        <v>900</v>
      </c>
      <c r="G28" s="2">
        <v>1</v>
      </c>
      <c r="H28" s="2">
        <v>100</v>
      </c>
      <c r="I28" s="2">
        <v>0.96</v>
      </c>
      <c r="J28" s="29">
        <v>1.6E-2</v>
      </c>
      <c r="K28" s="41"/>
    </row>
    <row r="29" spans="2:31" ht="23.25" customHeight="1" x14ac:dyDescent="0.3">
      <c r="B29" s="116"/>
      <c r="C29" s="143"/>
      <c r="D29" s="2">
        <v>100</v>
      </c>
      <c r="E29" s="2">
        <v>256</v>
      </c>
      <c r="F29" s="2">
        <v>450</v>
      </c>
      <c r="G29" s="2">
        <v>0.5</v>
      </c>
      <c r="H29" s="2">
        <v>50</v>
      </c>
      <c r="I29" s="2">
        <v>0.92</v>
      </c>
      <c r="J29" s="29">
        <v>1.4999999999999999E-2</v>
      </c>
      <c r="K29" s="41"/>
    </row>
    <row r="30" spans="2:31" ht="23.25" customHeight="1" thickBot="1" x14ac:dyDescent="0.35">
      <c r="B30" s="116"/>
      <c r="C30" s="144"/>
      <c r="D30" s="10">
        <v>100</v>
      </c>
      <c r="E30" s="10">
        <v>512</v>
      </c>
      <c r="F30" s="10">
        <v>225</v>
      </c>
      <c r="G30" s="10">
        <v>0.25</v>
      </c>
      <c r="H30" s="10">
        <v>25</v>
      </c>
      <c r="I30" s="10">
        <v>0.85</v>
      </c>
      <c r="J30" s="11">
        <v>1.7000000000000001E-2</v>
      </c>
    </row>
    <row r="32" spans="2:31" ht="17.25" thickBot="1" x14ac:dyDescent="0.35">
      <c r="D32" s="1">
        <v>500</v>
      </c>
      <c r="E32" s="1">
        <v>128</v>
      </c>
      <c r="F32" s="1">
        <v>855</v>
      </c>
      <c r="G32" s="1">
        <v>1</v>
      </c>
      <c r="H32" s="1">
        <v>500</v>
      </c>
    </row>
    <row r="33" spans="3:10" ht="17.25" thickBot="1" x14ac:dyDescent="0.35">
      <c r="C33" s="145">
        <v>855</v>
      </c>
      <c r="D33" s="146">
        <v>500</v>
      </c>
      <c r="E33" s="146">
        <v>256</v>
      </c>
      <c r="F33" s="146">
        <v>428</v>
      </c>
      <c r="G33" s="146">
        <v>0.5</v>
      </c>
      <c r="H33" s="146">
        <v>250</v>
      </c>
      <c r="I33" s="146">
        <v>0.98199999999999998</v>
      </c>
      <c r="J33" s="147">
        <v>0.01</v>
      </c>
    </row>
  </sheetData>
  <mergeCells count="23">
    <mergeCell ref="B12:B17"/>
    <mergeCell ref="A5:A9"/>
    <mergeCell ref="B5:B8"/>
    <mergeCell ref="C27:C30"/>
    <mergeCell ref="W2:AE2"/>
    <mergeCell ref="W3:AE3"/>
    <mergeCell ref="W10:AE10"/>
    <mergeCell ref="C10:Q10"/>
    <mergeCell ref="C2:Q2"/>
    <mergeCell ref="C3:Q3"/>
    <mergeCell ref="D25:J25"/>
    <mergeCell ref="R4:S4"/>
    <mergeCell ref="R11:S11"/>
    <mergeCell ref="I4:K4"/>
    <mergeCell ref="L4:N4"/>
    <mergeCell ref="O4:Q4"/>
    <mergeCell ref="L11:N11"/>
    <mergeCell ref="O11:Q11"/>
    <mergeCell ref="I11:K11"/>
    <mergeCell ref="I19:K19"/>
    <mergeCell ref="L19:N19"/>
    <mergeCell ref="O19:Q19"/>
    <mergeCell ref="R19:S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</dc:creator>
  <cp:lastModifiedBy>MITE1504</cp:lastModifiedBy>
  <dcterms:created xsi:type="dcterms:W3CDTF">2022-11-04T07:42:46Z</dcterms:created>
  <dcterms:modified xsi:type="dcterms:W3CDTF">2022-12-01T08:30:49Z</dcterms:modified>
</cp:coreProperties>
</file>