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/>
  <bookViews>
    <workbookView xWindow="0" yWindow="0" windowWidth="16380" windowHeight="8190" tabRatio="500" activeTab="4"/>
  </bookViews>
  <sheets>
    <sheet name="Add" sheetId="1" r:id="rId1"/>
    <sheet name="Get" sheetId="2" r:id="rId2"/>
    <sheet name="Del" sheetId="3" r:id="rId3"/>
    <sheet name="Find" sheetId="4" r:id="rId4"/>
    <sheet name="Speed" sheetId="5" r:id="rId5"/>
  </sheets>
  <calcPr calcId="125725" iterateDelta="1E-4"/>
</workbook>
</file>

<file path=xl/calcChain.xml><?xml version="1.0" encoding="utf-8"?>
<calcChain xmlns="http://schemas.openxmlformats.org/spreadsheetml/2006/main">
  <c r="D48" i="5"/>
  <c r="D45"/>
  <c r="A17"/>
  <c r="J31" i="1"/>
  <c r="I31"/>
  <c r="H31"/>
  <c r="G31"/>
  <c r="J30"/>
  <c r="I30"/>
  <c r="H30"/>
  <c r="G30"/>
  <c r="J29"/>
  <c r="I29"/>
  <c r="H29"/>
  <c r="G29"/>
  <c r="J16"/>
  <c r="I16"/>
  <c r="H16"/>
  <c r="G16"/>
  <c r="J15"/>
  <c r="I15"/>
  <c r="H15"/>
  <c r="G15"/>
  <c r="J14"/>
  <c r="I14"/>
  <c r="H14"/>
  <c r="G14"/>
  <c r="D46" i="5"/>
  <c r="D49"/>
  <c r="E45"/>
  <c r="E46" s="1"/>
  <c r="E48" s="1"/>
  <c r="E49" s="1"/>
  <c r="A46"/>
  <c r="A45"/>
  <c r="A44"/>
  <c r="B14" i="1"/>
  <c r="C14"/>
  <c r="D14"/>
  <c r="E14"/>
  <c r="B15"/>
  <c r="C15"/>
  <c r="D15"/>
  <c r="E15"/>
  <c r="B16"/>
  <c r="C16"/>
  <c r="D16"/>
  <c r="E16"/>
  <c r="B29"/>
  <c r="C29"/>
  <c r="D29"/>
  <c r="E29"/>
  <c r="B30"/>
  <c r="C30"/>
  <c r="D30"/>
  <c r="E30"/>
  <c r="B31"/>
  <c r="C31"/>
  <c r="D31"/>
  <c r="E31"/>
  <c r="D68"/>
  <c r="E68"/>
  <c r="B13" i="3"/>
  <c r="C13"/>
  <c r="D13"/>
  <c r="B14"/>
  <c r="C14"/>
  <c r="D14"/>
  <c r="B15"/>
  <c r="C15"/>
  <c r="D15"/>
  <c r="B28"/>
  <c r="C28"/>
  <c r="D28"/>
  <c r="E28"/>
  <c r="B29"/>
  <c r="C29"/>
  <c r="D29"/>
  <c r="E29"/>
  <c r="B30"/>
  <c r="C30"/>
  <c r="D30"/>
  <c r="E30"/>
  <c r="B43"/>
  <c r="C43"/>
  <c r="D43"/>
  <c r="E43"/>
  <c r="F43"/>
  <c r="B44"/>
  <c r="C44"/>
  <c r="D44"/>
  <c r="E44"/>
  <c r="F44"/>
  <c r="B45"/>
  <c r="C45"/>
  <c r="D45"/>
  <c r="E45"/>
  <c r="F45"/>
  <c r="B14" i="4"/>
  <c r="C14"/>
  <c r="D14"/>
  <c r="E14"/>
  <c r="B15"/>
  <c r="C15"/>
  <c r="D15"/>
  <c r="E15"/>
  <c r="B16"/>
  <c r="C16"/>
  <c r="D16"/>
  <c r="E16"/>
  <c r="C30"/>
  <c r="D30"/>
  <c r="E30"/>
  <c r="C31"/>
  <c r="D31"/>
  <c r="E31"/>
  <c r="C32"/>
  <c r="D32"/>
  <c r="E32"/>
  <c r="D46"/>
  <c r="E46"/>
  <c r="D47"/>
  <c r="E47"/>
  <c r="D48"/>
  <c r="E48"/>
  <c r="E62"/>
  <c r="E63"/>
  <c r="E64"/>
  <c r="B14" i="2"/>
  <c r="C14"/>
  <c r="D14"/>
  <c r="E14"/>
  <c r="B15"/>
  <c r="C15"/>
  <c r="D15"/>
  <c r="E15"/>
  <c r="B16"/>
  <c r="C16"/>
  <c r="D16"/>
  <c r="E16"/>
  <c r="B30"/>
  <c r="C30"/>
  <c r="D30"/>
  <c r="B31"/>
  <c r="C31"/>
  <c r="D31"/>
  <c r="B32"/>
  <c r="C32"/>
  <c r="D32"/>
</calcChain>
</file>

<file path=xl/sharedStrings.xml><?xml version="1.0" encoding="utf-8"?>
<sst xmlns="http://schemas.openxmlformats.org/spreadsheetml/2006/main" count="475" uniqueCount="146">
  <si>
    <t>ADD()</t>
  </si>
  <si>
    <t>Attempt</t>
  </si>
  <si>
    <t>730B</t>
  </si>
  <si>
    <t>7300B</t>
  </si>
  <si>
    <t>73000B</t>
  </si>
  <si>
    <t>730000B</t>
  </si>
  <si>
    <t>730000B*</t>
  </si>
  <si>
    <t>Min</t>
  </si>
  <si>
    <t>Avg</t>
  </si>
  <si>
    <t>Max</t>
  </si>
  <si>
    <t>5MD</t>
  </si>
  <si>
    <t>25MD</t>
  </si>
  <si>
    <t>50MD</t>
  </si>
  <si>
    <t>100MD</t>
  </si>
  <si>
    <t>MD: 83</t>
  </si>
  <si>
    <t>MD: 33</t>
  </si>
  <si>
    <t>MD: 28</t>
  </si>
  <si>
    <t>Base64: 4</t>
  </si>
  <si>
    <t>Base64: 6</t>
  </si>
  <si>
    <t>Base64: 17</t>
  </si>
  <si>
    <t>Base64: 176</t>
  </si>
  <si>
    <t>JSON: 80</t>
  </si>
  <si>
    <t>JSON: 65</t>
  </si>
  <si>
    <t>JSON: 94</t>
  </si>
  <si>
    <t>JSON: 68</t>
  </si>
  <si>
    <t>MD: 0</t>
  </si>
  <si>
    <t>Base64: 1</t>
  </si>
  <si>
    <t>Base64: 57</t>
  </si>
  <si>
    <t>JSON: 0</t>
  </si>
  <si>
    <t>Base64: 0</t>
  </si>
  <si>
    <t>Base64: 3</t>
  </si>
  <si>
    <t>Base64: 26</t>
  </si>
  <si>
    <t>Base64: 52</t>
  </si>
  <si>
    <t>Base64: 51</t>
  </si>
  <si>
    <t>Base64: 2</t>
  </si>
  <si>
    <t>Base64: 53</t>
  </si>
  <si>
    <t>Approximate round trip times in milli-seconds:</t>
  </si>
  <si>
    <t xml:space="preserve"> Minimum = 215ms, Average = 277ms, Maximum = 637ms</t>
  </si>
  <si>
    <t xml:space="preserve"> Minimum = 233ms, Average = 360ms, Maximum = 568ms</t>
  </si>
  <si>
    <t xml:space="preserve"> Minimum = 661ms, Average = 820ms, Maximum = 970ms</t>
  </si>
  <si>
    <t xml:space="preserve"> Minimum = 1696ms, Average = 2017ms, Maximum = 2981ms</t>
  </si>
  <si>
    <t>MD: 94</t>
  </si>
  <si>
    <t>MD: 93</t>
  </si>
  <si>
    <t>MD: 98</t>
  </si>
  <si>
    <t>MD: 95</t>
  </si>
  <si>
    <t>Base64: 5</t>
  </si>
  <si>
    <t>JSON: 36</t>
  </si>
  <si>
    <t>JSON: 8</t>
  </si>
  <si>
    <t>JSON: 9</t>
  </si>
  <si>
    <t>JSON: 12</t>
  </si>
  <si>
    <t>MD: 1</t>
  </si>
  <si>
    <t>MD: 2</t>
  </si>
  <si>
    <t>JSON: 1</t>
  </si>
  <si>
    <t>JSON: 2</t>
  </si>
  <si>
    <t>JSON: 5</t>
  </si>
  <si>
    <t>JSON: 3</t>
  </si>
  <si>
    <t>JSON: 6</t>
  </si>
  <si>
    <t>MD: 3</t>
  </si>
  <si>
    <t xml:space="preserve"> Minimum = 254ms, Average = 315ms, Maximum = 522ms</t>
  </si>
  <si>
    <t xml:space="preserve"> Minimum = 421ms, Average = 448ms, Maximum = 539ms</t>
  </si>
  <si>
    <t xml:space="preserve"> Minimum = 699ms, Average = 827ms, Maximum = 1047ms</t>
  </si>
  <si>
    <t xml:space="preserve"> Minimum = 1112ms, Average = 1176ms, Maximum = 1294ms</t>
  </si>
  <si>
    <t>GET()</t>
  </si>
  <si>
    <t xml:space="preserve">      </t>
  </si>
  <si>
    <t>10 Items</t>
  </si>
  <si>
    <t>100 Items</t>
  </si>
  <si>
    <t>1000 Items</t>
  </si>
  <si>
    <t xml:space="preserve">     </t>
  </si>
  <si>
    <t>DEL()</t>
  </si>
  <si>
    <t>0MD</t>
  </si>
  <si>
    <t>FIND()</t>
  </si>
  <si>
    <t>1sent/1indb</t>
  </si>
  <si>
    <t>1KV-pair sent</t>
  </si>
  <si>
    <t>10*1 KV in db</t>
  </si>
  <si>
    <t>10*10 KV in db</t>
  </si>
  <si>
    <t>10*100 KV in db</t>
  </si>
  <si>
    <t>10*1000 KV in db</t>
  </si>
  <si>
    <t>10KV-pair sent</t>
  </si>
  <si>
    <t>100KV-pair sent</t>
  </si>
  <si>
    <t>TIMEOUT</t>
  </si>
  <si>
    <t>1000KV-pair sent</t>
  </si>
  <si>
    <t>100sent/1000indb</t>
  </si>
  <si>
    <t>1000sent/1000indb</t>
  </si>
  <si>
    <t>SPEED</t>
  </si>
  <si>
    <t>PING:</t>
  </si>
  <si>
    <t xml:space="preserve"> Minimum = 113ms, Average = 120ms, Maximum = 137ms</t>
  </si>
  <si>
    <t>UP:</t>
  </si>
  <si>
    <t>DOWN:</t>
  </si>
  <si>
    <t xml:space="preserve"> Minimum = 10861ms, Average = 26517ms, Maximum = 48366ms</t>
  </si>
  <si>
    <t xml:space="preserve">      06-19 06:25AM 45.796 96.4949131012</t>
  </si>
  <si>
    <t xml:space="preserve">      I 06-19 06:25AM 12.625 220.038890839</t>
  </si>
  <si>
    <t xml:space="preserve">      I 06-19 06:24AM 26.687 88.837146759</t>
  </si>
  <si>
    <t xml:space="preserve">      I 06-19 06:23AM 29.544 104.197978973</t>
  </si>
  <si>
    <t xml:space="preserve">      I 06-19 06:22AM 45.604 61.3100528717</t>
  </si>
  <si>
    <t xml:space="preserve">      I 06-19 06:22AM 14.907 14.0700340271</t>
  </si>
  <si>
    <t xml:space="preserve">      I 06-19 06:22AM 02.573 18.5680389404</t>
  </si>
  <si>
    <t xml:space="preserve">      I 06-19 06:21AM 27.582 216.501951218</t>
  </si>
  <si>
    <t xml:space="preserve">      I 06-19 06:21AM 07.982 196.250915527</t>
  </si>
  <si>
    <t xml:space="preserve">      I 06-19 06:20AM 15.247 171.040058136</t>
  </si>
  <si>
    <t xml:space="preserve">      I 06-19 06:11AM 23.762 204.691886902</t>
  </si>
  <si>
    <t xml:space="preserve">      I 06-19 06:10AM 36.820 59.2041015625</t>
  </si>
  <si>
    <t xml:space="preserve">      I 06-19 06:09AM 52.702 205.636024475</t>
  </si>
  <si>
    <t xml:space="preserve">      I 06-19 06:09AM 01.950 173.748016357</t>
  </si>
  <si>
    <t>ClientLogin: 66</t>
  </si>
  <si>
    <t>Cookie: 121</t>
  </si>
  <si>
    <t>Thread: 0</t>
  </si>
  <si>
    <t>ClientLogin: 72</t>
  </si>
  <si>
    <t>Cookie: 120</t>
  </si>
  <si>
    <t>ClientLogin: 76</t>
  </si>
  <si>
    <t>Cookie: 117</t>
  </si>
  <si>
    <t>Thread: 1</t>
  </si>
  <si>
    <t>ClientLogin: 82</t>
  </si>
  <si>
    <t>ClientLogin: 62</t>
  </si>
  <si>
    <t>Cookie: 112</t>
  </si>
  <si>
    <t>ClientLogin: 65</t>
  </si>
  <si>
    <t>Cookie: 124</t>
  </si>
  <si>
    <t>ClientLogin: 64</t>
  </si>
  <si>
    <t>Cookie: 127</t>
  </si>
  <si>
    <t>Cookie: 116</t>
  </si>
  <si>
    <t>READ:</t>
  </si>
  <si>
    <t>UP</t>
  </si>
  <si>
    <t>DOWN</t>
  </si>
  <si>
    <t>ms</t>
  </si>
  <si>
    <t>ms - ping</t>
  </si>
  <si>
    <t>bytes / second</t>
  </si>
  <si>
    <t>kB / sec</t>
  </si>
  <si>
    <t>Server</t>
  </si>
  <si>
    <t>Client min.</t>
  </si>
  <si>
    <t>Client avg.</t>
  </si>
  <si>
    <t>Client max.</t>
  </si>
  <si>
    <t>Server min.</t>
  </si>
  <si>
    <t>Server avg.</t>
  </si>
  <si>
    <t>Server max.</t>
  </si>
  <si>
    <t>730B*</t>
  </si>
  <si>
    <t>7300B*</t>
  </si>
  <si>
    <t>73000B*</t>
  </si>
  <si>
    <t>5MD*</t>
  </si>
  <si>
    <t>25MD*</t>
  </si>
  <si>
    <t>50MD*</t>
  </si>
  <si>
    <t>100MD*</t>
  </si>
  <si>
    <t>Server* min.</t>
  </si>
  <si>
    <t>Server* avg.</t>
  </si>
  <si>
    <t>Server* max.</t>
  </si>
  <si>
    <t>Var. Obj.</t>
  </si>
  <si>
    <t>Var. MD</t>
  </si>
  <si>
    <t>Var. Obj. Ov.</t>
  </si>
</sst>
</file>

<file path=xl/styles.xml><?xml version="1.0" encoding="utf-8"?>
<styleSheet xmlns="http://schemas.openxmlformats.org/spreadsheetml/2006/main">
  <numFmts count="2">
    <numFmt numFmtId="164" formatCode="#,##0.000000"/>
    <numFmt numFmtId="165" formatCode="0.0000000"/>
  </numFmts>
  <fonts count="8">
    <font>
      <sz val="10"/>
      <name val="Arial"/>
      <family val="2"/>
    </font>
    <font>
      <sz val="10"/>
      <name val="Verdana"/>
      <family val="2"/>
    </font>
    <font>
      <b/>
      <sz val="14"/>
      <name val="Verdana"/>
      <family val="2"/>
    </font>
    <font>
      <b/>
      <sz val="10"/>
      <name val="Verdana"/>
      <family val="2"/>
    </font>
    <font>
      <b/>
      <sz val="10"/>
      <name val="Arial"/>
      <family val="2"/>
    </font>
    <font>
      <sz val="11"/>
      <color indexed="8"/>
      <name val="Arial"/>
      <family val="2"/>
    </font>
    <font>
      <sz val="10"/>
      <color theme="2"/>
      <name val="Verdana"/>
      <family val="2"/>
    </font>
    <font>
      <sz val="10"/>
      <color theme="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1" fontId="1" fillId="0" borderId="0" xfId="1" applyNumberFormat="1"/>
    <xf numFmtId="1" fontId="3" fillId="0" borderId="0" xfId="1" applyNumberFormat="1" applyFont="1"/>
    <xf numFmtId="0" fontId="1" fillId="0" borderId="0" xfId="1" applyFont="1"/>
    <xf numFmtId="0" fontId="4" fillId="0" borderId="0" xfId="0" applyFont="1"/>
    <xf numFmtId="0" fontId="5" fillId="0" borderId="0" xfId="0" applyFont="1"/>
    <xf numFmtId="164" fontId="1" fillId="0" borderId="0" xfId="1" applyNumberFormat="1"/>
    <xf numFmtId="165" fontId="1" fillId="0" borderId="0" xfId="1" applyNumberFormat="1"/>
    <xf numFmtId="0" fontId="6" fillId="0" borderId="0" xfId="1" applyFont="1"/>
    <xf numFmtId="3" fontId="0" fillId="0" borderId="0" xfId="0" applyNumberFormat="1"/>
    <xf numFmtId="3" fontId="1" fillId="0" borderId="0" xfId="1" applyNumberFormat="1"/>
    <xf numFmtId="0" fontId="0" fillId="0" borderId="0" xfId="0" applyFont="1"/>
    <xf numFmtId="0" fontId="3" fillId="0" borderId="0" xfId="1" applyFont="1" applyAlignment="1">
      <alignment horizontal="right"/>
    </xf>
    <xf numFmtId="0" fontId="7" fillId="0" borderId="0" xfId="0" applyFont="1"/>
    <xf numFmtId="1" fontId="1" fillId="0" borderId="0" xfId="1" applyNumberFormat="1" applyFont="1"/>
    <xf numFmtId="1" fontId="0" fillId="0" borderId="0" xfId="0" applyNumberFormat="1" applyFont="1"/>
    <xf numFmtId="1" fontId="0" fillId="0" borderId="0" xfId="0" applyNumberFormat="1"/>
    <xf numFmtId="0" fontId="1" fillId="0" borderId="0" xfId="1" applyFill="1"/>
    <xf numFmtId="0" fontId="1" fillId="0" borderId="0" xfId="0" applyFont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8.9824659677655433E-2"/>
          <c:y val="8.6293932193387143E-2"/>
          <c:w val="0.72456060281312562"/>
          <c:h val="0.80258048440147511"/>
        </c:manualLayout>
      </c:layout>
      <c:lineChart>
        <c:grouping val="standard"/>
        <c:ser>
          <c:idx val="0"/>
          <c:order val="0"/>
          <c:tx>
            <c:strRef>
              <c:f>Add!$M$2</c:f>
              <c:strCache>
                <c:ptCount val="1"/>
                <c:pt idx="0">
                  <c:v>Client min.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Add!$L$3:$L$6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Add!$M$3:$M$6</c:f>
              <c:numCache>
                <c:formatCode>General</c:formatCode>
                <c:ptCount val="4"/>
                <c:pt idx="0">
                  <c:v>222</c:v>
                </c:pt>
                <c:pt idx="1">
                  <c:v>221</c:v>
                </c:pt>
                <c:pt idx="2">
                  <c:v>511</c:v>
                </c:pt>
                <c:pt idx="3">
                  <c:v>1632</c:v>
                </c:pt>
              </c:numCache>
            </c:numRef>
          </c:val>
        </c:ser>
        <c:ser>
          <c:idx val="1"/>
          <c:order val="1"/>
          <c:tx>
            <c:strRef>
              <c:f>Add!$N$2</c:f>
              <c:strCache>
                <c:ptCount val="1"/>
                <c:pt idx="0">
                  <c:v>Client avg.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Add!$L$3:$L$6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Add!$N$3:$N$6</c:f>
              <c:numCache>
                <c:formatCode>General</c:formatCode>
                <c:ptCount val="4"/>
                <c:pt idx="0">
                  <c:v>279</c:v>
                </c:pt>
                <c:pt idx="1">
                  <c:v>368</c:v>
                </c:pt>
                <c:pt idx="2">
                  <c:v>786</c:v>
                </c:pt>
                <c:pt idx="3">
                  <c:v>2258</c:v>
                </c:pt>
              </c:numCache>
            </c:numRef>
          </c:val>
        </c:ser>
        <c:ser>
          <c:idx val="2"/>
          <c:order val="2"/>
          <c:tx>
            <c:strRef>
              <c:f>Add!$O$2</c:f>
              <c:strCache>
                <c:ptCount val="1"/>
                <c:pt idx="0">
                  <c:v>Client max.</c:v>
                </c:pt>
              </c:strCache>
            </c:strRef>
          </c:tx>
          <c:spPr>
            <a:ln>
              <a:solidFill>
                <a:srgbClr val="4F81BD"/>
              </a:solidFill>
              <a:prstDash val="sysDot"/>
            </a:ln>
          </c:spPr>
          <c:marker>
            <c:symbol val="none"/>
          </c:marker>
          <c:cat>
            <c:numRef>
              <c:f>Add!$L$3:$L$6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Add!$O$3:$O$6</c:f>
              <c:numCache>
                <c:formatCode>General</c:formatCode>
                <c:ptCount val="4"/>
                <c:pt idx="0">
                  <c:v>449</c:v>
                </c:pt>
                <c:pt idx="1">
                  <c:v>815</c:v>
                </c:pt>
                <c:pt idx="2">
                  <c:v>952</c:v>
                </c:pt>
                <c:pt idx="3">
                  <c:v>5597</c:v>
                </c:pt>
              </c:numCache>
            </c:numRef>
          </c:val>
        </c:ser>
        <c:ser>
          <c:idx val="3"/>
          <c:order val="3"/>
          <c:tx>
            <c:strRef>
              <c:f>Add!$P$2</c:f>
              <c:strCache>
                <c:ptCount val="1"/>
                <c:pt idx="0">
                  <c:v>Server min.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Add!$L$3:$L$6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Add!$P$3:$P$6</c:f>
              <c:numCache>
                <c:formatCode>0</c:formatCode>
                <c:ptCount val="4"/>
                <c:pt idx="0">
                  <c:v>76.379060745199993</c:v>
                </c:pt>
                <c:pt idx="1">
                  <c:v>62.832832336400003</c:v>
                </c:pt>
                <c:pt idx="2">
                  <c:v>84.656000137299998</c:v>
                </c:pt>
                <c:pt idx="3">
                  <c:v>172.99389839200001</c:v>
                </c:pt>
              </c:numCache>
            </c:numRef>
          </c:val>
        </c:ser>
        <c:ser>
          <c:idx val="4"/>
          <c:order val="4"/>
          <c:tx>
            <c:strRef>
              <c:f>Add!$Q$2</c:f>
              <c:strCache>
                <c:ptCount val="1"/>
                <c:pt idx="0">
                  <c:v>Server avg.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504D"/>
                </a:solidFill>
              </a:ln>
            </c:spPr>
          </c:marker>
          <c:cat>
            <c:numRef>
              <c:f>Add!$L$3:$L$6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Add!$Q$3:$Q$6</c:f>
              <c:numCache>
                <c:formatCode>0</c:formatCode>
                <c:ptCount val="4"/>
                <c:pt idx="0">
                  <c:v>106.56220912929</c:v>
                </c:pt>
                <c:pt idx="1">
                  <c:v>97.884798049899999</c:v>
                </c:pt>
                <c:pt idx="2">
                  <c:v>117.36319065090001</c:v>
                </c:pt>
                <c:pt idx="3">
                  <c:v>213.38858604439997</c:v>
                </c:pt>
              </c:numCache>
            </c:numRef>
          </c:val>
        </c:ser>
        <c:ser>
          <c:idx val="5"/>
          <c:order val="5"/>
          <c:tx>
            <c:strRef>
              <c:f>Add!$R$2</c:f>
              <c:strCache>
                <c:ptCount val="1"/>
                <c:pt idx="0">
                  <c:v>Server max.</c:v>
                </c:pt>
              </c:strCache>
            </c:strRef>
          </c:tx>
          <c:spPr>
            <a:ln>
              <a:solidFill>
                <a:srgbClr val="C0504D"/>
              </a:solidFill>
              <a:prstDash val="sysDot"/>
            </a:ln>
          </c:spPr>
          <c:marker>
            <c:symbol val="none"/>
          </c:marker>
          <c:cat>
            <c:numRef>
              <c:f>Add!$L$3:$L$6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Add!$R$3:$R$6</c:f>
              <c:numCache>
                <c:formatCode>0</c:formatCode>
                <c:ptCount val="4"/>
                <c:pt idx="0">
                  <c:v>207.63802528400001</c:v>
                </c:pt>
                <c:pt idx="1">
                  <c:v>272.74298667900001</c:v>
                </c:pt>
                <c:pt idx="2">
                  <c:v>305.018901825</c:v>
                </c:pt>
                <c:pt idx="3">
                  <c:v>292.03200340299998</c:v>
                </c:pt>
              </c:numCache>
            </c:numRef>
          </c:val>
        </c:ser>
        <c:marker val="1"/>
        <c:axId val="76504448"/>
        <c:axId val="76568448"/>
      </c:lineChart>
      <c:catAx>
        <c:axId val="76504448"/>
        <c:scaling>
          <c:orientation val="minMax"/>
        </c:scaling>
        <c:axPos val="b"/>
        <c:title>
          <c:tx>
            <c:rich>
              <a:bodyPr rot="0" vert="horz" anchor="t" anchorCtr="0"/>
              <a:lstStyle/>
              <a:p>
                <a:pPr>
                  <a:defRPr/>
                </a:pPr>
                <a:r>
                  <a:rPr lang="en-US"/>
                  <a:t>Bytes sent</a:t>
                </a:r>
              </a:p>
            </c:rich>
          </c:tx>
          <c:layout>
            <c:manualLayout>
              <c:xMode val="edge"/>
              <c:yMode val="edge"/>
              <c:x val="0.83119694303275049"/>
              <c:y val="0.90915404805168587"/>
            </c:manualLayout>
          </c:layout>
        </c:title>
        <c:numFmt formatCode="General" sourceLinked="1"/>
        <c:tickLblPos val="nextTo"/>
        <c:crossAx val="76568448"/>
        <c:crosses val="autoZero"/>
        <c:auto val="1"/>
        <c:lblAlgn val="ctr"/>
        <c:lblOffset val="100"/>
      </c:catAx>
      <c:valAx>
        <c:axId val="7656844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Latency in ms</a:t>
                </a:r>
              </a:p>
            </c:rich>
          </c:tx>
          <c:layout>
            <c:manualLayout>
              <c:xMode val="edge"/>
              <c:yMode val="edge"/>
              <c:x val="1.1074199052013681E-2"/>
              <c:y val="2.5558988670719971E-3"/>
            </c:manualLayout>
          </c:layout>
        </c:title>
        <c:numFmt formatCode="General" sourceLinked="1"/>
        <c:tickLblPos val="nextTo"/>
        <c:crossAx val="765044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8.9824659677655641E-2"/>
          <c:y val="8.6293932193387227E-2"/>
          <c:w val="0.72456060281312562"/>
          <c:h val="0.80258048440147511"/>
        </c:manualLayout>
      </c:layout>
      <c:lineChart>
        <c:grouping val="standard"/>
        <c:ser>
          <c:idx val="0"/>
          <c:order val="0"/>
          <c:tx>
            <c:strRef>
              <c:f>Find!$H$3</c:f>
              <c:strCache>
                <c:ptCount val="1"/>
                <c:pt idx="0">
                  <c:v>1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Find!$G$4:$G$7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Find!$H$4:$H$7</c:f>
              <c:numCache>
                <c:formatCode>General</c:formatCode>
                <c:ptCount val="4"/>
                <c:pt idx="0">
                  <c:v>180.42309284219999</c:v>
                </c:pt>
                <c:pt idx="1">
                  <c:v>247.77035713190003</c:v>
                </c:pt>
                <c:pt idx="2">
                  <c:v>1274.088907242</c:v>
                </c:pt>
                <c:pt idx="3">
                  <c:v>11418.754577658001</c:v>
                </c:pt>
              </c:numCache>
            </c:numRef>
          </c:val>
        </c:ser>
        <c:ser>
          <c:idx val="1"/>
          <c:order val="1"/>
          <c:tx>
            <c:strRef>
              <c:f>Find!$I$3</c:f>
              <c:strCache>
                <c:ptCount val="1"/>
                <c:pt idx="0">
                  <c:v>10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Find!$G$4:$G$7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Find!$I$4:$I$7</c:f>
              <c:numCache>
                <c:formatCode>General</c:formatCode>
                <c:ptCount val="4"/>
                <c:pt idx="1">
                  <c:v>1613.438701631</c:v>
                </c:pt>
                <c:pt idx="2">
                  <c:v>2855.567407607</c:v>
                </c:pt>
                <c:pt idx="3">
                  <c:v>13172.378635420002</c:v>
                </c:pt>
              </c:numCache>
            </c:numRef>
          </c:val>
        </c:ser>
        <c:ser>
          <c:idx val="2"/>
          <c:order val="2"/>
          <c:tx>
            <c:strRef>
              <c:f>Find!$J$3</c:f>
              <c:strCache>
                <c:ptCount val="1"/>
                <c:pt idx="0">
                  <c:v>100</c:v>
                </c:pt>
              </c:strCache>
            </c:strRef>
          </c:tx>
          <c:spPr>
            <a:ln>
              <a:solidFill>
                <a:schemeClr val="accent6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/>
              </a:solidFill>
            </c:spPr>
          </c:marker>
          <c:cat>
            <c:numRef>
              <c:f>Find!$G$4:$G$7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Find!$J$4:$J$7</c:f>
              <c:numCache>
                <c:formatCode>General</c:formatCode>
                <c:ptCount val="4"/>
                <c:pt idx="2">
                  <c:v>20033.646249779998</c:v>
                </c:pt>
              </c:numCache>
            </c:numRef>
          </c:val>
        </c:ser>
        <c:ser>
          <c:idx val="3"/>
          <c:order val="3"/>
          <c:tx>
            <c:strRef>
              <c:f>Find!$K$3</c:f>
              <c:strCache>
                <c:ptCount val="1"/>
                <c:pt idx="0">
                  <c:v>1000</c:v>
                </c:pt>
              </c:strCache>
            </c:strRef>
          </c:tx>
          <c:marker>
            <c:symbol val="circle"/>
            <c:size val="5"/>
          </c:marker>
          <c:cat>
            <c:numRef>
              <c:f>Find!$G$4:$G$7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Find!$K$4:$K$7</c:f>
              <c:numCache>
                <c:formatCode>General</c:formatCode>
                <c:ptCount val="4"/>
              </c:numCache>
            </c:numRef>
          </c:val>
        </c:ser>
        <c:marker val="1"/>
        <c:axId val="77406976"/>
        <c:axId val="77408896"/>
      </c:lineChart>
      <c:catAx>
        <c:axId val="77406976"/>
        <c:scaling>
          <c:orientation val="minMax"/>
        </c:scaling>
        <c:axPos val="b"/>
        <c:title>
          <c:tx>
            <c:rich>
              <a:bodyPr rot="0" vert="horz" anchor="t" anchorCtr="0"/>
              <a:lstStyle/>
              <a:p>
                <a:pPr algn="r">
                  <a:defRPr/>
                </a:pPr>
                <a:r>
                  <a:rPr lang="en-US"/>
                  <a:t>Key-value pairs per</a:t>
                </a:r>
              </a:p>
              <a:p>
                <a:pPr algn="r">
                  <a:defRPr/>
                </a:pPr>
                <a:r>
                  <a:rPr lang="en-US"/>
                  <a:t>object in database</a:t>
                </a:r>
              </a:p>
            </c:rich>
          </c:tx>
          <c:layout>
            <c:manualLayout>
              <c:xMode val="edge"/>
              <c:yMode val="edge"/>
              <c:x val="0.81234999595877122"/>
              <c:y val="0.89187376725838263"/>
            </c:manualLayout>
          </c:layout>
        </c:title>
        <c:numFmt formatCode="General" sourceLinked="1"/>
        <c:tickLblPos val="nextTo"/>
        <c:crossAx val="77408896"/>
        <c:crosses val="autoZero"/>
        <c:auto val="1"/>
        <c:lblAlgn val="ctr"/>
        <c:lblOffset val="100"/>
      </c:catAx>
      <c:valAx>
        <c:axId val="7740889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Latency in ms</a:t>
                </a:r>
              </a:p>
            </c:rich>
          </c:tx>
          <c:layout>
            <c:manualLayout>
              <c:xMode val="edge"/>
              <c:yMode val="edge"/>
              <c:x val="1.1074199052013681E-2"/>
              <c:y val="2.5558988670720023E-3"/>
            </c:manualLayout>
          </c:layout>
        </c:title>
        <c:numFmt formatCode="General" sourceLinked="1"/>
        <c:tickLblPos val="nextTo"/>
        <c:crossAx val="77406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3600352224956"/>
          <c:y val="0.28600102501980224"/>
          <c:w val="0.17482441923284714"/>
          <c:h val="0.28533196664026489"/>
        </c:manualLayout>
      </c:layout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8.9824659677655488E-2"/>
          <c:y val="8.6293932193387171E-2"/>
          <c:w val="0.72456060281312562"/>
          <c:h val="0.80258048440147511"/>
        </c:manualLayout>
      </c:layout>
      <c:lineChart>
        <c:grouping val="standard"/>
        <c:ser>
          <c:idx val="0"/>
          <c:order val="0"/>
          <c:tx>
            <c:strRef>
              <c:f>Add!$M$23</c:f>
              <c:strCache>
                <c:ptCount val="1"/>
                <c:pt idx="0">
                  <c:v>Client min.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Add!$L$24:$L$28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Add!$M$24:$M$28</c:f>
              <c:numCache>
                <c:formatCode>General</c:formatCode>
                <c:ptCount val="5"/>
                <c:pt idx="0">
                  <c:v>222</c:v>
                </c:pt>
                <c:pt idx="1">
                  <c:v>270</c:v>
                </c:pt>
                <c:pt idx="2">
                  <c:v>398</c:v>
                </c:pt>
                <c:pt idx="3">
                  <c:v>641</c:v>
                </c:pt>
                <c:pt idx="4">
                  <c:v>968</c:v>
                </c:pt>
              </c:numCache>
            </c:numRef>
          </c:val>
        </c:ser>
        <c:ser>
          <c:idx val="1"/>
          <c:order val="1"/>
          <c:tx>
            <c:strRef>
              <c:f>Add!$N$23</c:f>
              <c:strCache>
                <c:ptCount val="1"/>
                <c:pt idx="0">
                  <c:v>Client avg.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Add!$L$24:$L$28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Add!$N$24:$N$28</c:f>
              <c:numCache>
                <c:formatCode>General</c:formatCode>
                <c:ptCount val="5"/>
                <c:pt idx="0">
                  <c:v>279</c:v>
                </c:pt>
                <c:pt idx="1">
                  <c:v>405</c:v>
                </c:pt>
                <c:pt idx="2">
                  <c:v>489</c:v>
                </c:pt>
                <c:pt idx="3">
                  <c:v>767</c:v>
                </c:pt>
                <c:pt idx="4">
                  <c:v>1151</c:v>
                </c:pt>
              </c:numCache>
            </c:numRef>
          </c:val>
        </c:ser>
        <c:ser>
          <c:idx val="2"/>
          <c:order val="2"/>
          <c:tx>
            <c:strRef>
              <c:f>Add!$O$23</c:f>
              <c:strCache>
                <c:ptCount val="1"/>
                <c:pt idx="0">
                  <c:v>Client max.</c:v>
                </c:pt>
              </c:strCache>
            </c:strRef>
          </c:tx>
          <c:spPr>
            <a:ln>
              <a:solidFill>
                <a:srgbClr val="4F81BD"/>
              </a:solidFill>
              <a:prstDash val="sysDot"/>
            </a:ln>
          </c:spPr>
          <c:marker>
            <c:symbol val="none"/>
          </c:marker>
          <c:cat>
            <c:numRef>
              <c:f>Add!$L$24:$L$28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Add!$O$24:$O$28</c:f>
              <c:numCache>
                <c:formatCode>General</c:formatCode>
                <c:ptCount val="5"/>
                <c:pt idx="0">
                  <c:v>449</c:v>
                </c:pt>
                <c:pt idx="1">
                  <c:v>592</c:v>
                </c:pt>
                <c:pt idx="2">
                  <c:v>718</c:v>
                </c:pt>
                <c:pt idx="3">
                  <c:v>909</c:v>
                </c:pt>
                <c:pt idx="4">
                  <c:v>1647</c:v>
                </c:pt>
              </c:numCache>
            </c:numRef>
          </c:val>
        </c:ser>
        <c:ser>
          <c:idx val="3"/>
          <c:order val="3"/>
          <c:tx>
            <c:strRef>
              <c:f>Add!$P$23</c:f>
              <c:strCache>
                <c:ptCount val="1"/>
                <c:pt idx="0">
                  <c:v>Server min.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Add!$L$24:$L$28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Add!$P$24:$P$28</c:f>
              <c:numCache>
                <c:formatCode>0</c:formatCode>
                <c:ptCount val="5"/>
                <c:pt idx="0">
                  <c:v>76.379060745199993</c:v>
                </c:pt>
                <c:pt idx="1">
                  <c:v>132.34996795699999</c:v>
                </c:pt>
                <c:pt idx="2">
                  <c:v>257.31801986699998</c:v>
                </c:pt>
                <c:pt idx="3">
                  <c:v>490.756988525</c:v>
                </c:pt>
                <c:pt idx="4">
                  <c:v>817.63291358900005</c:v>
                </c:pt>
              </c:numCache>
            </c:numRef>
          </c:val>
        </c:ser>
        <c:ser>
          <c:idx val="4"/>
          <c:order val="4"/>
          <c:tx>
            <c:strRef>
              <c:f>Add!$Q$23</c:f>
              <c:strCache>
                <c:ptCount val="1"/>
                <c:pt idx="0">
                  <c:v>Server avg.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504D"/>
                </a:solidFill>
              </a:ln>
            </c:spPr>
          </c:marker>
          <c:cat>
            <c:numRef>
              <c:f>Add!$L$24:$L$28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Add!$Q$24:$Q$28</c:f>
              <c:numCache>
                <c:formatCode>0</c:formatCode>
                <c:ptCount val="5"/>
                <c:pt idx="0">
                  <c:v>106.56220912929</c:v>
                </c:pt>
                <c:pt idx="1">
                  <c:v>238.45841884609999</c:v>
                </c:pt>
                <c:pt idx="2">
                  <c:v>325.60384273550005</c:v>
                </c:pt>
                <c:pt idx="3">
                  <c:v>599.59194660190019</c:v>
                </c:pt>
                <c:pt idx="4">
                  <c:v>984.15789604170004</c:v>
                </c:pt>
              </c:numCache>
            </c:numRef>
          </c:val>
        </c:ser>
        <c:ser>
          <c:idx val="5"/>
          <c:order val="5"/>
          <c:tx>
            <c:strRef>
              <c:f>Add!$R$23</c:f>
              <c:strCache>
                <c:ptCount val="1"/>
                <c:pt idx="0">
                  <c:v>Server max.</c:v>
                </c:pt>
              </c:strCache>
            </c:strRef>
          </c:tx>
          <c:spPr>
            <a:ln>
              <a:solidFill>
                <a:srgbClr val="C0504D"/>
              </a:solidFill>
              <a:prstDash val="sysDot"/>
            </a:ln>
          </c:spPr>
          <c:marker>
            <c:symbol val="none"/>
          </c:marker>
          <c:cat>
            <c:numRef>
              <c:f>Add!$L$24:$L$28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Add!$R$24:$R$28</c:f>
              <c:numCache>
                <c:formatCode>0</c:formatCode>
                <c:ptCount val="5"/>
                <c:pt idx="0">
                  <c:v>207.63802528400001</c:v>
                </c:pt>
                <c:pt idx="1">
                  <c:v>451.2591362</c:v>
                </c:pt>
                <c:pt idx="2">
                  <c:v>574.36680793799997</c:v>
                </c:pt>
                <c:pt idx="3">
                  <c:v>724.40218925500005</c:v>
                </c:pt>
                <c:pt idx="4">
                  <c:v>1378.51595879</c:v>
                </c:pt>
              </c:numCache>
            </c:numRef>
          </c:val>
        </c:ser>
        <c:marker val="1"/>
        <c:axId val="76600832"/>
        <c:axId val="76602752"/>
      </c:lineChart>
      <c:catAx>
        <c:axId val="76600832"/>
        <c:scaling>
          <c:orientation val="minMax"/>
        </c:scaling>
        <c:axPos val="b"/>
        <c:title>
          <c:tx>
            <c:rich>
              <a:bodyPr rot="0" vert="horz" anchor="t" anchorCtr="0"/>
              <a:lstStyle/>
              <a:p>
                <a:pPr>
                  <a:defRPr/>
                </a:pPr>
                <a:r>
                  <a:rPr lang="en-US"/>
                  <a:t>Key-value</a:t>
                </a:r>
                <a:r>
                  <a:rPr lang="en-US" baseline="0"/>
                  <a:t> pairs sent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3119694303275049"/>
              <c:y val="0.90915404805168587"/>
            </c:manualLayout>
          </c:layout>
        </c:title>
        <c:numFmt formatCode="General" sourceLinked="1"/>
        <c:tickLblPos val="nextTo"/>
        <c:crossAx val="76602752"/>
        <c:crosses val="autoZero"/>
        <c:auto val="1"/>
        <c:lblAlgn val="ctr"/>
        <c:lblOffset val="100"/>
      </c:catAx>
      <c:valAx>
        <c:axId val="7660275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Latency in ms</a:t>
                </a:r>
              </a:p>
            </c:rich>
          </c:tx>
          <c:layout>
            <c:manualLayout>
              <c:xMode val="edge"/>
              <c:yMode val="edge"/>
              <c:x val="1.1074199052013681E-2"/>
              <c:y val="2.555898867071998E-3"/>
            </c:manualLayout>
          </c:layout>
        </c:title>
        <c:numFmt formatCode="General" sourceLinked="1"/>
        <c:tickLblPos val="nextTo"/>
        <c:crossAx val="766008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8.982465967765553E-2"/>
          <c:y val="8.6293932193387213E-2"/>
          <c:w val="0.72456060281312562"/>
          <c:h val="0.80258048440147511"/>
        </c:manualLayout>
      </c:layout>
      <c:lineChart>
        <c:grouping val="standard"/>
        <c:ser>
          <c:idx val="0"/>
          <c:order val="0"/>
          <c:tx>
            <c:strRef>
              <c:f>Add!$M$44</c:f>
              <c:strCache>
                <c:ptCount val="1"/>
                <c:pt idx="0">
                  <c:v>Server min.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Add!$L$45:$L$48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Add!$M$45:$M$48</c:f>
              <c:numCache>
                <c:formatCode>0</c:formatCode>
                <c:ptCount val="4"/>
                <c:pt idx="0">
                  <c:v>76.379060745199993</c:v>
                </c:pt>
                <c:pt idx="1">
                  <c:v>62.832832336400003</c:v>
                </c:pt>
                <c:pt idx="2">
                  <c:v>84.656000137299998</c:v>
                </c:pt>
                <c:pt idx="3">
                  <c:v>172.99389839200001</c:v>
                </c:pt>
              </c:numCache>
            </c:numRef>
          </c:val>
        </c:ser>
        <c:ser>
          <c:idx val="1"/>
          <c:order val="1"/>
          <c:tx>
            <c:strRef>
              <c:f>Add!$N$44</c:f>
              <c:strCache>
                <c:ptCount val="1"/>
                <c:pt idx="0">
                  <c:v>Server avg.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Add!$L$45:$L$48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Add!$N$45:$N$48</c:f>
              <c:numCache>
                <c:formatCode>0</c:formatCode>
                <c:ptCount val="4"/>
                <c:pt idx="0">
                  <c:v>106.56220912929</c:v>
                </c:pt>
                <c:pt idx="1">
                  <c:v>97.884798049899999</c:v>
                </c:pt>
                <c:pt idx="2">
                  <c:v>117.36319065090001</c:v>
                </c:pt>
                <c:pt idx="3">
                  <c:v>213.38858604439997</c:v>
                </c:pt>
              </c:numCache>
            </c:numRef>
          </c:val>
        </c:ser>
        <c:ser>
          <c:idx val="2"/>
          <c:order val="2"/>
          <c:tx>
            <c:strRef>
              <c:f>Add!$O$44</c:f>
              <c:strCache>
                <c:ptCount val="1"/>
                <c:pt idx="0">
                  <c:v>Server max.</c:v>
                </c:pt>
              </c:strCache>
            </c:strRef>
          </c:tx>
          <c:spPr>
            <a:ln>
              <a:solidFill>
                <a:srgbClr val="4F81BD"/>
              </a:solidFill>
              <a:prstDash val="sysDot"/>
            </a:ln>
          </c:spPr>
          <c:marker>
            <c:symbol val="none"/>
          </c:marker>
          <c:cat>
            <c:numRef>
              <c:f>Add!$L$45:$L$48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Add!$O$45:$O$48</c:f>
              <c:numCache>
                <c:formatCode>0</c:formatCode>
                <c:ptCount val="4"/>
                <c:pt idx="0">
                  <c:v>207.63802528400001</c:v>
                </c:pt>
                <c:pt idx="1">
                  <c:v>272.74298667900001</c:v>
                </c:pt>
                <c:pt idx="2">
                  <c:v>305.018901825</c:v>
                </c:pt>
                <c:pt idx="3">
                  <c:v>292.03200340299998</c:v>
                </c:pt>
              </c:numCache>
            </c:numRef>
          </c:val>
        </c:ser>
        <c:ser>
          <c:idx val="3"/>
          <c:order val="3"/>
          <c:tx>
            <c:strRef>
              <c:f>Add!$P$44</c:f>
              <c:strCache>
                <c:ptCount val="1"/>
                <c:pt idx="0">
                  <c:v>Server* min.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Add!$L$45:$L$48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Add!$P$45:$P$48</c:f>
              <c:numCache>
                <c:formatCode>0</c:formatCode>
                <c:ptCount val="4"/>
                <c:pt idx="0">
                  <c:v>169.883012772</c:v>
                </c:pt>
                <c:pt idx="1">
                  <c:v>171.427965164</c:v>
                </c:pt>
                <c:pt idx="2">
                  <c:v>182.434082031</c:v>
                </c:pt>
                <c:pt idx="3">
                  <c:v>354.54702377299998</c:v>
                </c:pt>
              </c:numCache>
            </c:numRef>
          </c:val>
        </c:ser>
        <c:ser>
          <c:idx val="4"/>
          <c:order val="4"/>
          <c:tx>
            <c:strRef>
              <c:f>Add!$Q$44</c:f>
              <c:strCache>
                <c:ptCount val="1"/>
                <c:pt idx="0">
                  <c:v>Server* avg.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504D"/>
                </a:solidFill>
              </a:ln>
            </c:spPr>
          </c:marker>
          <c:cat>
            <c:numRef>
              <c:f>Add!$L$45:$L$48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Add!$Q$45:$Q$48</c:f>
              <c:numCache>
                <c:formatCode>0</c:formatCode>
                <c:ptCount val="4"/>
                <c:pt idx="0">
                  <c:v>201.98359489449996</c:v>
                </c:pt>
                <c:pt idx="1">
                  <c:v>209.61127281179998</c:v>
                </c:pt>
                <c:pt idx="2">
                  <c:v>223.10280799860001</c:v>
                </c:pt>
                <c:pt idx="3">
                  <c:v>424.96862411499995</c:v>
                </c:pt>
              </c:numCache>
            </c:numRef>
          </c:val>
        </c:ser>
        <c:ser>
          <c:idx val="5"/>
          <c:order val="5"/>
          <c:tx>
            <c:strRef>
              <c:f>Add!$R$44</c:f>
              <c:strCache>
                <c:ptCount val="1"/>
                <c:pt idx="0">
                  <c:v>Server* max.</c:v>
                </c:pt>
              </c:strCache>
            </c:strRef>
          </c:tx>
          <c:spPr>
            <a:ln>
              <a:solidFill>
                <a:srgbClr val="C0504D"/>
              </a:solidFill>
              <a:prstDash val="sysDot"/>
            </a:ln>
          </c:spPr>
          <c:marker>
            <c:symbol val="none"/>
          </c:marker>
          <c:cat>
            <c:numRef>
              <c:f>Add!$L$45:$L$48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Add!$R$45:$R$48</c:f>
              <c:numCache>
                <c:formatCode>0</c:formatCode>
                <c:ptCount val="4"/>
                <c:pt idx="0">
                  <c:v>289.95203971900003</c:v>
                </c:pt>
                <c:pt idx="1">
                  <c:v>322.09396362299998</c:v>
                </c:pt>
                <c:pt idx="2">
                  <c:v>319.47398185700001</c:v>
                </c:pt>
                <c:pt idx="3">
                  <c:v>551.95999145500002</c:v>
                </c:pt>
              </c:numCache>
            </c:numRef>
          </c:val>
        </c:ser>
        <c:marker val="1"/>
        <c:axId val="76459008"/>
        <c:axId val="76469376"/>
      </c:lineChart>
      <c:catAx>
        <c:axId val="76459008"/>
        <c:scaling>
          <c:orientation val="minMax"/>
        </c:scaling>
        <c:axPos val="b"/>
        <c:title>
          <c:tx>
            <c:rich>
              <a:bodyPr rot="0" vert="horz" anchor="t" anchorCtr="0"/>
              <a:lstStyle/>
              <a:p>
                <a:pPr>
                  <a:defRPr/>
                </a:pPr>
                <a:r>
                  <a:rPr lang="en-US"/>
                  <a:t>Bytes </a:t>
                </a:r>
                <a:r>
                  <a:rPr lang="en-US" baseline="0"/>
                  <a:t>sent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3119694303275049"/>
              <c:y val="0.90915404805168587"/>
            </c:manualLayout>
          </c:layout>
        </c:title>
        <c:numFmt formatCode="General" sourceLinked="1"/>
        <c:tickLblPos val="nextTo"/>
        <c:crossAx val="76469376"/>
        <c:crosses val="autoZero"/>
        <c:auto val="1"/>
        <c:lblAlgn val="ctr"/>
        <c:lblOffset val="100"/>
      </c:catAx>
      <c:valAx>
        <c:axId val="7646937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Latency in ms</a:t>
                </a:r>
              </a:p>
            </c:rich>
          </c:tx>
          <c:layout>
            <c:manualLayout>
              <c:xMode val="edge"/>
              <c:yMode val="edge"/>
              <c:x val="1.1074199052013681E-2"/>
              <c:y val="2.5558988670719989E-3"/>
            </c:manualLayout>
          </c:layout>
        </c:title>
        <c:numFmt formatCode="0" sourceLinked="1"/>
        <c:tickLblPos val="nextTo"/>
        <c:crossAx val="764590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8.982465967765553E-2"/>
          <c:y val="8.6293932193387213E-2"/>
          <c:w val="0.72456060281312562"/>
          <c:h val="0.80258048440147511"/>
        </c:manualLayout>
      </c:layout>
      <c:lineChart>
        <c:grouping val="standard"/>
        <c:ser>
          <c:idx val="0"/>
          <c:order val="0"/>
          <c:tx>
            <c:strRef>
              <c:f>Add!$M$65</c:f>
              <c:strCache>
                <c:ptCount val="1"/>
                <c:pt idx="0">
                  <c:v>Server min.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Add!$L$66:$L$70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Add!$M$66:$M$70</c:f>
              <c:numCache>
                <c:formatCode>0</c:formatCode>
                <c:ptCount val="5"/>
                <c:pt idx="0">
                  <c:v>76.379060745199993</c:v>
                </c:pt>
                <c:pt idx="1">
                  <c:v>132.34996795699999</c:v>
                </c:pt>
                <c:pt idx="2">
                  <c:v>257.31801986699998</c:v>
                </c:pt>
                <c:pt idx="3">
                  <c:v>490.756988525</c:v>
                </c:pt>
                <c:pt idx="4">
                  <c:v>817.63291358900005</c:v>
                </c:pt>
              </c:numCache>
            </c:numRef>
          </c:val>
        </c:ser>
        <c:ser>
          <c:idx val="1"/>
          <c:order val="1"/>
          <c:tx>
            <c:strRef>
              <c:f>Add!$N$65</c:f>
              <c:strCache>
                <c:ptCount val="1"/>
                <c:pt idx="0">
                  <c:v>Server avg.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Add!$L$66:$L$70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Add!$N$66:$N$70</c:f>
              <c:numCache>
                <c:formatCode>0</c:formatCode>
                <c:ptCount val="5"/>
                <c:pt idx="0">
                  <c:v>106.56220912929</c:v>
                </c:pt>
                <c:pt idx="1">
                  <c:v>238.45841884609999</c:v>
                </c:pt>
                <c:pt idx="2">
                  <c:v>325.60384273550005</c:v>
                </c:pt>
                <c:pt idx="3">
                  <c:v>599.59194660190019</c:v>
                </c:pt>
                <c:pt idx="4">
                  <c:v>984.15789604170004</c:v>
                </c:pt>
              </c:numCache>
            </c:numRef>
          </c:val>
        </c:ser>
        <c:ser>
          <c:idx val="2"/>
          <c:order val="2"/>
          <c:tx>
            <c:strRef>
              <c:f>Add!$O$65</c:f>
              <c:strCache>
                <c:ptCount val="1"/>
                <c:pt idx="0">
                  <c:v>Server max.</c:v>
                </c:pt>
              </c:strCache>
            </c:strRef>
          </c:tx>
          <c:spPr>
            <a:ln>
              <a:solidFill>
                <a:srgbClr val="4F81BD"/>
              </a:solidFill>
              <a:prstDash val="sysDot"/>
            </a:ln>
          </c:spPr>
          <c:marker>
            <c:symbol val="none"/>
          </c:marker>
          <c:cat>
            <c:numRef>
              <c:f>Add!$L$66:$L$70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Add!$O$66:$O$70</c:f>
              <c:numCache>
                <c:formatCode>0</c:formatCode>
                <c:ptCount val="5"/>
                <c:pt idx="0">
                  <c:v>207.63802528400001</c:v>
                </c:pt>
                <c:pt idx="1">
                  <c:v>451.2591362</c:v>
                </c:pt>
                <c:pt idx="2">
                  <c:v>574.36680793799997</c:v>
                </c:pt>
                <c:pt idx="3">
                  <c:v>724.40218925500005</c:v>
                </c:pt>
                <c:pt idx="4">
                  <c:v>1378.51595879</c:v>
                </c:pt>
              </c:numCache>
            </c:numRef>
          </c:val>
        </c:ser>
        <c:ser>
          <c:idx val="3"/>
          <c:order val="3"/>
          <c:tx>
            <c:strRef>
              <c:f>Add!$P$65</c:f>
              <c:strCache>
                <c:ptCount val="1"/>
                <c:pt idx="0">
                  <c:v>Server* min.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Add!$L$66:$L$70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Add!$P$66:$P$70</c:f>
              <c:numCache>
                <c:formatCode>0</c:formatCode>
                <c:ptCount val="5"/>
                <c:pt idx="0">
                  <c:v>169.883012772</c:v>
                </c:pt>
                <c:pt idx="1">
                  <c:v>243.26395988499999</c:v>
                </c:pt>
                <c:pt idx="2">
                  <c:v>423.20895195000003</c:v>
                </c:pt>
                <c:pt idx="3">
                  <c:v>700.83594322199997</c:v>
                </c:pt>
                <c:pt idx="4">
                  <c:v>1299.89600182</c:v>
                </c:pt>
              </c:numCache>
            </c:numRef>
          </c:val>
        </c:ser>
        <c:ser>
          <c:idx val="4"/>
          <c:order val="4"/>
          <c:tx>
            <c:strRef>
              <c:f>Add!$Q$65</c:f>
              <c:strCache>
                <c:ptCount val="1"/>
                <c:pt idx="0">
                  <c:v>Server* avg.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504D"/>
                </a:solidFill>
              </a:ln>
            </c:spPr>
          </c:marker>
          <c:cat>
            <c:numRef>
              <c:f>Add!$L$66:$L$70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Add!$Q$66:$Q$70</c:f>
              <c:numCache>
                <c:formatCode>0</c:formatCode>
                <c:ptCount val="5"/>
                <c:pt idx="0">
                  <c:v>201.98359489449996</c:v>
                </c:pt>
                <c:pt idx="1">
                  <c:v>289.04039859779999</c:v>
                </c:pt>
                <c:pt idx="2">
                  <c:v>499.88801479339998</c:v>
                </c:pt>
                <c:pt idx="3">
                  <c:v>1002.1808862689001</c:v>
                </c:pt>
                <c:pt idx="4">
                  <c:v>1562.6525878909997</c:v>
                </c:pt>
              </c:numCache>
            </c:numRef>
          </c:val>
        </c:ser>
        <c:ser>
          <c:idx val="5"/>
          <c:order val="5"/>
          <c:tx>
            <c:strRef>
              <c:f>Add!$R$65</c:f>
              <c:strCache>
                <c:ptCount val="1"/>
                <c:pt idx="0">
                  <c:v>Server* max.</c:v>
                </c:pt>
              </c:strCache>
            </c:strRef>
          </c:tx>
          <c:spPr>
            <a:ln>
              <a:solidFill>
                <a:srgbClr val="C0504D"/>
              </a:solidFill>
              <a:prstDash val="sysDot"/>
            </a:ln>
          </c:spPr>
          <c:marker>
            <c:symbol val="none"/>
          </c:marker>
          <c:cat>
            <c:numRef>
              <c:f>Add!$L$66:$L$70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Add!$R$66:$R$70</c:f>
              <c:numCache>
                <c:formatCode>0</c:formatCode>
                <c:ptCount val="5"/>
                <c:pt idx="0">
                  <c:v>289.95203971900003</c:v>
                </c:pt>
                <c:pt idx="1">
                  <c:v>342.54598617599999</c:v>
                </c:pt>
                <c:pt idx="2">
                  <c:v>625.16403198199998</c:v>
                </c:pt>
                <c:pt idx="3">
                  <c:v>1858.33621025</c:v>
                </c:pt>
                <c:pt idx="4">
                  <c:v>2021.3718414299999</c:v>
                </c:pt>
              </c:numCache>
            </c:numRef>
          </c:val>
        </c:ser>
        <c:marker val="1"/>
        <c:axId val="76711040"/>
        <c:axId val="76712960"/>
      </c:lineChart>
      <c:catAx>
        <c:axId val="76711040"/>
        <c:scaling>
          <c:orientation val="minMax"/>
        </c:scaling>
        <c:axPos val="b"/>
        <c:title>
          <c:tx>
            <c:rich>
              <a:bodyPr rot="0" vert="horz" anchor="t" anchorCtr="0"/>
              <a:lstStyle/>
              <a:p>
                <a:pPr>
                  <a:defRPr/>
                </a:pPr>
                <a:r>
                  <a:rPr lang="en-US"/>
                  <a:t>Key-value</a:t>
                </a:r>
                <a:r>
                  <a:rPr lang="en-US" baseline="0"/>
                  <a:t> pairs sent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3119694303275049"/>
              <c:y val="0.90915404805168587"/>
            </c:manualLayout>
          </c:layout>
        </c:title>
        <c:numFmt formatCode="General" sourceLinked="1"/>
        <c:tickLblPos val="nextTo"/>
        <c:crossAx val="76712960"/>
        <c:crosses val="autoZero"/>
        <c:auto val="1"/>
        <c:lblAlgn val="ctr"/>
        <c:lblOffset val="100"/>
      </c:catAx>
      <c:valAx>
        <c:axId val="76712960"/>
        <c:scaling>
          <c:orientation val="minMax"/>
          <c:max val="200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Latency in ms</a:t>
                </a:r>
              </a:p>
            </c:rich>
          </c:tx>
          <c:layout>
            <c:manualLayout>
              <c:xMode val="edge"/>
              <c:yMode val="edge"/>
              <c:x val="1.1074199052013681E-2"/>
              <c:y val="2.5558988670719989E-3"/>
            </c:manualLayout>
          </c:layout>
        </c:title>
        <c:numFmt formatCode="0" sourceLinked="1"/>
        <c:tickLblPos val="nextTo"/>
        <c:crossAx val="76711040"/>
        <c:crosses val="autoZero"/>
        <c:crossBetween val="between"/>
        <c:majorUnit val="500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8.9824659677655488E-2"/>
          <c:y val="8.6293932193387171E-2"/>
          <c:w val="0.72456060281312562"/>
          <c:h val="0.80258048440147511"/>
        </c:manualLayout>
      </c:layout>
      <c:lineChart>
        <c:grouping val="standard"/>
        <c:ser>
          <c:idx val="0"/>
          <c:order val="0"/>
          <c:tx>
            <c:strRef>
              <c:f>Get!$H$3</c:f>
              <c:strCache>
                <c:ptCount val="1"/>
                <c:pt idx="0">
                  <c:v>Client min.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Get!$G$4:$G$7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Get!$H$4:$H$7</c:f>
              <c:numCache>
                <c:formatCode>General</c:formatCode>
                <c:ptCount val="4"/>
                <c:pt idx="0">
                  <c:v>151</c:v>
                </c:pt>
                <c:pt idx="1">
                  <c:v>165</c:v>
                </c:pt>
                <c:pt idx="2">
                  <c:v>213</c:v>
                </c:pt>
                <c:pt idx="3">
                  <c:v>452</c:v>
                </c:pt>
              </c:numCache>
            </c:numRef>
          </c:val>
        </c:ser>
        <c:ser>
          <c:idx val="1"/>
          <c:order val="1"/>
          <c:tx>
            <c:strRef>
              <c:f>Get!$I$3</c:f>
              <c:strCache>
                <c:ptCount val="1"/>
                <c:pt idx="0">
                  <c:v>Client avg.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cat>
            <c:numRef>
              <c:f>Get!$G$4:$G$7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Get!$I$4:$I$7</c:f>
              <c:numCache>
                <c:formatCode>General</c:formatCode>
                <c:ptCount val="4"/>
                <c:pt idx="0">
                  <c:v>162</c:v>
                </c:pt>
                <c:pt idx="1">
                  <c:v>186</c:v>
                </c:pt>
                <c:pt idx="2">
                  <c:v>249</c:v>
                </c:pt>
                <c:pt idx="3">
                  <c:v>537</c:v>
                </c:pt>
              </c:numCache>
            </c:numRef>
          </c:val>
        </c:ser>
        <c:ser>
          <c:idx val="2"/>
          <c:order val="2"/>
          <c:tx>
            <c:strRef>
              <c:f>Get!$J$3</c:f>
              <c:strCache>
                <c:ptCount val="1"/>
                <c:pt idx="0">
                  <c:v>Client max.</c:v>
                </c:pt>
              </c:strCache>
            </c:strRef>
          </c:tx>
          <c:spPr>
            <a:ln>
              <a:solidFill>
                <a:srgbClr val="4F81BD"/>
              </a:solidFill>
              <a:prstDash val="sysDot"/>
            </a:ln>
          </c:spPr>
          <c:marker>
            <c:symbol val="none"/>
          </c:marker>
          <c:cat>
            <c:numRef>
              <c:f>Get!$G$4:$G$7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Get!$J$4:$J$7</c:f>
              <c:numCache>
                <c:formatCode>General</c:formatCode>
                <c:ptCount val="4"/>
                <c:pt idx="0">
                  <c:v>176</c:v>
                </c:pt>
                <c:pt idx="1">
                  <c:v>274</c:v>
                </c:pt>
                <c:pt idx="2">
                  <c:v>403</c:v>
                </c:pt>
                <c:pt idx="3">
                  <c:v>766</c:v>
                </c:pt>
              </c:numCache>
            </c:numRef>
          </c:val>
        </c:ser>
        <c:ser>
          <c:idx val="3"/>
          <c:order val="3"/>
          <c:tx>
            <c:strRef>
              <c:f>Get!$K$3</c:f>
              <c:strCache>
                <c:ptCount val="1"/>
                <c:pt idx="0">
                  <c:v>Server min.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Get!$G$4:$G$7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Get!$K$4:$K$7</c:f>
              <c:numCache>
                <c:formatCode>0</c:formatCode>
                <c:ptCount val="4"/>
                <c:pt idx="0">
                  <c:v>27.362108230600001</c:v>
                </c:pt>
                <c:pt idx="1">
                  <c:v>37.415027618400003</c:v>
                </c:pt>
                <c:pt idx="2">
                  <c:v>33.507108688400002</c:v>
                </c:pt>
                <c:pt idx="3">
                  <c:v>112.53190040600001</c:v>
                </c:pt>
              </c:numCache>
            </c:numRef>
          </c:val>
        </c:ser>
        <c:ser>
          <c:idx val="4"/>
          <c:order val="4"/>
          <c:tx>
            <c:strRef>
              <c:f>Get!$L$3</c:f>
              <c:strCache>
                <c:ptCount val="1"/>
                <c:pt idx="0">
                  <c:v>Server avg.</c:v>
                </c:pt>
              </c:strCache>
            </c:strRef>
          </c:tx>
          <c:spPr>
            <a:ln>
              <a:solidFill>
                <a:srgbClr val="C0504D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504D"/>
                </a:solidFill>
              </a:ln>
            </c:spPr>
          </c:marker>
          <c:cat>
            <c:numRef>
              <c:f>Get!$G$4:$G$7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Get!$L$4:$L$7</c:f>
              <c:numCache>
                <c:formatCode>0</c:formatCode>
                <c:ptCount val="4"/>
                <c:pt idx="0">
                  <c:v>30.394291877739995</c:v>
                </c:pt>
                <c:pt idx="1">
                  <c:v>57.004117965690014</c:v>
                </c:pt>
                <c:pt idx="2">
                  <c:v>42.927861213690001</c:v>
                </c:pt>
                <c:pt idx="3">
                  <c:v>161.01696491230001</c:v>
                </c:pt>
              </c:numCache>
            </c:numRef>
          </c:val>
        </c:ser>
        <c:ser>
          <c:idx val="5"/>
          <c:order val="5"/>
          <c:tx>
            <c:strRef>
              <c:f>Get!$M$3</c:f>
              <c:strCache>
                <c:ptCount val="1"/>
                <c:pt idx="0">
                  <c:v>Server max.</c:v>
                </c:pt>
              </c:strCache>
            </c:strRef>
          </c:tx>
          <c:spPr>
            <a:ln>
              <a:solidFill>
                <a:srgbClr val="C0504D"/>
              </a:solidFill>
              <a:prstDash val="sysDot"/>
            </a:ln>
          </c:spPr>
          <c:marker>
            <c:symbol val="none"/>
          </c:marker>
          <c:cat>
            <c:numRef>
              <c:f>Get!$G$4:$G$7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Get!$M$4:$M$7</c:f>
              <c:numCache>
                <c:formatCode>0</c:formatCode>
                <c:ptCount val="4"/>
                <c:pt idx="0">
                  <c:v>33.594131469700002</c:v>
                </c:pt>
                <c:pt idx="1">
                  <c:v>66.531181335400007</c:v>
                </c:pt>
                <c:pt idx="2">
                  <c:v>67.987203597999994</c:v>
                </c:pt>
                <c:pt idx="3">
                  <c:v>354.53510284399999</c:v>
                </c:pt>
              </c:numCache>
            </c:numRef>
          </c:val>
        </c:ser>
        <c:marker val="1"/>
        <c:axId val="77007872"/>
        <c:axId val="77026432"/>
      </c:lineChart>
      <c:catAx>
        <c:axId val="77007872"/>
        <c:scaling>
          <c:orientation val="minMax"/>
        </c:scaling>
        <c:axPos val="b"/>
        <c:title>
          <c:tx>
            <c:rich>
              <a:bodyPr rot="0" vert="horz" anchor="t" anchorCtr="0"/>
              <a:lstStyle/>
              <a:p>
                <a:pPr>
                  <a:defRPr/>
                </a:pPr>
                <a:r>
                  <a:rPr lang="en-US"/>
                  <a:t>Bytes received</a:t>
                </a:r>
              </a:p>
            </c:rich>
          </c:tx>
          <c:layout>
            <c:manualLayout>
              <c:xMode val="edge"/>
              <c:yMode val="edge"/>
              <c:x val="0.83119694303275049"/>
              <c:y val="0.90915404805168587"/>
            </c:manualLayout>
          </c:layout>
        </c:title>
        <c:numFmt formatCode="General" sourceLinked="1"/>
        <c:tickLblPos val="nextTo"/>
        <c:crossAx val="77026432"/>
        <c:crosses val="autoZero"/>
        <c:auto val="1"/>
        <c:lblAlgn val="ctr"/>
        <c:lblOffset val="100"/>
      </c:catAx>
      <c:valAx>
        <c:axId val="7702643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Latency in ms</a:t>
                </a:r>
              </a:p>
            </c:rich>
          </c:tx>
          <c:layout>
            <c:manualLayout>
              <c:xMode val="edge"/>
              <c:yMode val="edge"/>
              <c:x val="1.1074199052013681E-2"/>
              <c:y val="2.555898867071998E-3"/>
            </c:manualLayout>
          </c:layout>
        </c:title>
        <c:numFmt formatCode="General" sourceLinked="1"/>
        <c:tickLblPos val="nextTo"/>
        <c:crossAx val="77007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3600352224967"/>
          <c:y val="0.28600102501980174"/>
          <c:w val="0.18460300242048361"/>
          <c:h val="0.42799794996039697"/>
        </c:manualLayout>
      </c:layout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8.982465967765553E-2"/>
          <c:y val="8.6293932193387213E-2"/>
          <c:w val="0.72456060281312562"/>
          <c:h val="0.80258048440147511"/>
        </c:manualLayout>
      </c:layout>
      <c:lineChart>
        <c:grouping val="standard"/>
        <c:ser>
          <c:idx val="0"/>
          <c:order val="0"/>
          <c:tx>
            <c:strRef>
              <c:f>Get!$H$19</c:f>
              <c:strCache>
                <c:ptCount val="1"/>
                <c:pt idx="0">
                  <c:v>Server min.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Get!$G$20:$G$22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Get!$H$20:$H$22</c:f>
              <c:numCache>
                <c:formatCode>General</c:formatCode>
                <c:ptCount val="3"/>
                <c:pt idx="0">
                  <c:v>27.362108230600001</c:v>
                </c:pt>
                <c:pt idx="1">
                  <c:v>21.654844284100001</c:v>
                </c:pt>
                <c:pt idx="2">
                  <c:v>23.097038268999999</c:v>
                </c:pt>
              </c:numCache>
            </c:numRef>
          </c:val>
        </c:ser>
        <c:ser>
          <c:idx val="1"/>
          <c:order val="1"/>
          <c:tx>
            <c:strRef>
              <c:f>Get!$I$19</c:f>
              <c:strCache>
                <c:ptCount val="1"/>
                <c:pt idx="0">
                  <c:v>Server avg.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Get!$G$20:$G$22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Get!$I$20:$I$22</c:f>
              <c:numCache>
                <c:formatCode>General</c:formatCode>
                <c:ptCount val="3"/>
                <c:pt idx="0">
                  <c:v>30.394291877739995</c:v>
                </c:pt>
                <c:pt idx="1">
                  <c:v>26.207399368289998</c:v>
                </c:pt>
                <c:pt idx="2">
                  <c:v>29.675960540769996</c:v>
                </c:pt>
              </c:numCache>
            </c:numRef>
          </c:val>
        </c:ser>
        <c:ser>
          <c:idx val="2"/>
          <c:order val="2"/>
          <c:tx>
            <c:strRef>
              <c:f>Get!$J$19</c:f>
              <c:strCache>
                <c:ptCount val="1"/>
                <c:pt idx="0">
                  <c:v>Server max.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Get!$G$20:$G$22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Get!$J$20:$J$22</c:f>
              <c:numCache>
                <c:formatCode>General</c:formatCode>
                <c:ptCount val="3"/>
                <c:pt idx="0">
                  <c:v>33.594131469700002</c:v>
                </c:pt>
                <c:pt idx="1">
                  <c:v>33.069849014299997</c:v>
                </c:pt>
                <c:pt idx="2">
                  <c:v>36.227941513099999</c:v>
                </c:pt>
              </c:numCache>
            </c:numRef>
          </c:val>
        </c:ser>
        <c:marker val="1"/>
        <c:axId val="77052160"/>
        <c:axId val="77066624"/>
      </c:lineChart>
      <c:catAx>
        <c:axId val="77052160"/>
        <c:scaling>
          <c:orientation val="minMax"/>
        </c:scaling>
        <c:axPos val="b"/>
        <c:title>
          <c:tx>
            <c:rich>
              <a:bodyPr rot="0" vert="horz" anchor="t" anchorCtr="0"/>
              <a:lstStyle/>
              <a:p>
                <a:pPr>
                  <a:defRPr/>
                </a:pPr>
                <a:r>
                  <a:rPr lang="en-US"/>
                  <a:t>Entries in datastore</a:t>
                </a:r>
              </a:p>
            </c:rich>
          </c:tx>
          <c:layout>
            <c:manualLayout>
              <c:xMode val="edge"/>
              <c:yMode val="edge"/>
              <c:x val="0.83119694303275049"/>
              <c:y val="0.90915404805168587"/>
            </c:manualLayout>
          </c:layout>
        </c:title>
        <c:numFmt formatCode="General" sourceLinked="1"/>
        <c:tickLblPos val="nextTo"/>
        <c:crossAx val="77066624"/>
        <c:crosses val="autoZero"/>
        <c:auto val="1"/>
        <c:lblAlgn val="ctr"/>
        <c:lblOffset val="100"/>
      </c:catAx>
      <c:valAx>
        <c:axId val="7706662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Latency in ms</a:t>
                </a:r>
              </a:p>
            </c:rich>
          </c:tx>
          <c:layout>
            <c:manualLayout>
              <c:xMode val="edge"/>
              <c:yMode val="edge"/>
              <c:x val="1.1074199052013681E-2"/>
              <c:y val="2.5558988670719989E-3"/>
            </c:manualLayout>
          </c:layout>
        </c:title>
        <c:numFmt formatCode="General" sourceLinked="1"/>
        <c:tickLblPos val="nextTo"/>
        <c:crossAx val="77052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3600352224956"/>
          <c:y val="0.2860010250198019"/>
          <c:w val="0.18460300242048366"/>
          <c:h val="0.42799794996039697"/>
        </c:manualLayout>
      </c:layout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8.9824659677655572E-2"/>
          <c:y val="8.6293932193387227E-2"/>
          <c:w val="0.72456060281312562"/>
          <c:h val="0.80258048440147511"/>
        </c:manualLayout>
      </c:layout>
      <c:lineChart>
        <c:grouping val="standard"/>
        <c:ser>
          <c:idx val="0"/>
          <c:order val="0"/>
          <c:tx>
            <c:strRef>
              <c:f>Del!$K$2</c:f>
              <c:strCache>
                <c:ptCount val="1"/>
                <c:pt idx="0">
                  <c:v>Server min.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Del!$J$3:$J$5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Del!$K$3:$K$5</c:f>
              <c:numCache>
                <c:formatCode>0</c:formatCode>
                <c:ptCount val="3"/>
                <c:pt idx="0">
                  <c:v>79.147815704300001</c:v>
                </c:pt>
                <c:pt idx="1">
                  <c:v>81.793069839500006</c:v>
                </c:pt>
                <c:pt idx="2">
                  <c:v>79.756021499599996</c:v>
                </c:pt>
              </c:numCache>
            </c:numRef>
          </c:val>
        </c:ser>
        <c:ser>
          <c:idx val="1"/>
          <c:order val="1"/>
          <c:tx>
            <c:strRef>
              <c:f>Del!$L$2</c:f>
              <c:strCache>
                <c:ptCount val="1"/>
                <c:pt idx="0">
                  <c:v>Server avg.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Del!$J$3:$J$5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Del!$L$3:$L$5</c:f>
              <c:numCache>
                <c:formatCode>0</c:formatCode>
                <c:ptCount val="3"/>
                <c:pt idx="0">
                  <c:v>92.109489440919987</c:v>
                </c:pt>
                <c:pt idx="1">
                  <c:v>88.571310043339992</c:v>
                </c:pt>
                <c:pt idx="2">
                  <c:v>94.460988044690026</c:v>
                </c:pt>
              </c:numCache>
            </c:numRef>
          </c:val>
        </c:ser>
        <c:ser>
          <c:idx val="2"/>
          <c:order val="2"/>
          <c:tx>
            <c:strRef>
              <c:f>Del!$M$2</c:f>
              <c:strCache>
                <c:ptCount val="1"/>
                <c:pt idx="0">
                  <c:v>Server max.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Del!$J$3:$J$5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Del!$M$3:$M$5</c:f>
              <c:numCache>
                <c:formatCode>0</c:formatCode>
                <c:ptCount val="3"/>
                <c:pt idx="0">
                  <c:v>104.367017746</c:v>
                </c:pt>
                <c:pt idx="1">
                  <c:v>94.1851139069</c:v>
                </c:pt>
                <c:pt idx="2">
                  <c:v>128.968954086</c:v>
                </c:pt>
              </c:numCache>
            </c:numRef>
          </c:val>
        </c:ser>
        <c:marker val="1"/>
        <c:axId val="77191040"/>
        <c:axId val="77209600"/>
      </c:lineChart>
      <c:catAx>
        <c:axId val="77191040"/>
        <c:scaling>
          <c:orientation val="minMax"/>
        </c:scaling>
        <c:axPos val="b"/>
        <c:title>
          <c:tx>
            <c:rich>
              <a:bodyPr rot="0" vert="horz" anchor="t" anchorCtr="0"/>
              <a:lstStyle/>
              <a:p>
                <a:pPr>
                  <a:defRPr/>
                </a:pPr>
                <a:r>
                  <a:rPr lang="en-US"/>
                  <a:t>Entries in datastore</a:t>
                </a:r>
              </a:p>
            </c:rich>
          </c:tx>
          <c:layout>
            <c:manualLayout>
              <c:xMode val="edge"/>
              <c:yMode val="edge"/>
              <c:x val="0.83119694303275049"/>
              <c:y val="0.90915404805168587"/>
            </c:manualLayout>
          </c:layout>
        </c:title>
        <c:numFmt formatCode="General" sourceLinked="1"/>
        <c:tickLblPos val="nextTo"/>
        <c:crossAx val="77209600"/>
        <c:crosses val="autoZero"/>
        <c:auto val="1"/>
        <c:lblAlgn val="ctr"/>
        <c:lblOffset val="100"/>
      </c:catAx>
      <c:valAx>
        <c:axId val="7720960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Latency in ms</a:t>
                </a:r>
              </a:p>
            </c:rich>
          </c:tx>
          <c:layout>
            <c:manualLayout>
              <c:xMode val="edge"/>
              <c:yMode val="edge"/>
              <c:x val="1.1074199052013681E-2"/>
              <c:y val="2.5558988670720006E-3"/>
            </c:manualLayout>
          </c:layout>
        </c:title>
        <c:numFmt formatCode="0" sourceLinked="1"/>
        <c:tickLblPos val="nextTo"/>
        <c:crossAx val="77191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3600352224956"/>
          <c:y val="0.28600102501980201"/>
          <c:w val="0.18460300242048372"/>
          <c:h val="0.42799794996039697"/>
        </c:manualLayout>
      </c:layout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8.9824659677655586E-2"/>
          <c:y val="8.6293932193387227E-2"/>
          <c:w val="0.72456060281312562"/>
          <c:h val="0.80258048440147511"/>
        </c:manualLayout>
      </c:layout>
      <c:lineChart>
        <c:grouping val="standard"/>
        <c:ser>
          <c:idx val="0"/>
          <c:order val="0"/>
          <c:tx>
            <c:strRef>
              <c:f>Del!$K$23</c:f>
              <c:strCache>
                <c:ptCount val="1"/>
                <c:pt idx="0">
                  <c:v>Server min.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Del!$J$24:$J$27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Del!$K$24:$K$27</c:f>
              <c:numCache>
                <c:formatCode>0</c:formatCode>
                <c:ptCount val="4"/>
                <c:pt idx="0">
                  <c:v>79.147815704300001</c:v>
                </c:pt>
                <c:pt idx="1">
                  <c:v>99.054098129300002</c:v>
                </c:pt>
                <c:pt idx="2">
                  <c:v>92.344999313399995</c:v>
                </c:pt>
                <c:pt idx="3">
                  <c:v>205.14011383100001</c:v>
                </c:pt>
              </c:numCache>
            </c:numRef>
          </c:val>
        </c:ser>
        <c:ser>
          <c:idx val="1"/>
          <c:order val="1"/>
          <c:tx>
            <c:strRef>
              <c:f>Del!$L$23</c:f>
              <c:strCache>
                <c:ptCount val="1"/>
                <c:pt idx="0">
                  <c:v>Server avg.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Del!$J$24:$J$27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Del!$L$24:$L$27</c:f>
              <c:numCache>
                <c:formatCode>0</c:formatCode>
                <c:ptCount val="4"/>
                <c:pt idx="0">
                  <c:v>92.109489440919987</c:v>
                </c:pt>
                <c:pt idx="1">
                  <c:v>140.10565280903</c:v>
                </c:pt>
                <c:pt idx="2">
                  <c:v>107.91656970965001</c:v>
                </c:pt>
                <c:pt idx="3">
                  <c:v>229.87513542170001</c:v>
                </c:pt>
              </c:numCache>
            </c:numRef>
          </c:val>
        </c:ser>
        <c:ser>
          <c:idx val="2"/>
          <c:order val="2"/>
          <c:tx>
            <c:strRef>
              <c:f>Del!$M$23</c:f>
              <c:strCache>
                <c:ptCount val="1"/>
                <c:pt idx="0">
                  <c:v>Server max.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Del!$J$24:$J$27</c:f>
              <c:numCache>
                <c:formatCode>#.##0</c:formatCode>
                <c:ptCount val="4"/>
                <c:pt idx="0" formatCode="General">
                  <c:v>730</c:v>
                </c:pt>
                <c:pt idx="1">
                  <c:v>7300</c:v>
                </c:pt>
                <c:pt idx="2">
                  <c:v>73000</c:v>
                </c:pt>
                <c:pt idx="3">
                  <c:v>730000</c:v>
                </c:pt>
              </c:numCache>
            </c:numRef>
          </c:cat>
          <c:val>
            <c:numRef>
              <c:f>Del!$M$24:$M$27</c:f>
              <c:numCache>
                <c:formatCode>0</c:formatCode>
                <c:ptCount val="4"/>
                <c:pt idx="0">
                  <c:v>104.367017746</c:v>
                </c:pt>
                <c:pt idx="1">
                  <c:v>174.02601242099999</c:v>
                </c:pt>
                <c:pt idx="2">
                  <c:v>127.609968185</c:v>
                </c:pt>
                <c:pt idx="3">
                  <c:v>351.495027542</c:v>
                </c:pt>
              </c:numCache>
            </c:numRef>
          </c:val>
        </c:ser>
        <c:marker val="1"/>
        <c:axId val="77239424"/>
        <c:axId val="77241344"/>
      </c:lineChart>
      <c:catAx>
        <c:axId val="77239424"/>
        <c:scaling>
          <c:orientation val="minMax"/>
        </c:scaling>
        <c:axPos val="b"/>
        <c:title>
          <c:tx>
            <c:rich>
              <a:bodyPr rot="0" vert="horz" anchor="t" anchorCtr="0"/>
              <a:lstStyle/>
              <a:p>
                <a:pPr>
                  <a:defRPr/>
                </a:pPr>
                <a:r>
                  <a:rPr lang="en-US"/>
                  <a:t>Bytes deleted</a:t>
                </a:r>
              </a:p>
            </c:rich>
          </c:tx>
          <c:layout>
            <c:manualLayout>
              <c:xMode val="edge"/>
              <c:yMode val="edge"/>
              <c:x val="0.83119694303275049"/>
              <c:y val="0.90915404805168587"/>
            </c:manualLayout>
          </c:layout>
        </c:title>
        <c:numFmt formatCode="General" sourceLinked="1"/>
        <c:tickLblPos val="nextTo"/>
        <c:crossAx val="77241344"/>
        <c:crosses val="autoZero"/>
        <c:auto val="1"/>
        <c:lblAlgn val="ctr"/>
        <c:lblOffset val="100"/>
      </c:catAx>
      <c:valAx>
        <c:axId val="7724134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Latency in ms</a:t>
                </a:r>
              </a:p>
            </c:rich>
          </c:tx>
          <c:layout>
            <c:manualLayout>
              <c:xMode val="edge"/>
              <c:yMode val="edge"/>
              <c:x val="1.1074199052013681E-2"/>
              <c:y val="2.555898867072001E-3"/>
            </c:manualLayout>
          </c:layout>
        </c:title>
        <c:numFmt formatCode="0" sourceLinked="1"/>
        <c:tickLblPos val="nextTo"/>
        <c:crossAx val="77239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3600352224956"/>
          <c:y val="0.28600102501980207"/>
          <c:w val="0.18460300242048375"/>
          <c:h val="0.42799794996039697"/>
        </c:manualLayout>
      </c:layout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>
        <c:manualLayout>
          <c:layoutTarget val="inner"/>
          <c:xMode val="edge"/>
          <c:yMode val="edge"/>
          <c:x val="8.9824659677655599E-2"/>
          <c:y val="8.6293932193387227E-2"/>
          <c:w val="0.72456060281312562"/>
          <c:h val="0.80258048440147511"/>
        </c:manualLayout>
      </c:layout>
      <c:lineChart>
        <c:grouping val="standard"/>
        <c:ser>
          <c:idx val="0"/>
          <c:order val="0"/>
          <c:tx>
            <c:strRef>
              <c:f>Del!$K$45</c:f>
              <c:strCache>
                <c:ptCount val="1"/>
                <c:pt idx="0">
                  <c:v>Server min.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Del!$J$46:$J$50</c:f>
              <c:numCache>
                <c:formatCode>#.##0</c:formatCode>
                <c:ptCount val="5"/>
                <c:pt idx="0" formatCode="General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Del!$K$46:$K$50</c:f>
              <c:numCache>
                <c:formatCode>0</c:formatCode>
                <c:ptCount val="5"/>
                <c:pt idx="0">
                  <c:v>79.147815704300001</c:v>
                </c:pt>
                <c:pt idx="1">
                  <c:v>110.40520668000001</c:v>
                </c:pt>
                <c:pt idx="2">
                  <c:v>158.79893302900001</c:v>
                </c:pt>
                <c:pt idx="3">
                  <c:v>227.97799110400001</c:v>
                </c:pt>
                <c:pt idx="4">
                  <c:v>357.78999328600003</c:v>
                </c:pt>
              </c:numCache>
            </c:numRef>
          </c:val>
        </c:ser>
        <c:ser>
          <c:idx val="1"/>
          <c:order val="1"/>
          <c:tx>
            <c:strRef>
              <c:f>Del!$L$45</c:f>
              <c:strCache>
                <c:ptCount val="1"/>
                <c:pt idx="0">
                  <c:v>Server avg.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Del!$J$46:$J$50</c:f>
              <c:numCache>
                <c:formatCode>#.##0</c:formatCode>
                <c:ptCount val="5"/>
                <c:pt idx="0" formatCode="General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Del!$L$46:$L$50</c:f>
              <c:numCache>
                <c:formatCode>0</c:formatCode>
                <c:ptCount val="5"/>
                <c:pt idx="0">
                  <c:v>92.109489440919987</c:v>
                </c:pt>
                <c:pt idx="1">
                  <c:v>134.7578287124</c:v>
                </c:pt>
                <c:pt idx="2">
                  <c:v>186.49287223810001</c:v>
                </c:pt>
                <c:pt idx="3">
                  <c:v>256.19831085189998</c:v>
                </c:pt>
                <c:pt idx="4">
                  <c:v>472.07255363469994</c:v>
                </c:pt>
              </c:numCache>
            </c:numRef>
          </c:val>
        </c:ser>
        <c:ser>
          <c:idx val="2"/>
          <c:order val="2"/>
          <c:tx>
            <c:strRef>
              <c:f>Del!$M$45</c:f>
              <c:strCache>
                <c:ptCount val="1"/>
                <c:pt idx="0">
                  <c:v>Server max.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Del!$J$46:$J$50</c:f>
              <c:numCache>
                <c:formatCode>#.##0</c:formatCode>
                <c:ptCount val="5"/>
                <c:pt idx="0" formatCode="General">
                  <c:v>0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cat>
          <c:val>
            <c:numRef>
              <c:f>Del!$M$46:$M$50</c:f>
              <c:numCache>
                <c:formatCode>0</c:formatCode>
                <c:ptCount val="5"/>
                <c:pt idx="0">
                  <c:v>104.367017746</c:v>
                </c:pt>
                <c:pt idx="1">
                  <c:v>232.53107070900001</c:v>
                </c:pt>
                <c:pt idx="2">
                  <c:v>227.77199745199999</c:v>
                </c:pt>
                <c:pt idx="3">
                  <c:v>306.29205703700001</c:v>
                </c:pt>
                <c:pt idx="4">
                  <c:v>682.83200264000004</c:v>
                </c:pt>
              </c:numCache>
            </c:numRef>
          </c:val>
        </c:ser>
        <c:marker val="1"/>
        <c:axId val="77283712"/>
        <c:axId val="77285632"/>
      </c:lineChart>
      <c:catAx>
        <c:axId val="77283712"/>
        <c:scaling>
          <c:orientation val="minMax"/>
        </c:scaling>
        <c:axPos val="b"/>
        <c:title>
          <c:tx>
            <c:rich>
              <a:bodyPr rot="0" vert="horz" anchor="t" anchorCtr="0"/>
              <a:lstStyle/>
              <a:p>
                <a:pPr>
                  <a:defRPr/>
                </a:pPr>
                <a:r>
                  <a:rPr lang="en-US"/>
                  <a:t>Key-value pairs deleted</a:t>
                </a:r>
              </a:p>
            </c:rich>
          </c:tx>
          <c:layout>
            <c:manualLayout>
              <c:xMode val="edge"/>
              <c:yMode val="edge"/>
              <c:x val="0.83119694303275049"/>
              <c:y val="0.90915404805168587"/>
            </c:manualLayout>
          </c:layout>
        </c:title>
        <c:numFmt formatCode="General" sourceLinked="1"/>
        <c:tickLblPos val="nextTo"/>
        <c:crossAx val="77285632"/>
        <c:crosses val="autoZero"/>
        <c:auto val="1"/>
        <c:lblAlgn val="ctr"/>
        <c:lblOffset val="100"/>
      </c:catAx>
      <c:valAx>
        <c:axId val="7728563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Latency in ms</a:t>
                </a:r>
              </a:p>
            </c:rich>
          </c:tx>
          <c:layout>
            <c:manualLayout>
              <c:xMode val="edge"/>
              <c:yMode val="edge"/>
              <c:x val="1.1074199052013681E-2"/>
              <c:y val="2.5558988670720015E-3"/>
            </c:manualLayout>
          </c:layout>
        </c:title>
        <c:numFmt formatCode="0" sourceLinked="1"/>
        <c:tickLblPos val="nextTo"/>
        <c:crossAx val="77283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23600352224956"/>
          <c:y val="0.28600102501980212"/>
          <c:w val="0.18460300242048377"/>
          <c:h val="0.42799794996039697"/>
        </c:manualLayout>
      </c:layout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295275</xdr:colOff>
      <xdr:row>0</xdr:row>
      <xdr:rowOff>200025</xdr:rowOff>
    </xdr:from>
    <xdr:to>
      <xdr:col>25</xdr:col>
      <xdr:colOff>361949</xdr:colOff>
      <xdr:row>20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295275</xdr:colOff>
      <xdr:row>22</xdr:row>
      <xdr:rowOff>19050</xdr:rowOff>
    </xdr:from>
    <xdr:to>
      <xdr:col>25</xdr:col>
      <xdr:colOff>361949</xdr:colOff>
      <xdr:row>42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333375</xdr:colOff>
      <xdr:row>42</xdr:row>
      <xdr:rowOff>152400</xdr:rowOff>
    </xdr:from>
    <xdr:to>
      <xdr:col>25</xdr:col>
      <xdr:colOff>400049</xdr:colOff>
      <xdr:row>62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276225</xdr:colOff>
      <xdr:row>63</xdr:row>
      <xdr:rowOff>142875</xdr:rowOff>
    </xdr:from>
    <xdr:to>
      <xdr:col>25</xdr:col>
      <xdr:colOff>342899</xdr:colOff>
      <xdr:row>83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0.82226</cdr:x>
      <cdr:y>0.71598</cdr:y>
    </cdr:from>
    <cdr:to>
      <cdr:x>0.98173</cdr:x>
      <cdr:y>0.78994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14875" y="2305050"/>
          <a:ext cx="9144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000" i="1"/>
            <a:t>* = overwrite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0.81894</cdr:x>
      <cdr:y>0.71302</cdr:y>
    </cdr:from>
    <cdr:to>
      <cdr:x>0.97841</cdr:x>
      <cdr:y>0.78698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95825" y="2295525"/>
          <a:ext cx="91440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000" i="1"/>
            <a:t>* = overwrite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209550</xdr:colOff>
      <xdr:row>20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23</xdr:row>
      <xdr:rowOff>0</xdr:rowOff>
    </xdr:from>
    <xdr:to>
      <xdr:col>21</xdr:col>
      <xdr:colOff>209550</xdr:colOff>
      <xdr:row>42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209550</xdr:colOff>
      <xdr:row>20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781050</xdr:colOff>
      <xdr:row>22</xdr:row>
      <xdr:rowOff>114300</xdr:rowOff>
    </xdr:from>
    <xdr:to>
      <xdr:col>21</xdr:col>
      <xdr:colOff>180975</xdr:colOff>
      <xdr:row>42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781050</xdr:colOff>
      <xdr:row>44</xdr:row>
      <xdr:rowOff>28575</xdr:rowOff>
    </xdr:from>
    <xdr:to>
      <xdr:col>21</xdr:col>
      <xdr:colOff>180975</xdr:colOff>
      <xdr:row>64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0</xdr:rowOff>
    </xdr:from>
    <xdr:to>
      <xdr:col>14</xdr:col>
      <xdr:colOff>209550</xdr:colOff>
      <xdr:row>27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0.80065</cdr:x>
      <cdr:y>0.22189</cdr:y>
    </cdr:from>
    <cdr:to>
      <cdr:x>0.99676</cdr:x>
      <cdr:y>0.29882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05349" y="714376"/>
          <a:ext cx="115252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000" b="1"/>
            <a:t>Key-value pairs sent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3"/>
  <sheetViews>
    <sheetView topLeftCell="A79" workbookViewId="0">
      <selection activeCell="Q80" sqref="Q80"/>
    </sheetView>
  </sheetViews>
  <sheetFormatPr defaultColWidth="12.140625" defaultRowHeight="12.95" customHeight="1"/>
  <cols>
    <col min="1" max="1" width="8.85546875" style="1" customWidth="1"/>
    <col min="2" max="2" width="12.42578125" style="1" customWidth="1"/>
    <col min="3" max="4" width="13.42578125" style="1" customWidth="1"/>
    <col min="5" max="5" width="12.140625" style="1"/>
    <col min="6" max="6" width="2.7109375" style="1" customWidth="1"/>
    <col min="7" max="10" width="12.140625" style="1"/>
    <col min="11" max="11" width="2.42578125" style="1" customWidth="1"/>
    <col min="12" max="16384" width="12.140625" style="1"/>
  </cols>
  <sheetData>
    <row r="1" spans="1:18" s="3" customFormat="1" ht="17.25" customHeight="1">
      <c r="A1" s="2" t="s">
        <v>0</v>
      </c>
      <c r="L1"/>
      <c r="M1"/>
      <c r="N1"/>
      <c r="O1"/>
    </row>
    <row r="2" spans="1:18" s="3" customFormat="1" ht="12.95" customHeight="1">
      <c r="A2" s="3" t="s">
        <v>126</v>
      </c>
      <c r="L2" s="7" t="s">
        <v>143</v>
      </c>
      <c r="M2" t="s">
        <v>127</v>
      </c>
      <c r="N2" t="s">
        <v>128</v>
      </c>
      <c r="O2" t="s">
        <v>129</v>
      </c>
      <c r="P2" s="6" t="s">
        <v>130</v>
      </c>
      <c r="Q2" s="6" t="s">
        <v>131</v>
      </c>
      <c r="R2" s="6" t="s">
        <v>132</v>
      </c>
    </row>
    <row r="3" spans="1:18" s="3" customFormat="1" ht="12.95" customHeight="1">
      <c r="A3" s="3" t="s">
        <v>1</v>
      </c>
      <c r="B3" s="3">
        <v>730</v>
      </c>
      <c r="C3" s="3">
        <v>7300</v>
      </c>
      <c r="D3" s="3">
        <v>73000</v>
      </c>
      <c r="E3" s="3">
        <v>730000</v>
      </c>
      <c r="G3" s="3" t="s">
        <v>133</v>
      </c>
      <c r="H3" s="3" t="s">
        <v>134</v>
      </c>
      <c r="I3" s="3" t="s">
        <v>135</v>
      </c>
      <c r="J3" s="3" t="s">
        <v>6</v>
      </c>
      <c r="L3">
        <v>730</v>
      </c>
      <c r="M3">
        <v>222</v>
      </c>
      <c r="N3">
        <v>279</v>
      </c>
      <c r="O3">
        <v>449</v>
      </c>
      <c r="P3" s="17">
        <v>76.379060745199993</v>
      </c>
      <c r="Q3" s="17">
        <v>106.56220912929</v>
      </c>
      <c r="R3" s="18">
        <v>207.63802528400001</v>
      </c>
    </row>
    <row r="4" spans="1:18" ht="12.95" customHeight="1">
      <c r="A4" s="1">
        <v>10</v>
      </c>
      <c r="B4" s="1">
        <v>143.41187477099999</v>
      </c>
      <c r="C4" s="1">
        <v>73.613882064799995</v>
      </c>
      <c r="D4" s="1">
        <v>132.673025131</v>
      </c>
      <c r="E4" s="1">
        <v>234.33494567899999</v>
      </c>
      <c r="G4">
        <v>289.95203971900003</v>
      </c>
      <c r="H4">
        <v>231.732845306</v>
      </c>
      <c r="I4">
        <v>205.116987228</v>
      </c>
      <c r="J4" s="1">
        <v>408.51712226900003</v>
      </c>
      <c r="L4" s="13">
        <v>7300</v>
      </c>
      <c r="M4">
        <v>221</v>
      </c>
      <c r="N4">
        <v>368</v>
      </c>
      <c r="O4">
        <v>815</v>
      </c>
      <c r="P4" s="17">
        <v>62.832832336400003</v>
      </c>
      <c r="Q4" s="17">
        <v>97.884798049899999</v>
      </c>
      <c r="R4" s="18">
        <v>272.74298667900001</v>
      </c>
    </row>
    <row r="5" spans="1:18" ht="12.95" customHeight="1">
      <c r="A5" s="1">
        <v>9</v>
      </c>
      <c r="B5" s="1">
        <v>82.344055175799994</v>
      </c>
      <c r="C5" s="1">
        <v>64.670085907000001</v>
      </c>
      <c r="D5" s="1">
        <v>86.530923843400004</v>
      </c>
      <c r="E5" s="1">
        <v>205.47795295700001</v>
      </c>
      <c r="G5">
        <v>201.051950455</v>
      </c>
      <c r="H5">
        <v>255.008935928</v>
      </c>
      <c r="I5">
        <v>222.54204750100001</v>
      </c>
      <c r="J5" s="1">
        <v>400.21705627400002</v>
      </c>
      <c r="L5" s="13">
        <v>73000</v>
      </c>
      <c r="M5">
        <v>511</v>
      </c>
      <c r="N5">
        <v>786</v>
      </c>
      <c r="O5">
        <v>952</v>
      </c>
      <c r="P5" s="17">
        <v>84.656000137299998</v>
      </c>
      <c r="Q5" s="17">
        <v>117.36319065090001</v>
      </c>
      <c r="R5" s="18">
        <v>305.018901825</v>
      </c>
    </row>
    <row r="6" spans="1:18" ht="12.95" customHeight="1">
      <c r="A6" s="1">
        <v>8</v>
      </c>
      <c r="B6" s="1">
        <v>80.657005310100004</v>
      </c>
      <c r="C6" s="1">
        <v>95.436096191399997</v>
      </c>
      <c r="D6" s="1">
        <v>84.656000137299998</v>
      </c>
      <c r="E6" s="1">
        <v>184.52620506299999</v>
      </c>
      <c r="G6">
        <v>226.383924484</v>
      </c>
      <c r="H6">
        <v>199.81694221500001</v>
      </c>
      <c r="I6">
        <v>182.434082031</v>
      </c>
      <c r="J6" s="1">
        <v>416.20898246799999</v>
      </c>
      <c r="L6" s="13">
        <v>730000</v>
      </c>
      <c r="M6">
        <v>1632</v>
      </c>
      <c r="N6">
        <v>2258</v>
      </c>
      <c r="O6">
        <v>5597</v>
      </c>
      <c r="P6" s="17">
        <v>172.99389839200001</v>
      </c>
      <c r="Q6" s="17">
        <v>213.38858604439997</v>
      </c>
      <c r="R6" s="17">
        <v>292.03200340299998</v>
      </c>
    </row>
    <row r="7" spans="1:18" ht="12.95" customHeight="1">
      <c r="A7" s="1">
        <v>7</v>
      </c>
      <c r="B7" s="1">
        <v>79.665899276700003</v>
      </c>
      <c r="C7" s="1">
        <v>64.6739006042</v>
      </c>
      <c r="D7" s="1">
        <v>96.282005310100004</v>
      </c>
      <c r="E7" s="1">
        <v>172.99389839200001</v>
      </c>
      <c r="G7">
        <v>174.525976181</v>
      </c>
      <c r="H7">
        <v>197.056055069</v>
      </c>
      <c r="I7">
        <v>238.086938858</v>
      </c>
      <c r="J7" s="1">
        <v>403.60903739899999</v>
      </c>
    </row>
    <row r="8" spans="1:18" ht="12.95" customHeight="1">
      <c r="A8" s="1">
        <v>6</v>
      </c>
      <c r="B8" s="1">
        <v>79.676151275600006</v>
      </c>
      <c r="C8" s="1">
        <v>94.985008239699994</v>
      </c>
      <c r="D8" s="1">
        <v>86.607933044399999</v>
      </c>
      <c r="E8" s="1">
        <v>201.44796371499999</v>
      </c>
      <c r="G8">
        <v>187.788009644</v>
      </c>
      <c r="H8">
        <v>322.09396362299998</v>
      </c>
      <c r="I8">
        <v>201.26104354899999</v>
      </c>
      <c r="J8" s="1">
        <v>493.18003654500001</v>
      </c>
      <c r="P8" s="17"/>
      <c r="Q8" s="17"/>
    </row>
    <row r="9" spans="1:18" ht="12.95" customHeight="1">
      <c r="A9" s="1">
        <v>5</v>
      </c>
      <c r="B9" s="1">
        <v>151.259899139</v>
      </c>
      <c r="C9" s="1">
        <v>77.171087264999997</v>
      </c>
      <c r="D9" s="1">
        <v>305.018901825</v>
      </c>
      <c r="E9" s="1">
        <v>212.68486976599999</v>
      </c>
      <c r="G9">
        <v>174.120187759</v>
      </c>
      <c r="H9">
        <v>178.47013473499999</v>
      </c>
      <c r="I9">
        <v>319.47398185700001</v>
      </c>
      <c r="J9" s="1">
        <v>409.13891792300001</v>
      </c>
      <c r="P9" s="17"/>
      <c r="Q9" s="17"/>
    </row>
    <row r="10" spans="1:18" ht="12.95" customHeight="1">
      <c r="A10" s="1">
        <v>4</v>
      </c>
      <c r="B10" s="1">
        <v>80.614089965800005</v>
      </c>
      <c r="C10" s="1">
        <v>62.832832336400003</v>
      </c>
      <c r="D10" s="1">
        <v>97.809791564899996</v>
      </c>
      <c r="E10" s="1">
        <v>292.03200340299998</v>
      </c>
      <c r="G10">
        <v>210.954904556</v>
      </c>
      <c r="H10">
        <v>174.444913864</v>
      </c>
      <c r="I10">
        <v>238.08407783499999</v>
      </c>
      <c r="J10" s="1">
        <v>453.01103591899999</v>
      </c>
      <c r="P10" s="17"/>
      <c r="Q10" s="17"/>
    </row>
    <row r="11" spans="1:18" ht="12.95" customHeight="1">
      <c r="A11" s="1">
        <v>3</v>
      </c>
      <c r="B11" s="1">
        <v>83.976030349699997</v>
      </c>
      <c r="C11" s="1">
        <v>86.990118026700003</v>
      </c>
      <c r="D11" s="1">
        <v>95.6449508667</v>
      </c>
      <c r="E11" s="1">
        <v>209.00011062600001</v>
      </c>
      <c r="G11">
        <v>169.883012772</v>
      </c>
      <c r="H11">
        <v>179.51703071599999</v>
      </c>
      <c r="I11">
        <v>216.202020645</v>
      </c>
      <c r="J11" s="1">
        <v>551.95999145500002</v>
      </c>
      <c r="M11" s="17"/>
      <c r="N11" s="17"/>
      <c r="O11" s="17"/>
    </row>
    <row r="12" spans="1:18" ht="12.95" customHeight="1">
      <c r="A12" s="1">
        <v>2</v>
      </c>
      <c r="B12" s="9">
        <v>207.63802528400001</v>
      </c>
      <c r="C12" s="1">
        <v>85.731983184800001</v>
      </c>
      <c r="D12" s="1">
        <v>86.494207382200003</v>
      </c>
      <c r="E12" s="1">
        <v>192.709922791</v>
      </c>
      <c r="G12">
        <v>202.434062958</v>
      </c>
      <c r="H12">
        <v>186.54394149800001</v>
      </c>
      <c r="I12">
        <v>205.410957336</v>
      </c>
      <c r="J12" s="1">
        <v>359.29703712499997</v>
      </c>
    </row>
    <row r="13" spans="1:18" ht="12.95" customHeight="1">
      <c r="A13" s="1">
        <v>1</v>
      </c>
      <c r="B13" s="10">
        <v>76.379060745199993</v>
      </c>
      <c r="C13" s="1">
        <v>272.74298667900001</v>
      </c>
      <c r="D13" s="1">
        <v>101.914167404</v>
      </c>
      <c r="E13" s="1">
        <v>228.67798805199999</v>
      </c>
      <c r="G13">
        <v>182.741880417</v>
      </c>
      <c r="H13">
        <v>171.427965164</v>
      </c>
      <c r="I13">
        <v>202.41594314599999</v>
      </c>
      <c r="J13" s="1">
        <v>354.54702377299998</v>
      </c>
    </row>
    <row r="14" spans="1:18" ht="12.95" customHeight="1">
      <c r="A14" s="1" t="s">
        <v>7</v>
      </c>
      <c r="B14" s="4">
        <f>MIN(B4:B13)</f>
        <v>76.379060745199993</v>
      </c>
      <c r="C14" s="4">
        <f>MIN(C4:C13)</f>
        <v>62.832832336400003</v>
      </c>
      <c r="D14" s="4">
        <f>MIN(D4:D13)</f>
        <v>84.656000137299998</v>
      </c>
      <c r="E14" s="4">
        <f>MIN(E4:E13)</f>
        <v>172.99389839200001</v>
      </c>
      <c r="F14" s="4"/>
      <c r="G14" s="4">
        <f>MIN(G4:G13)</f>
        <v>169.883012772</v>
      </c>
      <c r="H14" s="4">
        <f>MIN(H4:H13)</f>
        <v>171.427965164</v>
      </c>
      <c r="I14" s="4">
        <f>MIN(I4:I13)</f>
        <v>182.434082031</v>
      </c>
      <c r="J14" s="4">
        <f>MIN(J4:J13)</f>
        <v>354.54702377299998</v>
      </c>
    </row>
    <row r="15" spans="1:18" ht="12.95" customHeight="1">
      <c r="A15" s="1" t="s">
        <v>8</v>
      </c>
      <c r="B15" s="4">
        <f>AVERAGE(B4:B13)</f>
        <v>106.56220912929</v>
      </c>
      <c r="C15" s="4">
        <f>AVERAGE(C4:C13)</f>
        <v>97.884798049899999</v>
      </c>
      <c r="D15" s="4">
        <f>AVERAGE(D4:D13)</f>
        <v>117.36319065090001</v>
      </c>
      <c r="E15" s="4">
        <f>AVERAGE(E4:E13)</f>
        <v>213.38858604439997</v>
      </c>
      <c r="F15" s="4"/>
      <c r="G15" s="4">
        <f>AVERAGE(G4:G13)</f>
        <v>201.98359489449996</v>
      </c>
      <c r="H15" s="4">
        <f>AVERAGE(H4:H13)</f>
        <v>209.61127281179998</v>
      </c>
      <c r="I15" s="4">
        <f>AVERAGE(I4:I13)</f>
        <v>223.10280799860001</v>
      </c>
      <c r="J15" s="4">
        <f>AVERAGE(J4:J13)</f>
        <v>424.96862411499995</v>
      </c>
    </row>
    <row r="16" spans="1:18" ht="12.95" customHeight="1">
      <c r="A16" s="1" t="s">
        <v>9</v>
      </c>
      <c r="B16" s="4">
        <f>MAX(B4:B13)</f>
        <v>207.63802528400001</v>
      </c>
      <c r="C16" s="4">
        <f>MAX(C4:C13)</f>
        <v>272.74298667900001</v>
      </c>
      <c r="D16" s="4">
        <f>MAX(D4:D13)</f>
        <v>305.018901825</v>
      </c>
      <c r="E16" s="4">
        <f>MAX(E4:E13)</f>
        <v>292.03200340299998</v>
      </c>
      <c r="F16" s="4"/>
      <c r="G16" s="4">
        <f>MAX(G4:G13)</f>
        <v>289.95203971900003</v>
      </c>
      <c r="H16" s="4">
        <f>MAX(H4:H13)</f>
        <v>322.09396362299998</v>
      </c>
      <c r="I16" s="4">
        <f>MAX(I4:I13)</f>
        <v>319.47398185700001</v>
      </c>
      <c r="J16" s="4">
        <f>MAX(J4:J13)</f>
        <v>551.95999145500002</v>
      </c>
    </row>
    <row r="17" spans="1:18" ht="12.95" customHeight="1">
      <c r="D17" s="4"/>
      <c r="M17"/>
      <c r="N17"/>
      <c r="O17"/>
    </row>
    <row r="18" spans="1:18" s="3" customFormat="1" ht="12.95" customHeight="1">
      <c r="B18" s="3" t="s">
        <v>10</v>
      </c>
      <c r="C18" s="3" t="s">
        <v>11</v>
      </c>
      <c r="D18" s="5" t="s">
        <v>12</v>
      </c>
      <c r="E18" s="3" t="s">
        <v>13</v>
      </c>
      <c r="G18" s="3" t="s">
        <v>136</v>
      </c>
      <c r="H18" s="3" t="s">
        <v>137</v>
      </c>
      <c r="I18" s="5" t="s">
        <v>138</v>
      </c>
      <c r="J18" s="3" t="s">
        <v>139</v>
      </c>
      <c r="M18"/>
      <c r="N18"/>
      <c r="O18"/>
    </row>
    <row r="19" spans="1:18" ht="12.95" customHeight="1">
      <c r="A19" s="1">
        <v>10</v>
      </c>
      <c r="B19" s="1">
        <v>241.41693115199999</v>
      </c>
      <c r="C19" s="1">
        <v>305.34696579000001</v>
      </c>
      <c r="D19" s="1">
        <v>532.72199630700004</v>
      </c>
      <c r="E19" s="1">
        <v>817.63291358900005</v>
      </c>
      <c r="G19">
        <v>272.79305458099998</v>
      </c>
      <c r="H19">
        <v>423.20895195000003</v>
      </c>
      <c r="I19">
        <v>804.63910102800003</v>
      </c>
      <c r="J19">
        <v>1431.26797676</v>
      </c>
      <c r="M19"/>
      <c r="N19"/>
      <c r="O19"/>
    </row>
    <row r="20" spans="1:18" ht="12.95" customHeight="1">
      <c r="A20" s="1">
        <v>9</v>
      </c>
      <c r="B20" s="1">
        <v>444.57602500899998</v>
      </c>
      <c r="C20" s="1">
        <v>278.34296226499998</v>
      </c>
      <c r="D20" s="1">
        <v>674.24011230500003</v>
      </c>
      <c r="E20" s="1">
        <v>861.69195175200002</v>
      </c>
      <c r="G20">
        <v>342.54598617599999</v>
      </c>
      <c r="H20">
        <v>463.28186988800002</v>
      </c>
      <c r="I20">
        <v>900.57301521299996</v>
      </c>
      <c r="J20">
        <v>2021.3718414299999</v>
      </c>
      <c r="M20"/>
      <c r="N20"/>
      <c r="O20"/>
    </row>
    <row r="21" spans="1:18" ht="12.95" customHeight="1">
      <c r="A21" s="1">
        <v>8</v>
      </c>
      <c r="B21" s="1">
        <v>451.2591362</v>
      </c>
      <c r="C21" s="1">
        <v>295.85790634199998</v>
      </c>
      <c r="D21" s="1">
        <v>677.84881591800001</v>
      </c>
      <c r="E21" s="1">
        <v>996.90818786600005</v>
      </c>
      <c r="G21">
        <v>300.72093009899999</v>
      </c>
      <c r="H21">
        <v>475.53014755200002</v>
      </c>
      <c r="I21">
        <v>1858.33621025</v>
      </c>
      <c r="J21">
        <v>1466.5780067400001</v>
      </c>
      <c r="M21"/>
      <c r="N21"/>
      <c r="O21"/>
    </row>
    <row r="22" spans="1:18" ht="12.95" customHeight="1">
      <c r="A22" s="1">
        <v>7</v>
      </c>
      <c r="B22" s="1">
        <v>143.47100257899999</v>
      </c>
      <c r="C22" s="1">
        <v>275.44188499500001</v>
      </c>
      <c r="D22" s="1">
        <v>596.92215919499995</v>
      </c>
      <c r="E22" s="1">
        <v>884.62710380600004</v>
      </c>
      <c r="G22">
        <v>246.568918228</v>
      </c>
      <c r="H22">
        <v>581.40611648599997</v>
      </c>
      <c r="I22">
        <v>1464.7369384799999</v>
      </c>
      <c r="J22">
        <v>1346.3780879999999</v>
      </c>
      <c r="M22"/>
      <c r="N22"/>
      <c r="O22"/>
    </row>
    <row r="23" spans="1:18" ht="12.95" customHeight="1">
      <c r="A23" s="1">
        <v>6</v>
      </c>
      <c r="B23" s="1">
        <v>133.58211517300001</v>
      </c>
      <c r="C23" s="1">
        <v>291.947126389</v>
      </c>
      <c r="D23" s="1">
        <v>627.64096260099996</v>
      </c>
      <c r="E23" s="1">
        <v>914.03508186299996</v>
      </c>
      <c r="G23">
        <v>261.86203956600002</v>
      </c>
      <c r="H23">
        <v>465.443849564</v>
      </c>
      <c r="I23">
        <v>721.88496589700003</v>
      </c>
      <c r="J23">
        <v>1525.7759094200001</v>
      </c>
      <c r="L23" s="3" t="s">
        <v>144</v>
      </c>
      <c r="M23" t="s">
        <v>127</v>
      </c>
      <c r="N23" t="s">
        <v>128</v>
      </c>
      <c r="O23" t="s">
        <v>129</v>
      </c>
      <c r="P23" s="6" t="s">
        <v>130</v>
      </c>
      <c r="Q23" s="6" t="s">
        <v>131</v>
      </c>
      <c r="R23" s="6" t="s">
        <v>132</v>
      </c>
    </row>
    <row r="24" spans="1:18" ht="12.95" customHeight="1">
      <c r="A24" s="1">
        <v>5</v>
      </c>
      <c r="B24" s="1">
        <v>348.69909286500001</v>
      </c>
      <c r="C24" s="1">
        <v>350.66390037500003</v>
      </c>
      <c r="D24" s="1">
        <v>549.86715316799996</v>
      </c>
      <c r="E24" s="1">
        <v>1224.0028381300001</v>
      </c>
      <c r="G24">
        <v>308.40301513700001</v>
      </c>
      <c r="H24">
        <v>489.79496955899998</v>
      </c>
      <c r="I24">
        <v>777.95791626000005</v>
      </c>
      <c r="J24">
        <v>1398.1239795700001</v>
      </c>
      <c r="L24" s="1">
        <v>0</v>
      </c>
      <c r="M24">
        <v>222</v>
      </c>
      <c r="N24">
        <v>279</v>
      </c>
      <c r="O24">
        <v>449</v>
      </c>
      <c r="P24" s="17">
        <v>76.379060745199993</v>
      </c>
      <c r="Q24" s="17">
        <v>106.56220912929</v>
      </c>
      <c r="R24" s="18">
        <v>207.63802528400001</v>
      </c>
    </row>
    <row r="25" spans="1:18" ht="12.95" customHeight="1">
      <c r="A25" s="1">
        <v>4</v>
      </c>
      <c r="B25" s="1">
        <v>132.34996795699999</v>
      </c>
      <c r="C25" s="1">
        <v>320.03688812299998</v>
      </c>
      <c r="D25" s="1">
        <v>548.571109772</v>
      </c>
      <c r="E25" s="1">
        <v>918.89309883099997</v>
      </c>
      <c r="G25">
        <v>279.032945633</v>
      </c>
      <c r="H25">
        <v>505.94806671100002</v>
      </c>
      <c r="I25">
        <v>700.83594322199997</v>
      </c>
      <c r="J25">
        <v>1786.4289283799999</v>
      </c>
      <c r="L25" s="1">
        <v>5</v>
      </c>
      <c r="M25">
        <v>270</v>
      </c>
      <c r="N25">
        <v>405</v>
      </c>
      <c r="O25">
        <v>592</v>
      </c>
      <c r="P25" s="4">
        <v>132.34996795699999</v>
      </c>
      <c r="Q25" s="4">
        <v>238.45841884609999</v>
      </c>
      <c r="R25" s="4">
        <v>451.2591362</v>
      </c>
    </row>
    <row r="26" spans="1:18" ht="12.95" customHeight="1">
      <c r="A26" s="1">
        <v>3</v>
      </c>
      <c r="B26" s="1">
        <v>161.801815033</v>
      </c>
      <c r="C26" s="1">
        <v>257.31801986699998</v>
      </c>
      <c r="D26" s="1">
        <v>724.40218925500005</v>
      </c>
      <c r="E26" s="1">
        <v>891.20888709999997</v>
      </c>
      <c r="G26">
        <v>243.26395988499999</v>
      </c>
      <c r="H26">
        <v>481.54401779199998</v>
      </c>
      <c r="I26">
        <v>933.08377265900003</v>
      </c>
      <c r="J26">
        <v>1299.89600182</v>
      </c>
      <c r="L26" s="1">
        <v>25</v>
      </c>
      <c r="M26">
        <v>398</v>
      </c>
      <c r="N26">
        <v>489</v>
      </c>
      <c r="O26">
        <v>718</v>
      </c>
      <c r="P26" s="4">
        <v>257.31801986699998</v>
      </c>
      <c r="Q26" s="4">
        <v>325.60384273550005</v>
      </c>
      <c r="R26" s="4">
        <v>574.36680793799997</v>
      </c>
    </row>
    <row r="27" spans="1:18" ht="12.95" customHeight="1">
      <c r="A27" s="1">
        <v>2</v>
      </c>
      <c r="B27" s="1">
        <v>157.20105171200001</v>
      </c>
      <c r="C27" s="1">
        <v>574.36680793799997</v>
      </c>
      <c r="D27" s="1">
        <v>490.756988525</v>
      </c>
      <c r="E27" s="1">
        <v>954.06293869000001</v>
      </c>
      <c r="G27">
        <v>320.37305831899999</v>
      </c>
      <c r="H27">
        <v>625.16403198199998</v>
      </c>
      <c r="I27">
        <v>859.97104644800004</v>
      </c>
      <c r="J27">
        <v>1527.9250145000001</v>
      </c>
      <c r="L27" s="1">
        <v>50</v>
      </c>
      <c r="M27">
        <v>641</v>
      </c>
      <c r="N27">
        <v>767</v>
      </c>
      <c r="O27">
        <v>909</v>
      </c>
      <c r="P27" s="4">
        <v>490.756988525</v>
      </c>
      <c r="Q27" s="4">
        <v>599.59194660190019</v>
      </c>
      <c r="R27" s="4">
        <v>724.40218925500005</v>
      </c>
    </row>
    <row r="28" spans="1:18" ht="12.95" customHeight="1">
      <c r="A28" s="1">
        <v>1</v>
      </c>
      <c r="B28" s="1">
        <v>170.227050781</v>
      </c>
      <c r="C28" s="1">
        <v>306.71596527100002</v>
      </c>
      <c r="D28" s="1">
        <v>572.94797897299998</v>
      </c>
      <c r="E28" s="1">
        <v>1378.51595879</v>
      </c>
      <c r="G28">
        <v>314.84007835400001</v>
      </c>
      <c r="H28">
        <v>487.55812644999997</v>
      </c>
      <c r="I28">
        <v>999.78995323200002</v>
      </c>
      <c r="J28">
        <v>1822.78013229</v>
      </c>
      <c r="L28" s="1">
        <v>100</v>
      </c>
      <c r="M28">
        <v>968</v>
      </c>
      <c r="N28">
        <v>1151</v>
      </c>
      <c r="O28">
        <v>1647</v>
      </c>
      <c r="P28" s="4">
        <v>817.63291358900005</v>
      </c>
      <c r="Q28" s="4">
        <v>984.15789604170004</v>
      </c>
      <c r="R28" s="4">
        <v>1378.51595879</v>
      </c>
    </row>
    <row r="29" spans="1:18" ht="12.95" customHeight="1">
      <c r="A29" s="1" t="s">
        <v>7</v>
      </c>
      <c r="B29" s="4">
        <f>MIN(B19:B28)</f>
        <v>132.34996795699999</v>
      </c>
      <c r="C29" s="4">
        <f>MIN(C19:C28)</f>
        <v>257.31801986699998</v>
      </c>
      <c r="D29" s="4">
        <f>MIN(D19:D28)</f>
        <v>490.756988525</v>
      </c>
      <c r="E29" s="4">
        <f>MIN(E19:E28)</f>
        <v>817.63291358900005</v>
      </c>
      <c r="G29" s="4">
        <f>MIN(G19:G28)</f>
        <v>243.26395988499999</v>
      </c>
      <c r="H29" s="4">
        <f>MIN(H19:H28)</f>
        <v>423.20895195000003</v>
      </c>
      <c r="I29" s="4">
        <f>MIN(I19:I28)</f>
        <v>700.83594322199997</v>
      </c>
      <c r="J29" s="4">
        <f>MIN(J19:J28)</f>
        <v>1299.89600182</v>
      </c>
      <c r="M29"/>
      <c r="N29"/>
      <c r="O29"/>
    </row>
    <row r="30" spans="1:18" ht="12.95" customHeight="1">
      <c r="A30" s="1" t="s">
        <v>8</v>
      </c>
      <c r="B30" s="4">
        <f>AVERAGE(B19:B28)</f>
        <v>238.45841884609999</v>
      </c>
      <c r="C30" s="4">
        <f>AVERAGE(C19:C28)</f>
        <v>325.60384273550005</v>
      </c>
      <c r="D30" s="4">
        <f>AVERAGE(D19:D28)</f>
        <v>599.59194660190019</v>
      </c>
      <c r="E30" s="4">
        <f>AVERAGE(E19:E28)</f>
        <v>984.15789604170004</v>
      </c>
      <c r="G30" s="4">
        <f>AVERAGE(G19:G28)</f>
        <v>289.04039859779999</v>
      </c>
      <c r="H30" s="4">
        <f>AVERAGE(H19:H28)</f>
        <v>499.88801479339998</v>
      </c>
      <c r="I30" s="4">
        <f>AVERAGE(I19:I28)</f>
        <v>1002.1808862689001</v>
      </c>
      <c r="J30" s="4">
        <f>AVERAGE(J19:J28)</f>
        <v>1562.6525878909997</v>
      </c>
      <c r="M30"/>
      <c r="N30"/>
      <c r="O30"/>
    </row>
    <row r="31" spans="1:18" ht="12.95" customHeight="1">
      <c r="A31" s="1" t="s">
        <v>9</v>
      </c>
      <c r="B31" s="4">
        <f>MAX(B19:B28)</f>
        <v>451.2591362</v>
      </c>
      <c r="C31" s="4">
        <f>MAX(C19:C28)</f>
        <v>574.36680793799997</v>
      </c>
      <c r="D31" s="4">
        <f>MAX(D19:D28)</f>
        <v>724.40218925500005</v>
      </c>
      <c r="E31" s="4">
        <f>MAX(E19:E28)</f>
        <v>1378.51595879</v>
      </c>
      <c r="G31" s="4">
        <f>MAX(G19:G28)</f>
        <v>342.54598617599999</v>
      </c>
      <c r="H31" s="4">
        <f>MAX(H19:H28)</f>
        <v>625.16403198199998</v>
      </c>
      <c r="I31" s="4">
        <f>MAX(I19:I28)</f>
        <v>1858.33621025</v>
      </c>
      <c r="J31" s="4">
        <f>MAX(J19:J28)</f>
        <v>2021.3718414299999</v>
      </c>
      <c r="M31"/>
      <c r="N31"/>
      <c r="O31"/>
    </row>
    <row r="32" spans="1:18" ht="12.95" customHeight="1">
      <c r="M32"/>
      <c r="N32"/>
      <c r="O32"/>
    </row>
    <row r="33" spans="2:18" ht="12.95" customHeight="1">
      <c r="M33"/>
      <c r="N33"/>
      <c r="O33"/>
    </row>
    <row r="34" spans="2:18" ht="12.95" customHeight="1">
      <c r="B34" s="3" t="s">
        <v>2</v>
      </c>
      <c r="C34" s="3" t="s">
        <v>3</v>
      </c>
      <c r="D34" s="3" t="s">
        <v>4</v>
      </c>
      <c r="E34" s="3" t="s">
        <v>5</v>
      </c>
      <c r="G34" s="16" t="s">
        <v>103</v>
      </c>
      <c r="L34"/>
      <c r="M34"/>
      <c r="N34"/>
      <c r="O34"/>
    </row>
    <row r="35" spans="2:18" ht="12.95" customHeight="1">
      <c r="B35" s="6" t="s">
        <v>14</v>
      </c>
      <c r="C35" s="6" t="s">
        <v>15</v>
      </c>
      <c r="D35" s="6" t="s">
        <v>15</v>
      </c>
      <c r="E35" s="6" t="s">
        <v>16</v>
      </c>
      <c r="G35" s="16" t="s">
        <v>104</v>
      </c>
      <c r="L35"/>
      <c r="M35"/>
      <c r="N35"/>
      <c r="O35"/>
    </row>
    <row r="36" spans="2:18" ht="12.95" customHeight="1">
      <c r="B36" s="6" t="s">
        <v>17</v>
      </c>
      <c r="C36" s="6" t="s">
        <v>18</v>
      </c>
      <c r="D36" s="6" t="s">
        <v>19</v>
      </c>
      <c r="E36" s="6" t="s">
        <v>20</v>
      </c>
      <c r="G36" s="16" t="s">
        <v>105</v>
      </c>
      <c r="L36"/>
      <c r="M36"/>
      <c r="N36"/>
      <c r="O36"/>
    </row>
    <row r="37" spans="2:18" ht="12.95" customHeight="1">
      <c r="B37" s="6" t="s">
        <v>21</v>
      </c>
      <c r="C37" s="6" t="s">
        <v>22</v>
      </c>
      <c r="D37" s="6" t="s">
        <v>23</v>
      </c>
      <c r="E37" s="6" t="s">
        <v>24</v>
      </c>
      <c r="G37" s="16" t="s">
        <v>106</v>
      </c>
      <c r="L37"/>
      <c r="M37"/>
      <c r="N37"/>
      <c r="O37"/>
    </row>
    <row r="38" spans="2:18" ht="12.95" customHeight="1">
      <c r="B38" s="6" t="s">
        <v>25</v>
      </c>
      <c r="C38" s="6" t="s">
        <v>25</v>
      </c>
      <c r="D38" s="6" t="s">
        <v>25</v>
      </c>
      <c r="E38" s="6" t="s">
        <v>25</v>
      </c>
      <c r="G38" s="16" t="s">
        <v>107</v>
      </c>
      <c r="L38"/>
      <c r="M38"/>
      <c r="N38"/>
      <c r="O38"/>
    </row>
    <row r="39" spans="2:18" ht="12.95" customHeight="1">
      <c r="B39" s="6" t="s">
        <v>26</v>
      </c>
      <c r="C39" s="6" t="s">
        <v>26</v>
      </c>
      <c r="D39" s="6" t="s">
        <v>17</v>
      </c>
      <c r="E39" s="6" t="s">
        <v>27</v>
      </c>
      <c r="G39" s="16" t="s">
        <v>105</v>
      </c>
      <c r="L39"/>
      <c r="M39"/>
      <c r="N39"/>
      <c r="O39"/>
    </row>
    <row r="40" spans="2:18" ht="12.95" customHeight="1">
      <c r="B40" s="6" t="s">
        <v>28</v>
      </c>
      <c r="C40" s="6" t="s">
        <v>28</v>
      </c>
      <c r="D40" s="6" t="s">
        <v>28</v>
      </c>
      <c r="E40" s="6" t="s">
        <v>28</v>
      </c>
      <c r="G40" s="16" t="s">
        <v>108</v>
      </c>
      <c r="L40"/>
      <c r="M40"/>
      <c r="N40"/>
      <c r="O40"/>
    </row>
    <row r="41" spans="2:18" ht="12.95" customHeight="1">
      <c r="B41" s="6" t="s">
        <v>25</v>
      </c>
      <c r="C41" s="6" t="s">
        <v>25</v>
      </c>
      <c r="D41" s="6" t="s">
        <v>25</v>
      </c>
      <c r="E41" s="6" t="s">
        <v>25</v>
      </c>
      <c r="G41" s="16" t="s">
        <v>109</v>
      </c>
      <c r="L41"/>
      <c r="M41"/>
      <c r="N41"/>
      <c r="O41"/>
    </row>
    <row r="42" spans="2:18" ht="12.95" customHeight="1">
      <c r="B42" s="6" t="s">
        <v>29</v>
      </c>
      <c r="C42" s="6" t="s">
        <v>29</v>
      </c>
      <c r="D42" s="6" t="s">
        <v>30</v>
      </c>
      <c r="E42" s="6" t="s">
        <v>31</v>
      </c>
      <c r="G42" s="16" t="s">
        <v>110</v>
      </c>
      <c r="L42"/>
      <c r="M42"/>
      <c r="N42"/>
      <c r="O42"/>
    </row>
    <row r="43" spans="2:18" ht="12.95" customHeight="1">
      <c r="B43" s="6" t="s">
        <v>28</v>
      </c>
      <c r="C43" s="6" t="s">
        <v>28</v>
      </c>
      <c r="D43" s="6" t="s">
        <v>28</v>
      </c>
      <c r="E43" s="6" t="s">
        <v>28</v>
      </c>
      <c r="G43" s="16" t="s">
        <v>111</v>
      </c>
      <c r="L43"/>
      <c r="M43"/>
      <c r="N43"/>
      <c r="O43"/>
    </row>
    <row r="44" spans="2:18" ht="12.95" customHeight="1">
      <c r="B44" s="6" t="s">
        <v>25</v>
      </c>
      <c r="C44" s="6" t="s">
        <v>25</v>
      </c>
      <c r="D44" s="6" t="s">
        <v>25</v>
      </c>
      <c r="E44" s="6" t="s">
        <v>25</v>
      </c>
      <c r="G44" s="16" t="s">
        <v>109</v>
      </c>
      <c r="L44" s="7" t="s">
        <v>145</v>
      </c>
      <c r="M44" t="s">
        <v>130</v>
      </c>
      <c r="N44" t="s">
        <v>131</v>
      </c>
      <c r="O44" t="s">
        <v>132</v>
      </c>
      <c r="P44" s="6" t="s">
        <v>140</v>
      </c>
      <c r="Q44" s="6" t="s">
        <v>141</v>
      </c>
      <c r="R44" s="6" t="s">
        <v>142</v>
      </c>
    </row>
    <row r="45" spans="2:18" ht="12.95" customHeight="1">
      <c r="B45" s="6" t="s">
        <v>29</v>
      </c>
      <c r="C45" s="6" t="s">
        <v>26</v>
      </c>
      <c r="D45" s="6" t="s">
        <v>30</v>
      </c>
      <c r="E45" s="6" t="s">
        <v>32</v>
      </c>
      <c r="G45" s="16" t="s">
        <v>105</v>
      </c>
      <c r="L45">
        <v>730</v>
      </c>
      <c r="M45" s="17">
        <v>76.379060745199993</v>
      </c>
      <c r="N45" s="17">
        <v>106.56220912929</v>
      </c>
      <c r="O45" s="18">
        <v>207.63802528400001</v>
      </c>
      <c r="P45" s="17">
        <v>169.883012772</v>
      </c>
      <c r="Q45" s="17">
        <v>201.98359489449996</v>
      </c>
      <c r="R45" s="18">
        <v>289.95203971900003</v>
      </c>
    </row>
    <row r="46" spans="2:18" ht="12.95" customHeight="1">
      <c r="B46" s="6" t="s">
        <v>28</v>
      </c>
      <c r="C46" s="6" t="s">
        <v>28</v>
      </c>
      <c r="D46" s="6" t="s">
        <v>28</v>
      </c>
      <c r="E46" s="6" t="s">
        <v>28</v>
      </c>
      <c r="G46" s="16" t="s">
        <v>112</v>
      </c>
      <c r="L46" s="13">
        <v>7300</v>
      </c>
      <c r="M46" s="17">
        <v>62.832832336400003</v>
      </c>
      <c r="N46" s="17">
        <v>97.884798049899999</v>
      </c>
      <c r="O46" s="18">
        <v>272.74298667900001</v>
      </c>
      <c r="P46" s="17">
        <v>171.427965164</v>
      </c>
      <c r="Q46" s="17">
        <v>209.61127281179998</v>
      </c>
      <c r="R46" s="18">
        <v>322.09396362299998</v>
      </c>
    </row>
    <row r="47" spans="2:18" ht="12.95" customHeight="1">
      <c r="B47" s="6" t="s">
        <v>25</v>
      </c>
      <c r="C47" s="6" t="s">
        <v>25</v>
      </c>
      <c r="D47" s="6" t="s">
        <v>25</v>
      </c>
      <c r="E47" s="6" t="s">
        <v>25</v>
      </c>
      <c r="G47" s="16" t="s">
        <v>113</v>
      </c>
      <c r="L47" s="13">
        <v>73000</v>
      </c>
      <c r="M47" s="17">
        <v>84.656000137299998</v>
      </c>
      <c r="N47" s="17">
        <v>117.36319065090001</v>
      </c>
      <c r="O47" s="18">
        <v>305.018901825</v>
      </c>
      <c r="P47" s="17">
        <v>182.434082031</v>
      </c>
      <c r="Q47" s="17">
        <v>223.10280799860001</v>
      </c>
      <c r="R47" s="18">
        <v>319.47398185700001</v>
      </c>
    </row>
    <row r="48" spans="2:18" ht="12.95" customHeight="1">
      <c r="B48" s="6" t="s">
        <v>29</v>
      </c>
      <c r="C48" s="6" t="s">
        <v>26</v>
      </c>
      <c r="D48" s="6" t="s">
        <v>30</v>
      </c>
      <c r="E48" s="6" t="s">
        <v>33</v>
      </c>
      <c r="G48" s="16" t="s">
        <v>105</v>
      </c>
      <c r="L48" s="13">
        <v>730000</v>
      </c>
      <c r="M48" s="17">
        <v>172.99389839200001</v>
      </c>
      <c r="N48" s="17">
        <v>213.38858604439997</v>
      </c>
      <c r="O48" s="17">
        <v>292.03200340299998</v>
      </c>
      <c r="P48" s="17">
        <v>354.54702377299998</v>
      </c>
      <c r="Q48" s="17">
        <v>424.96862411499995</v>
      </c>
      <c r="R48" s="17">
        <v>551.95999145500002</v>
      </c>
    </row>
    <row r="49" spans="2:15" ht="12.95" customHeight="1">
      <c r="B49" s="6" t="s">
        <v>28</v>
      </c>
      <c r="C49" s="6" t="s">
        <v>28</v>
      </c>
      <c r="D49" s="6" t="s">
        <v>28</v>
      </c>
      <c r="E49" s="6" t="s">
        <v>28</v>
      </c>
      <c r="G49" s="16" t="s">
        <v>114</v>
      </c>
      <c r="L49"/>
      <c r="M49"/>
      <c r="N49"/>
      <c r="O49"/>
    </row>
    <row r="50" spans="2:15" ht="12.95" customHeight="1">
      <c r="B50" s="6" t="s">
        <v>25</v>
      </c>
      <c r="C50" s="6" t="s">
        <v>25</v>
      </c>
      <c r="D50" s="6" t="s">
        <v>25</v>
      </c>
      <c r="E50" s="6" t="s">
        <v>25</v>
      </c>
      <c r="G50" s="16" t="s">
        <v>115</v>
      </c>
      <c r="L50"/>
      <c r="M50"/>
      <c r="N50"/>
      <c r="O50"/>
    </row>
    <row r="51" spans="2:15" ht="12.95" customHeight="1">
      <c r="B51" s="6" t="s">
        <v>29</v>
      </c>
      <c r="C51" s="6" t="s">
        <v>26</v>
      </c>
      <c r="D51" s="6" t="s">
        <v>34</v>
      </c>
      <c r="E51" s="6" t="s">
        <v>35</v>
      </c>
      <c r="G51" s="16" t="s">
        <v>105</v>
      </c>
      <c r="L51"/>
      <c r="M51"/>
      <c r="N51"/>
      <c r="O51"/>
    </row>
    <row r="52" spans="2:15" ht="12.95" customHeight="1">
      <c r="B52" s="6" t="s">
        <v>28</v>
      </c>
      <c r="C52" s="6" t="s">
        <v>28</v>
      </c>
      <c r="D52" s="6" t="s">
        <v>28</v>
      </c>
      <c r="E52" s="6" t="s">
        <v>28</v>
      </c>
      <c r="G52" s="16" t="s">
        <v>116</v>
      </c>
      <c r="L52"/>
      <c r="M52"/>
      <c r="N52"/>
      <c r="O52"/>
    </row>
    <row r="53" spans="2:15" ht="12.95" customHeight="1">
      <c r="B53" s="6" t="s">
        <v>25</v>
      </c>
      <c r="C53" s="6" t="s">
        <v>25</v>
      </c>
      <c r="D53" s="6" t="s">
        <v>25</v>
      </c>
      <c r="E53" s="6" t="s">
        <v>25</v>
      </c>
      <c r="G53" s="16" t="s">
        <v>117</v>
      </c>
      <c r="L53"/>
      <c r="M53"/>
      <c r="N53"/>
      <c r="O53"/>
    </row>
    <row r="54" spans="2:15" ht="12.95" customHeight="1">
      <c r="B54" s="6" t="s">
        <v>26</v>
      </c>
      <c r="C54" s="6" t="s">
        <v>29</v>
      </c>
      <c r="D54" s="6" t="s">
        <v>30</v>
      </c>
      <c r="E54" s="6" t="s">
        <v>35</v>
      </c>
      <c r="G54" s="16" t="s">
        <v>105</v>
      </c>
      <c r="L54"/>
      <c r="M54"/>
      <c r="N54"/>
      <c r="O54"/>
    </row>
    <row r="55" spans="2:15" ht="12.95" customHeight="1">
      <c r="B55" s="6" t="s">
        <v>28</v>
      </c>
      <c r="C55" s="6" t="s">
        <v>28</v>
      </c>
      <c r="D55" s="6" t="s">
        <v>28</v>
      </c>
      <c r="E55" s="6" t="s">
        <v>28</v>
      </c>
      <c r="G55" s="16" t="s">
        <v>103</v>
      </c>
      <c r="L55"/>
      <c r="M55"/>
      <c r="N55"/>
      <c r="O55"/>
    </row>
    <row r="56" spans="2:15" ht="12.95" customHeight="1">
      <c r="B56" s="6" t="s">
        <v>25</v>
      </c>
      <c r="C56" s="6" t="s">
        <v>25</v>
      </c>
      <c r="D56" s="6" t="s">
        <v>25</v>
      </c>
      <c r="E56" s="6" t="s">
        <v>25</v>
      </c>
      <c r="G56" s="16" t="s">
        <v>118</v>
      </c>
      <c r="L56"/>
      <c r="M56"/>
      <c r="N56"/>
      <c r="O56"/>
    </row>
    <row r="57" spans="2:15" ht="12.95" customHeight="1">
      <c r="B57" s="6" t="s">
        <v>34</v>
      </c>
      <c r="C57" s="6" t="s">
        <v>29</v>
      </c>
      <c r="D57" s="6" t="s">
        <v>34</v>
      </c>
      <c r="E57" s="6" t="s">
        <v>33</v>
      </c>
      <c r="G57" s="16" t="s">
        <v>105</v>
      </c>
      <c r="L57"/>
      <c r="M57"/>
      <c r="N57"/>
      <c r="O57"/>
    </row>
    <row r="58" spans="2:15" ht="12.95" customHeight="1">
      <c r="B58" s="6" t="s">
        <v>28</v>
      </c>
      <c r="C58" s="6" t="s">
        <v>28</v>
      </c>
      <c r="D58" s="6" t="s">
        <v>28</v>
      </c>
      <c r="E58" s="6" t="s">
        <v>28</v>
      </c>
      <c r="G58" s="16" t="s">
        <v>103</v>
      </c>
      <c r="L58"/>
      <c r="M58"/>
      <c r="N58"/>
      <c r="O58"/>
    </row>
    <row r="59" spans="2:15" ht="12.95" customHeight="1">
      <c r="B59" s="6" t="s">
        <v>25</v>
      </c>
      <c r="C59" s="6" t="s">
        <v>25</v>
      </c>
      <c r="D59" s="6" t="s">
        <v>25</v>
      </c>
      <c r="E59" s="6" t="s">
        <v>25</v>
      </c>
      <c r="G59" s="16" t="s">
        <v>109</v>
      </c>
      <c r="L59"/>
      <c r="M59"/>
      <c r="N59"/>
      <c r="O59"/>
    </row>
    <row r="60" spans="2:15" ht="12.95" customHeight="1">
      <c r="B60" s="6" t="s">
        <v>29</v>
      </c>
      <c r="C60" s="6" t="s">
        <v>29</v>
      </c>
      <c r="D60" s="6" t="s">
        <v>30</v>
      </c>
      <c r="E60" s="6" t="s">
        <v>32</v>
      </c>
      <c r="G60" s="16" t="s">
        <v>105</v>
      </c>
      <c r="L60"/>
      <c r="M60"/>
      <c r="N60"/>
      <c r="O60"/>
    </row>
    <row r="61" spans="2:15" ht="12.95" customHeight="1">
      <c r="B61" s="6" t="s">
        <v>28</v>
      </c>
      <c r="C61" s="6" t="s">
        <v>28</v>
      </c>
      <c r="D61" s="6" t="s">
        <v>28</v>
      </c>
      <c r="E61" s="6" t="s">
        <v>28</v>
      </c>
      <c r="G61" s="16" t="s">
        <v>103</v>
      </c>
      <c r="L61"/>
      <c r="M61"/>
      <c r="N61"/>
      <c r="O61"/>
    </row>
    <row r="62" spans="2:15" ht="12.95" customHeight="1">
      <c r="B62" s="6" t="s">
        <v>25</v>
      </c>
      <c r="C62" s="6" t="s">
        <v>25</v>
      </c>
      <c r="D62" s="6" t="s">
        <v>25</v>
      </c>
      <c r="E62" s="6" t="s">
        <v>25</v>
      </c>
      <c r="G62" s="16" t="s">
        <v>118</v>
      </c>
      <c r="L62"/>
      <c r="M62"/>
      <c r="N62"/>
      <c r="O62"/>
    </row>
    <row r="63" spans="2:15" ht="12.95" customHeight="1">
      <c r="B63" s="6" t="s">
        <v>26</v>
      </c>
      <c r="C63" s="6" t="s">
        <v>29</v>
      </c>
      <c r="D63" s="6" t="s">
        <v>30</v>
      </c>
      <c r="E63" s="6" t="s">
        <v>32</v>
      </c>
      <c r="G63" s="16" t="s">
        <v>105</v>
      </c>
      <c r="L63"/>
      <c r="M63"/>
      <c r="N63"/>
      <c r="O63"/>
    </row>
    <row r="64" spans="2:15" ht="12.95" customHeight="1">
      <c r="B64" s="6" t="s">
        <v>28</v>
      </c>
      <c r="C64" s="6" t="s">
        <v>28</v>
      </c>
      <c r="D64" s="6" t="s">
        <v>28</v>
      </c>
      <c r="E64" s="6" t="s">
        <v>28</v>
      </c>
      <c r="L64"/>
      <c r="M64"/>
      <c r="N64"/>
      <c r="O64"/>
    </row>
    <row r="65" spans="2:18" ht="12.95" customHeight="1">
      <c r="B65" s="6" t="s">
        <v>36</v>
      </c>
      <c r="C65" s="6" t="s">
        <v>36</v>
      </c>
      <c r="D65" s="6" t="s">
        <v>36</v>
      </c>
      <c r="E65" s="6" t="s">
        <v>36</v>
      </c>
      <c r="L65" s="3" t="s">
        <v>144</v>
      </c>
      <c r="M65" s="6" t="s">
        <v>130</v>
      </c>
      <c r="N65" s="6" t="s">
        <v>131</v>
      </c>
      <c r="O65" s="6" t="s">
        <v>132</v>
      </c>
      <c r="P65" s="6" t="s">
        <v>140</v>
      </c>
      <c r="Q65" s="6" t="s">
        <v>141</v>
      </c>
      <c r="R65" s="6" t="s">
        <v>142</v>
      </c>
    </row>
    <row r="66" spans="2:18" ht="12.95" customHeight="1">
      <c r="B66" s="6" t="s">
        <v>37</v>
      </c>
      <c r="C66" s="6" t="s">
        <v>38</v>
      </c>
      <c r="D66" s="6" t="s">
        <v>39</v>
      </c>
      <c r="E66" s="6" t="s">
        <v>40</v>
      </c>
      <c r="L66" s="1">
        <v>0</v>
      </c>
      <c r="M66" s="17">
        <v>76.379060745199993</v>
      </c>
      <c r="N66" s="17">
        <v>106.56220912929</v>
      </c>
      <c r="O66" s="18">
        <v>207.63802528400001</v>
      </c>
      <c r="P66" s="17">
        <v>169.883012772</v>
      </c>
      <c r="Q66" s="17">
        <v>201.98359489449996</v>
      </c>
      <c r="R66" s="18">
        <v>289.95203971900003</v>
      </c>
    </row>
    <row r="67" spans="2:18" ht="12.95" customHeight="1">
      <c r="L67" s="1">
        <v>5</v>
      </c>
      <c r="M67" s="4">
        <v>132.34996795699999</v>
      </c>
      <c r="N67" s="4">
        <v>238.45841884609999</v>
      </c>
      <c r="O67" s="4">
        <v>451.2591362</v>
      </c>
      <c r="P67" s="4">
        <v>243.26395988499999</v>
      </c>
      <c r="Q67" s="4">
        <v>289.04039859779999</v>
      </c>
      <c r="R67" s="4">
        <v>342.54598617599999</v>
      </c>
    </row>
    <row r="68" spans="2:18" ht="12.95" customHeight="1">
      <c r="B68" s="1">
        <v>0</v>
      </c>
      <c r="C68" s="1">
        <v>0</v>
      </c>
      <c r="D68" s="1">
        <f>3/820*100</f>
        <v>0.36585365853658541</v>
      </c>
      <c r="E68" s="1">
        <f>52/2017*100</f>
        <v>2.5780862667327717</v>
      </c>
      <c r="L68" s="1">
        <v>25</v>
      </c>
      <c r="M68" s="4">
        <v>257.31801986699998</v>
      </c>
      <c r="N68" s="4">
        <v>325.60384273550005</v>
      </c>
      <c r="O68" s="4">
        <v>574.36680793799997</v>
      </c>
      <c r="P68" s="4">
        <v>423.20895195000003</v>
      </c>
      <c r="Q68" s="4">
        <v>499.88801479339998</v>
      </c>
      <c r="R68" s="4">
        <v>625.16403198199998</v>
      </c>
    </row>
    <row r="69" spans="2:18" ht="12.95" customHeight="1">
      <c r="L69" s="1">
        <v>50</v>
      </c>
      <c r="M69" s="4">
        <v>490.756988525</v>
      </c>
      <c r="N69" s="4">
        <v>599.59194660190019</v>
      </c>
      <c r="O69" s="4">
        <v>724.40218925500005</v>
      </c>
      <c r="P69" s="4">
        <v>700.83594322199997</v>
      </c>
      <c r="Q69" s="4">
        <v>1002.1808862689001</v>
      </c>
      <c r="R69" s="4">
        <v>1858.33621025</v>
      </c>
    </row>
    <row r="70" spans="2:18" ht="12.95" customHeight="1">
      <c r="B70" s="3" t="s">
        <v>10</v>
      </c>
      <c r="C70" s="3" t="s">
        <v>11</v>
      </c>
      <c r="D70" s="3" t="s">
        <v>12</v>
      </c>
      <c r="E70" s="3" t="s">
        <v>13</v>
      </c>
      <c r="L70" s="1">
        <v>100</v>
      </c>
      <c r="M70" s="4">
        <v>817.63291358900005</v>
      </c>
      <c r="N70" s="4">
        <v>984.15789604170004</v>
      </c>
      <c r="O70" s="4">
        <v>1378.51595879</v>
      </c>
      <c r="P70" s="4">
        <v>1299.89600182</v>
      </c>
      <c r="Q70" s="4">
        <v>1562.6525878909997</v>
      </c>
      <c r="R70" s="4">
        <v>2021.3718414299999</v>
      </c>
    </row>
    <row r="71" spans="2:18" ht="12.95" customHeight="1">
      <c r="B71" s="6" t="s">
        <v>41</v>
      </c>
      <c r="C71" s="6" t="s">
        <v>42</v>
      </c>
      <c r="D71" s="6" t="s">
        <v>43</v>
      </c>
      <c r="E71" s="6" t="s">
        <v>44</v>
      </c>
      <c r="L71"/>
      <c r="M71"/>
      <c r="N71"/>
      <c r="O71"/>
    </row>
    <row r="72" spans="2:18" ht="12.95" customHeight="1">
      <c r="B72" s="6" t="s">
        <v>45</v>
      </c>
      <c r="C72" s="6" t="s">
        <v>17</v>
      </c>
      <c r="D72" s="6" t="s">
        <v>17</v>
      </c>
      <c r="E72" s="6" t="s">
        <v>17</v>
      </c>
      <c r="L72"/>
      <c r="M72"/>
      <c r="N72"/>
      <c r="O72"/>
    </row>
    <row r="73" spans="2:18" ht="12.95" customHeight="1">
      <c r="B73" s="6" t="s">
        <v>46</v>
      </c>
      <c r="C73" s="6" t="s">
        <v>47</v>
      </c>
      <c r="D73" s="6" t="s">
        <v>48</v>
      </c>
      <c r="E73" s="6" t="s">
        <v>49</v>
      </c>
    </row>
    <row r="74" spans="2:18" ht="12.95" customHeight="1">
      <c r="B74" s="6" t="s">
        <v>25</v>
      </c>
      <c r="C74" s="6" t="s">
        <v>50</v>
      </c>
      <c r="D74" s="6" t="s">
        <v>51</v>
      </c>
      <c r="E74" s="6" t="s">
        <v>51</v>
      </c>
    </row>
    <row r="75" spans="2:18" ht="12.95" customHeight="1">
      <c r="B75" s="6" t="s">
        <v>29</v>
      </c>
      <c r="C75" s="6" t="s">
        <v>29</v>
      </c>
      <c r="D75" s="6" t="s">
        <v>29</v>
      </c>
      <c r="E75" s="6" t="s">
        <v>29</v>
      </c>
    </row>
    <row r="76" spans="2:18" ht="12.95" customHeight="1">
      <c r="B76" s="6" t="s">
        <v>52</v>
      </c>
      <c r="C76" s="6" t="s">
        <v>52</v>
      </c>
      <c r="D76" s="6" t="s">
        <v>53</v>
      </c>
      <c r="E76" s="6" t="s">
        <v>54</v>
      </c>
    </row>
    <row r="77" spans="2:18" ht="12.95" customHeight="1">
      <c r="B77" s="6" t="s">
        <v>25</v>
      </c>
      <c r="C77" s="6" t="s">
        <v>25</v>
      </c>
      <c r="D77" s="6" t="s">
        <v>50</v>
      </c>
      <c r="E77" s="6" t="s">
        <v>50</v>
      </c>
    </row>
    <row r="78" spans="2:18" ht="12.95" customHeight="1">
      <c r="B78" s="6" t="s">
        <v>29</v>
      </c>
      <c r="C78" s="6" t="s">
        <v>29</v>
      </c>
      <c r="D78" s="6" t="s">
        <v>29</v>
      </c>
      <c r="E78" s="6" t="s">
        <v>29</v>
      </c>
    </row>
    <row r="79" spans="2:18" ht="12.95" customHeight="1">
      <c r="B79" s="6" t="s">
        <v>28</v>
      </c>
      <c r="C79" s="6" t="s">
        <v>52</v>
      </c>
      <c r="D79" s="6" t="s">
        <v>53</v>
      </c>
      <c r="E79" s="6" t="s">
        <v>53</v>
      </c>
    </row>
    <row r="80" spans="2:18" ht="12.95" customHeight="1">
      <c r="B80" s="6" t="s">
        <v>25</v>
      </c>
      <c r="C80" s="6" t="s">
        <v>25</v>
      </c>
      <c r="D80" s="6" t="s">
        <v>50</v>
      </c>
      <c r="E80" s="6" t="s">
        <v>51</v>
      </c>
    </row>
    <row r="81" spans="2:5" ht="12.95" customHeight="1">
      <c r="B81" s="6" t="s">
        <v>29</v>
      </c>
      <c r="C81" s="6" t="s">
        <v>29</v>
      </c>
      <c r="D81" s="6" t="s">
        <v>29</v>
      </c>
      <c r="E81" s="6" t="s">
        <v>29</v>
      </c>
    </row>
    <row r="82" spans="2:5" ht="12.95" customHeight="1">
      <c r="B82" s="6" t="s">
        <v>28</v>
      </c>
      <c r="C82" s="6" t="s">
        <v>53</v>
      </c>
      <c r="D82" s="6" t="s">
        <v>55</v>
      </c>
      <c r="E82" s="6" t="s">
        <v>56</v>
      </c>
    </row>
    <row r="83" spans="2:5" ht="12.95" customHeight="1">
      <c r="B83" s="6" t="s">
        <v>25</v>
      </c>
      <c r="C83" s="6" t="s">
        <v>50</v>
      </c>
      <c r="D83" s="6" t="s">
        <v>50</v>
      </c>
      <c r="E83" s="6" t="s">
        <v>51</v>
      </c>
    </row>
    <row r="84" spans="2:5" ht="12.95" customHeight="1">
      <c r="B84" s="6" t="s">
        <v>29</v>
      </c>
      <c r="C84" s="6" t="s">
        <v>29</v>
      </c>
      <c r="D84" s="6" t="s">
        <v>29</v>
      </c>
      <c r="E84" s="6" t="s">
        <v>29</v>
      </c>
    </row>
    <row r="85" spans="2:5" ht="12.95" customHeight="1">
      <c r="B85" s="6" t="s">
        <v>28</v>
      </c>
      <c r="C85" s="6" t="s">
        <v>52</v>
      </c>
      <c r="D85" s="6" t="s">
        <v>53</v>
      </c>
      <c r="E85" s="6" t="s">
        <v>55</v>
      </c>
    </row>
    <row r="86" spans="2:5" ht="12.95" customHeight="1">
      <c r="B86" s="6" t="s">
        <v>25</v>
      </c>
      <c r="C86" s="6" t="s">
        <v>25</v>
      </c>
      <c r="D86" s="6" t="s">
        <v>25</v>
      </c>
      <c r="E86" s="6" t="s">
        <v>50</v>
      </c>
    </row>
    <row r="87" spans="2:5" ht="12.95" customHeight="1">
      <c r="B87" s="6" t="s">
        <v>29</v>
      </c>
      <c r="C87" s="6" t="s">
        <v>26</v>
      </c>
      <c r="D87" s="6" t="s">
        <v>29</v>
      </c>
      <c r="E87" s="6" t="s">
        <v>29</v>
      </c>
    </row>
    <row r="88" spans="2:5" ht="12.95" customHeight="1">
      <c r="B88" s="6" t="s">
        <v>52</v>
      </c>
      <c r="C88" s="6" t="s">
        <v>52</v>
      </c>
      <c r="D88" s="6" t="s">
        <v>53</v>
      </c>
      <c r="E88" s="6" t="s">
        <v>52</v>
      </c>
    </row>
    <row r="89" spans="2:5" ht="12.95" customHeight="1">
      <c r="B89" s="6" t="s">
        <v>25</v>
      </c>
      <c r="C89" s="6" t="s">
        <v>50</v>
      </c>
      <c r="D89" s="6" t="s">
        <v>50</v>
      </c>
      <c r="E89" s="6" t="s">
        <v>50</v>
      </c>
    </row>
    <row r="90" spans="2:5" ht="12.95" customHeight="1">
      <c r="B90" s="6" t="s">
        <v>29</v>
      </c>
      <c r="C90" s="6" t="s">
        <v>29</v>
      </c>
      <c r="D90" s="6" t="s">
        <v>29</v>
      </c>
      <c r="E90" s="6" t="s">
        <v>29</v>
      </c>
    </row>
    <row r="91" spans="2:5" ht="12.95" customHeight="1">
      <c r="B91" s="6" t="s">
        <v>28</v>
      </c>
      <c r="C91" s="6" t="s">
        <v>53</v>
      </c>
      <c r="D91" s="6" t="s">
        <v>52</v>
      </c>
      <c r="E91" s="6" t="s">
        <v>52</v>
      </c>
    </row>
    <row r="92" spans="2:5" ht="12.95" customHeight="1">
      <c r="B92" s="6" t="s">
        <v>25</v>
      </c>
      <c r="C92" s="6" t="s">
        <v>50</v>
      </c>
      <c r="D92" s="6" t="s">
        <v>57</v>
      </c>
      <c r="E92" s="6" t="s">
        <v>50</v>
      </c>
    </row>
    <row r="93" spans="2:5" ht="12.95" customHeight="1">
      <c r="B93" s="6" t="s">
        <v>26</v>
      </c>
      <c r="C93" s="6" t="s">
        <v>26</v>
      </c>
      <c r="D93" s="6" t="s">
        <v>26</v>
      </c>
      <c r="E93" s="6" t="s">
        <v>34</v>
      </c>
    </row>
    <row r="94" spans="2:5" ht="12.95" customHeight="1">
      <c r="B94" s="6" t="s">
        <v>52</v>
      </c>
      <c r="C94" s="6" t="s">
        <v>52</v>
      </c>
      <c r="D94" s="6" t="s">
        <v>55</v>
      </c>
      <c r="E94" s="6" t="s">
        <v>56</v>
      </c>
    </row>
    <row r="95" spans="2:5" ht="12.95" customHeight="1">
      <c r="B95" s="6" t="s">
        <v>50</v>
      </c>
      <c r="C95" s="6" t="s">
        <v>50</v>
      </c>
      <c r="D95" s="6" t="s">
        <v>50</v>
      </c>
      <c r="E95" s="6" t="s">
        <v>50</v>
      </c>
    </row>
    <row r="96" spans="2:5" ht="12.95" customHeight="1">
      <c r="B96" s="6" t="s">
        <v>29</v>
      </c>
      <c r="C96" s="6" t="s">
        <v>29</v>
      </c>
      <c r="D96" s="6" t="s">
        <v>29</v>
      </c>
      <c r="E96" s="6" t="s">
        <v>29</v>
      </c>
    </row>
    <row r="97" spans="2:5" ht="12.95" customHeight="1">
      <c r="B97" s="6" t="s">
        <v>28</v>
      </c>
      <c r="C97" s="6" t="s">
        <v>52</v>
      </c>
      <c r="D97" s="6" t="s">
        <v>52</v>
      </c>
      <c r="E97" s="6" t="s">
        <v>52</v>
      </c>
    </row>
    <row r="98" spans="2:5" ht="12.95" customHeight="1">
      <c r="B98" s="6" t="s">
        <v>25</v>
      </c>
      <c r="C98" s="6" t="s">
        <v>50</v>
      </c>
      <c r="D98" s="6" t="s">
        <v>50</v>
      </c>
      <c r="E98" s="6" t="s">
        <v>50</v>
      </c>
    </row>
    <row r="99" spans="2:5" ht="12.95" customHeight="1">
      <c r="B99" s="6" t="s">
        <v>29</v>
      </c>
      <c r="C99" s="6" t="s">
        <v>29</v>
      </c>
      <c r="D99" s="6" t="s">
        <v>29</v>
      </c>
      <c r="E99" s="6" t="s">
        <v>29</v>
      </c>
    </row>
    <row r="100" spans="2:5" ht="12.95" customHeight="1">
      <c r="B100" s="6" t="s">
        <v>28</v>
      </c>
      <c r="C100" s="6" t="s">
        <v>52</v>
      </c>
      <c r="D100" s="6" t="s">
        <v>52</v>
      </c>
      <c r="E100" s="6" t="s">
        <v>28</v>
      </c>
    </row>
    <row r="101" spans="2:5" ht="12.95" customHeight="1">
      <c r="B101" s="6" t="s">
        <v>36</v>
      </c>
      <c r="C101" s="6" t="s">
        <v>36</v>
      </c>
      <c r="D101" s="6" t="s">
        <v>36</v>
      </c>
      <c r="E101" s="6" t="s">
        <v>36</v>
      </c>
    </row>
    <row r="102" spans="2:5" ht="12.95" customHeight="1">
      <c r="B102" s="6" t="s">
        <v>58</v>
      </c>
      <c r="C102" s="6" t="s">
        <v>59</v>
      </c>
      <c r="D102" s="6" t="s">
        <v>60</v>
      </c>
      <c r="E102" s="6" t="s">
        <v>61</v>
      </c>
    </row>
    <row r="103" spans="2:5" ht="12.95" customHeight="1">
      <c r="B103" s="1">
        <v>0</v>
      </c>
    </row>
  </sheetData>
  <pageMargins left="0.75" right="0.75" top="1" bottom="1" header="0.51180555555555551" footer="0.51180555555555551"/>
  <pageSetup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2"/>
  <sheetViews>
    <sheetView topLeftCell="K1" workbookViewId="0">
      <selection activeCell="X24" sqref="X24"/>
    </sheetView>
  </sheetViews>
  <sheetFormatPr defaultColWidth="12.140625" defaultRowHeight="12.95" customHeight="1"/>
  <cols>
    <col min="1" max="1" width="8.85546875" style="1" customWidth="1"/>
    <col min="2" max="2" width="12.42578125" style="1" customWidth="1"/>
    <col min="3" max="4" width="13.42578125" style="1" customWidth="1"/>
    <col min="5" max="10" width="12.140625" style="1"/>
    <col min="11" max="11" width="12.28515625" style="1" bestFit="1" customWidth="1"/>
    <col min="12" max="13" width="13.28515625" style="1" bestFit="1" customWidth="1"/>
    <col min="14" max="16384" width="12.140625" style="1"/>
  </cols>
  <sheetData>
    <row r="1" spans="1:13" s="3" customFormat="1" ht="17.25" customHeight="1">
      <c r="A1" s="2" t="s">
        <v>62</v>
      </c>
      <c r="H1"/>
      <c r="I1"/>
      <c r="J1"/>
      <c r="K1"/>
    </row>
    <row r="2" spans="1:13" s="3" customFormat="1" ht="12.95" customHeight="1">
      <c r="H2"/>
      <c r="I2"/>
      <c r="J2"/>
      <c r="K2"/>
    </row>
    <row r="3" spans="1:13" s="3" customFormat="1" ht="12.95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H3" t="s">
        <v>127</v>
      </c>
      <c r="I3" t="s">
        <v>128</v>
      </c>
      <c r="J3" t="s">
        <v>129</v>
      </c>
      <c r="K3" s="6" t="s">
        <v>130</v>
      </c>
      <c r="L3" s="6" t="s">
        <v>131</v>
      </c>
      <c r="M3" s="6" t="s">
        <v>132</v>
      </c>
    </row>
    <row r="4" spans="1:13" ht="12.95" customHeight="1">
      <c r="A4" s="1">
        <v>10</v>
      </c>
      <c r="B4" s="1">
        <v>29.709815978999998</v>
      </c>
      <c r="C4" s="1">
        <v>62.149047851600002</v>
      </c>
      <c r="D4" s="1">
        <v>35.830974578899998</v>
      </c>
      <c r="E4" s="1">
        <v>120.223999023</v>
      </c>
      <c r="G4">
        <v>730</v>
      </c>
      <c r="H4">
        <v>151</v>
      </c>
      <c r="I4">
        <v>162</v>
      </c>
      <c r="J4">
        <v>176</v>
      </c>
      <c r="K4" s="19">
        <v>27.362108230600001</v>
      </c>
      <c r="L4" s="4">
        <v>30.394291877739995</v>
      </c>
      <c r="M4" s="4">
        <v>33.594131469700002</v>
      </c>
    </row>
    <row r="5" spans="1:13" ht="12.95" customHeight="1">
      <c r="A5" s="1">
        <v>9</v>
      </c>
      <c r="B5" s="1">
        <v>29.583930969200001</v>
      </c>
      <c r="C5" s="1">
        <v>66.531181335400007</v>
      </c>
      <c r="D5" s="1">
        <v>40.4179096222</v>
      </c>
      <c r="E5" s="1">
        <v>157.69696235699999</v>
      </c>
      <c r="G5" s="12">
        <v>7300</v>
      </c>
      <c r="H5">
        <v>165</v>
      </c>
      <c r="I5">
        <v>186</v>
      </c>
      <c r="J5">
        <v>274</v>
      </c>
      <c r="K5" s="19">
        <v>37.415027618400003</v>
      </c>
      <c r="L5" s="4">
        <v>57.004117965690014</v>
      </c>
      <c r="M5" s="4">
        <v>66.531181335400007</v>
      </c>
    </row>
    <row r="6" spans="1:13" ht="12.95" customHeight="1">
      <c r="A6" s="1">
        <v>8</v>
      </c>
      <c r="B6" s="1">
        <v>27.362108230600001</v>
      </c>
      <c r="C6" s="1">
        <v>60.244083404500003</v>
      </c>
      <c r="D6" s="1">
        <v>44.9430942535</v>
      </c>
      <c r="E6" s="1">
        <v>117.11192131</v>
      </c>
      <c r="G6" s="12">
        <v>73000</v>
      </c>
      <c r="H6">
        <v>213</v>
      </c>
      <c r="I6">
        <v>249</v>
      </c>
      <c r="J6">
        <v>403</v>
      </c>
      <c r="K6" s="19">
        <v>33.507108688400002</v>
      </c>
      <c r="L6" s="4">
        <v>42.927861213690001</v>
      </c>
      <c r="M6" s="4">
        <v>67.987203597999994</v>
      </c>
    </row>
    <row r="7" spans="1:13" ht="12.95" customHeight="1">
      <c r="A7" s="1">
        <v>7</v>
      </c>
      <c r="B7" s="1">
        <v>31.800985336299998</v>
      </c>
      <c r="C7" s="6">
        <v>57.768106460600002</v>
      </c>
      <c r="D7" s="1">
        <v>35.706043243400003</v>
      </c>
      <c r="E7" s="1">
        <v>125.29301643399999</v>
      </c>
      <c r="G7" s="12">
        <v>730000</v>
      </c>
      <c r="H7">
        <v>452</v>
      </c>
      <c r="I7">
        <v>537</v>
      </c>
      <c r="J7">
        <v>766</v>
      </c>
      <c r="K7" s="19">
        <v>112.53190040600001</v>
      </c>
      <c r="L7" s="4">
        <v>161.01696491230001</v>
      </c>
      <c r="M7" s="4">
        <v>354.53510284399999</v>
      </c>
    </row>
    <row r="8" spans="1:13" ht="12.95" customHeight="1">
      <c r="A8" s="1">
        <v>6</v>
      </c>
      <c r="B8" s="1">
        <v>31.0049057007</v>
      </c>
      <c r="C8" s="6">
        <v>59.813022613500003</v>
      </c>
      <c r="D8" s="1">
        <v>67.987203597999994</v>
      </c>
      <c r="E8" s="1">
        <v>117.37084388700001</v>
      </c>
      <c r="G8"/>
      <c r="H8"/>
      <c r="I8"/>
      <c r="J8"/>
      <c r="K8"/>
    </row>
    <row r="9" spans="1:13" ht="12.95" customHeight="1">
      <c r="A9" s="1">
        <v>5</v>
      </c>
      <c r="B9" s="1">
        <v>33.594131469700002</v>
      </c>
      <c r="C9" s="1">
        <v>62.744855880700001</v>
      </c>
      <c r="D9" s="1">
        <v>49.441099166900003</v>
      </c>
      <c r="E9" s="1">
        <v>160.78996658299999</v>
      </c>
      <c r="G9"/>
      <c r="H9"/>
      <c r="I9"/>
      <c r="J9"/>
      <c r="K9"/>
    </row>
    <row r="10" spans="1:13" ht="12.95" customHeight="1">
      <c r="A10" s="1">
        <v>4</v>
      </c>
      <c r="B10" s="1">
        <v>32.284975051899998</v>
      </c>
      <c r="C10" s="1">
        <v>48.8398075104</v>
      </c>
      <c r="D10" s="1">
        <v>47.240018844600002</v>
      </c>
      <c r="E10" s="1">
        <v>354.53510284399999</v>
      </c>
      <c r="G10"/>
      <c r="H10"/>
      <c r="I10"/>
      <c r="J10"/>
      <c r="K10"/>
    </row>
    <row r="11" spans="1:13" ht="12.95" customHeight="1">
      <c r="A11" s="1">
        <v>3</v>
      </c>
      <c r="B11" s="1">
        <v>27.622938156099998</v>
      </c>
      <c r="C11" s="1">
        <v>37.415027618400003</v>
      </c>
      <c r="D11" s="1">
        <v>38.242101669299998</v>
      </c>
      <c r="E11" s="1">
        <v>230.81493377699999</v>
      </c>
      <c r="G11"/>
      <c r="H11"/>
      <c r="I11"/>
      <c r="J11"/>
      <c r="K11"/>
    </row>
    <row r="12" spans="1:13" ht="12.95" customHeight="1">
      <c r="A12" s="1">
        <v>2</v>
      </c>
      <c r="B12" s="1">
        <v>29.167175293</v>
      </c>
      <c r="C12" s="1">
        <v>52.354097366300003</v>
      </c>
      <c r="D12" s="1">
        <v>35.963058471700002</v>
      </c>
      <c r="E12" s="1">
        <v>112.53190040600001</v>
      </c>
      <c r="G12"/>
      <c r="H12"/>
      <c r="I12"/>
      <c r="J12"/>
      <c r="K12"/>
    </row>
    <row r="13" spans="1:13" ht="12.95" customHeight="1">
      <c r="A13" s="1">
        <v>1</v>
      </c>
      <c r="B13" s="1">
        <v>31.811952590899999</v>
      </c>
      <c r="C13" s="1">
        <v>62.181949615500002</v>
      </c>
      <c r="D13" s="1">
        <v>33.507108688400002</v>
      </c>
      <c r="E13" s="1">
        <v>113.801002502</v>
      </c>
      <c r="G13"/>
      <c r="H13"/>
      <c r="I13"/>
      <c r="J13"/>
      <c r="K13"/>
    </row>
    <row r="14" spans="1:13" ht="12.95" customHeight="1">
      <c r="A14" s="1" t="s">
        <v>7</v>
      </c>
      <c r="B14" s="4">
        <f>MIN(B4:B13)</f>
        <v>27.362108230600001</v>
      </c>
      <c r="C14" s="4">
        <f>MIN(C4:C13)</f>
        <v>37.415027618400003</v>
      </c>
      <c r="D14" s="4">
        <f>MIN(D4:D13)</f>
        <v>33.507108688400002</v>
      </c>
      <c r="E14" s="4">
        <f>MIN(E4:E13)</f>
        <v>112.53190040600001</v>
      </c>
      <c r="F14" s="4"/>
      <c r="G14" s="1" t="s">
        <v>63</v>
      </c>
      <c r="H14"/>
      <c r="I14"/>
      <c r="J14"/>
      <c r="K14"/>
    </row>
    <row r="15" spans="1:13" ht="12.95" customHeight="1">
      <c r="A15" s="1" t="s">
        <v>8</v>
      </c>
      <c r="B15" s="4">
        <f>AVERAGE(B4:B13)</f>
        <v>30.394291877739995</v>
      </c>
      <c r="C15" s="4">
        <f>AVERAGE(C4:C13)</f>
        <v>57.004117965690014</v>
      </c>
      <c r="D15" s="4">
        <f>AVERAGE(D4:D13)</f>
        <v>42.927861213690001</v>
      </c>
      <c r="E15" s="4">
        <f>AVERAGE(E4:E13)</f>
        <v>161.01696491230001</v>
      </c>
      <c r="F15" s="4"/>
      <c r="G15"/>
      <c r="H15"/>
      <c r="I15"/>
      <c r="J15"/>
      <c r="K15"/>
    </row>
    <row r="16" spans="1:13" ht="12.95" customHeight="1">
      <c r="A16" s="1" t="s">
        <v>9</v>
      </c>
      <c r="B16" s="4">
        <f>MAX(B4:B13)</f>
        <v>33.594131469700002</v>
      </c>
      <c r="C16" s="4">
        <f>MAX(C4:C13)</f>
        <v>66.531181335400007</v>
      </c>
      <c r="D16" s="4">
        <f>MAX(D4:D13)</f>
        <v>67.987203597999994</v>
      </c>
      <c r="E16" s="4">
        <f>MAX(E4:E13)</f>
        <v>354.53510284399999</v>
      </c>
      <c r="F16" s="4"/>
      <c r="G16"/>
      <c r="H16"/>
      <c r="I16"/>
      <c r="J16"/>
      <c r="K16"/>
    </row>
    <row r="17" spans="1:11" ht="12.95" customHeight="1">
      <c r="D17" s="4"/>
      <c r="G17"/>
      <c r="H17"/>
      <c r="I17"/>
      <c r="J17"/>
      <c r="K17"/>
    </row>
    <row r="18" spans="1:11" s="3" customFormat="1" ht="12.95" customHeight="1">
      <c r="D18" s="5"/>
      <c r="G18"/>
      <c r="H18"/>
      <c r="I18"/>
      <c r="J18"/>
      <c r="K18"/>
    </row>
    <row r="19" spans="1:11" s="3" customFormat="1" ht="12.95" customHeight="1">
      <c r="A19" s="3" t="s">
        <v>1</v>
      </c>
      <c r="B19" s="3" t="s">
        <v>64</v>
      </c>
      <c r="C19" s="3" t="s">
        <v>65</v>
      </c>
      <c r="D19" s="3" t="s">
        <v>66</v>
      </c>
      <c r="G19"/>
      <c r="H19" s="6" t="s">
        <v>130</v>
      </c>
      <c r="I19" s="6" t="s">
        <v>131</v>
      </c>
      <c r="J19" s="6" t="s">
        <v>132</v>
      </c>
      <c r="K19" s="7"/>
    </row>
    <row r="20" spans="1:11" ht="12.95" customHeight="1">
      <c r="A20" s="1">
        <v>10</v>
      </c>
      <c r="B20" s="1">
        <v>29.709815978999998</v>
      </c>
      <c r="C20">
        <v>21.654844284100001</v>
      </c>
      <c r="D20" s="1">
        <v>23.097038268999999</v>
      </c>
      <c r="G20" s="20">
        <v>10</v>
      </c>
      <c r="H20">
        <v>27.362108230600001</v>
      </c>
      <c r="I20">
        <v>30.394291877739995</v>
      </c>
      <c r="J20">
        <v>33.594131469700002</v>
      </c>
      <c r="K20"/>
    </row>
    <row r="21" spans="1:11" ht="12.95" customHeight="1">
      <c r="A21" s="1">
        <v>9</v>
      </c>
      <c r="B21" s="1">
        <v>29.583930969200001</v>
      </c>
      <c r="C21">
        <v>24.542093276999999</v>
      </c>
      <c r="D21" s="1">
        <v>29.141187667800001</v>
      </c>
      <c r="G21" s="20">
        <v>100</v>
      </c>
      <c r="H21">
        <v>21.654844284100001</v>
      </c>
      <c r="I21">
        <v>26.207399368289998</v>
      </c>
      <c r="J21">
        <v>33.069849014299997</v>
      </c>
      <c r="K21"/>
    </row>
    <row r="22" spans="1:11" ht="12.95" customHeight="1">
      <c r="A22" s="1">
        <v>8</v>
      </c>
      <c r="B22" s="1">
        <v>27.362108230600001</v>
      </c>
      <c r="C22">
        <v>23.895978927600002</v>
      </c>
      <c r="D22" s="1">
        <v>28.088092803999999</v>
      </c>
      <c r="G22" s="20">
        <v>1000</v>
      </c>
      <c r="H22">
        <v>23.097038268999999</v>
      </c>
      <c r="I22">
        <v>29.675960540769996</v>
      </c>
      <c r="J22">
        <v>36.227941513099999</v>
      </c>
      <c r="K22"/>
    </row>
    <row r="23" spans="1:11" ht="12.95" customHeight="1">
      <c r="A23" s="1">
        <v>7</v>
      </c>
      <c r="B23" s="1">
        <v>31.800985336299998</v>
      </c>
      <c r="C23">
        <v>28.152942657499999</v>
      </c>
      <c r="D23" s="1">
        <v>25.5432128906</v>
      </c>
      <c r="G23"/>
      <c r="H23"/>
      <c r="I23"/>
      <c r="J23"/>
      <c r="K23"/>
    </row>
    <row r="24" spans="1:11" ht="12.95" customHeight="1">
      <c r="A24" s="1">
        <v>6</v>
      </c>
      <c r="B24" s="1">
        <v>31.0049057007</v>
      </c>
      <c r="C24">
        <v>27.666091918900001</v>
      </c>
      <c r="D24" s="1">
        <v>27.365922927900002</v>
      </c>
      <c r="G24"/>
      <c r="H24"/>
      <c r="I24"/>
      <c r="J24"/>
      <c r="K24"/>
    </row>
    <row r="25" spans="1:11" ht="12.95" customHeight="1">
      <c r="A25" s="1">
        <v>5</v>
      </c>
      <c r="B25" s="1">
        <v>33.594131469700002</v>
      </c>
      <c r="C25">
        <v>33.069849014299997</v>
      </c>
      <c r="D25" s="1">
        <v>28.944015502900001</v>
      </c>
      <c r="G25" s="1" t="s">
        <v>63</v>
      </c>
      <c r="H25"/>
      <c r="I25"/>
      <c r="J25"/>
      <c r="K25"/>
    </row>
    <row r="26" spans="1:11" ht="12.95" customHeight="1">
      <c r="A26" s="1">
        <v>4</v>
      </c>
      <c r="B26" s="1">
        <v>32.284975051899998</v>
      </c>
      <c r="C26">
        <v>24.995088577299999</v>
      </c>
      <c r="D26" s="1">
        <v>31.273126602200001</v>
      </c>
      <c r="G26"/>
      <c r="H26"/>
      <c r="I26"/>
      <c r="J26"/>
      <c r="K26"/>
    </row>
    <row r="27" spans="1:11" ht="12.95" customHeight="1">
      <c r="A27" s="1">
        <v>3</v>
      </c>
      <c r="B27" s="1">
        <v>27.622938156099998</v>
      </c>
      <c r="C27">
        <v>27.7049541473</v>
      </c>
      <c r="D27" s="1">
        <v>30.900001525899999</v>
      </c>
      <c r="G27"/>
      <c r="H27"/>
      <c r="I27"/>
      <c r="J27"/>
      <c r="K27"/>
    </row>
    <row r="28" spans="1:11" ht="12.95" customHeight="1">
      <c r="A28" s="1">
        <v>2</v>
      </c>
      <c r="B28" s="1">
        <v>29.167175293</v>
      </c>
      <c r="C28">
        <v>27.544021606400001</v>
      </c>
      <c r="D28" s="1">
        <v>36.227941513099999</v>
      </c>
      <c r="G28"/>
      <c r="H28"/>
      <c r="I28"/>
      <c r="J28"/>
      <c r="K28"/>
    </row>
    <row r="29" spans="1:11" ht="12.95" customHeight="1">
      <c r="A29" s="1">
        <v>1</v>
      </c>
      <c r="B29" s="1">
        <v>31.811952590899999</v>
      </c>
      <c r="C29">
        <v>22.8481292725</v>
      </c>
      <c r="D29" s="4">
        <v>36.179065704300001</v>
      </c>
      <c r="E29" s="4"/>
      <c r="G29"/>
      <c r="H29"/>
      <c r="I29"/>
      <c r="J29"/>
      <c r="K29"/>
    </row>
    <row r="30" spans="1:11" ht="12.95" customHeight="1">
      <c r="A30" s="1" t="s">
        <v>7</v>
      </c>
      <c r="B30" s="4">
        <f>MIN(B20:B29)</f>
        <v>27.362108230600001</v>
      </c>
      <c r="C30" s="4">
        <f>MIN(C20:C29)</f>
        <v>21.654844284100001</v>
      </c>
      <c r="D30" s="4">
        <f>MIN(D20:D29)</f>
        <v>23.097038268999999</v>
      </c>
      <c r="E30" s="4"/>
      <c r="G30"/>
      <c r="H30"/>
      <c r="I30"/>
      <c r="J30"/>
      <c r="K30"/>
    </row>
    <row r="31" spans="1:11" ht="12.95" customHeight="1">
      <c r="A31" s="1" t="s">
        <v>8</v>
      </c>
      <c r="B31" s="4">
        <f>AVERAGE(B20:B29)</f>
        <v>30.394291877739995</v>
      </c>
      <c r="C31" s="4">
        <f>AVERAGE(C20:C29)</f>
        <v>26.207399368289998</v>
      </c>
      <c r="D31" s="4">
        <f>AVERAGE(D20:D29)</f>
        <v>29.675960540769996</v>
      </c>
      <c r="E31" s="4"/>
      <c r="G31"/>
      <c r="H31"/>
      <c r="I31"/>
      <c r="J31"/>
      <c r="K31"/>
    </row>
    <row r="32" spans="1:11" ht="12.95" customHeight="1">
      <c r="A32" s="1" t="s">
        <v>9</v>
      </c>
      <c r="B32" s="4">
        <f>MAX(B20:B29)</f>
        <v>33.594131469700002</v>
      </c>
      <c r="C32" s="4">
        <f>MAX(C20:C29)</f>
        <v>33.069849014299997</v>
      </c>
      <c r="D32" s="4">
        <f>MAX(D20:D29)</f>
        <v>36.227941513099999</v>
      </c>
      <c r="G32"/>
      <c r="H32"/>
      <c r="I32"/>
      <c r="J32"/>
      <c r="K32"/>
    </row>
    <row r="33" spans="2:11" ht="12.95" customHeight="1">
      <c r="G33"/>
      <c r="H33"/>
      <c r="I33"/>
      <c r="J33"/>
      <c r="K33"/>
    </row>
    <row r="34" spans="2:11" ht="12.95" customHeight="1">
      <c r="B34" s="3"/>
      <c r="C34" s="3"/>
      <c r="D34" s="3"/>
      <c r="E34" s="3"/>
      <c r="G34"/>
      <c r="H34"/>
      <c r="I34"/>
      <c r="J34"/>
      <c r="K34"/>
    </row>
    <row r="35" spans="2:11" ht="12.95" customHeight="1">
      <c r="B35" s="6"/>
      <c r="C35" s="6"/>
      <c r="D35" s="6"/>
      <c r="E35" s="6"/>
      <c r="G35"/>
      <c r="H35"/>
      <c r="I35"/>
      <c r="J35"/>
      <c r="K35"/>
    </row>
    <row r="36" spans="2:11" ht="12.95" customHeight="1">
      <c r="B36" s="6"/>
      <c r="C36" s="6"/>
      <c r="D36" s="6"/>
      <c r="E36" s="6"/>
      <c r="G36" s="1" t="s">
        <v>67</v>
      </c>
      <c r="H36"/>
      <c r="I36"/>
      <c r="J36"/>
      <c r="K36"/>
    </row>
    <row r="37" spans="2:11" ht="12.95" customHeight="1">
      <c r="B37" s="6"/>
      <c r="C37" s="6"/>
      <c r="D37" s="6"/>
      <c r="E37" s="6"/>
      <c r="G37"/>
      <c r="H37"/>
      <c r="I37"/>
      <c r="J37"/>
      <c r="K37"/>
    </row>
    <row r="38" spans="2:11" ht="12.95" customHeight="1">
      <c r="B38" s="6"/>
      <c r="C38" s="6"/>
      <c r="D38" s="6"/>
      <c r="E38" s="6"/>
      <c r="G38"/>
      <c r="H38"/>
      <c r="I38"/>
      <c r="J38"/>
      <c r="K38"/>
    </row>
    <row r="39" spans="2:11" ht="12.95" customHeight="1">
      <c r="B39" s="6"/>
      <c r="C39" s="6"/>
      <c r="D39" s="6"/>
      <c r="E39" s="6"/>
      <c r="G39"/>
      <c r="H39"/>
      <c r="I39"/>
      <c r="J39"/>
      <c r="K39"/>
    </row>
    <row r="40" spans="2:11" ht="12.95" customHeight="1">
      <c r="B40" s="6"/>
      <c r="C40" s="6"/>
      <c r="D40" s="6"/>
      <c r="E40" s="6"/>
      <c r="G40"/>
      <c r="H40"/>
      <c r="I40"/>
      <c r="J40"/>
      <c r="K40"/>
    </row>
    <row r="41" spans="2:11" ht="12.95" customHeight="1">
      <c r="B41" s="6"/>
      <c r="C41" s="6"/>
      <c r="D41" s="6"/>
      <c r="E41" s="6"/>
      <c r="G41"/>
      <c r="H41"/>
      <c r="I41"/>
      <c r="J41"/>
      <c r="K41"/>
    </row>
    <row r="42" spans="2:11" ht="12.95" customHeight="1">
      <c r="B42" s="6"/>
      <c r="C42" s="6"/>
      <c r="D42" s="6"/>
      <c r="E42" s="6"/>
      <c r="G42"/>
      <c r="H42"/>
      <c r="I42"/>
      <c r="J42"/>
      <c r="K42"/>
    </row>
    <row r="43" spans="2:11" ht="12.95" customHeight="1">
      <c r="B43" s="6"/>
      <c r="C43" s="6"/>
      <c r="D43" s="6"/>
      <c r="E43" s="6"/>
      <c r="G43"/>
      <c r="H43"/>
      <c r="I43"/>
      <c r="J43"/>
      <c r="K43"/>
    </row>
    <row r="44" spans="2:11" ht="12.95" customHeight="1">
      <c r="B44" s="6"/>
      <c r="C44" s="6"/>
      <c r="D44" s="6"/>
      <c r="E44" s="6"/>
      <c r="G44"/>
      <c r="H44"/>
      <c r="I44"/>
      <c r="J44"/>
      <c r="K44"/>
    </row>
    <row r="45" spans="2:11" ht="12.95" customHeight="1">
      <c r="B45" s="6"/>
      <c r="C45" s="6"/>
      <c r="D45" s="6"/>
      <c r="E45" s="6"/>
      <c r="G45"/>
      <c r="H45"/>
      <c r="I45"/>
      <c r="J45"/>
      <c r="K45"/>
    </row>
    <row r="46" spans="2:11" ht="12.95" customHeight="1">
      <c r="B46" s="6"/>
      <c r="C46" s="6"/>
      <c r="D46" s="6"/>
      <c r="E46" s="6"/>
      <c r="G46"/>
      <c r="H46"/>
      <c r="I46"/>
      <c r="J46"/>
      <c r="K46"/>
    </row>
    <row r="47" spans="2:11" ht="12.95" customHeight="1">
      <c r="B47" s="6"/>
      <c r="C47" s="6"/>
      <c r="D47" s="6"/>
      <c r="E47" s="6"/>
      <c r="H47"/>
      <c r="I47"/>
      <c r="J47"/>
      <c r="K47"/>
    </row>
    <row r="48" spans="2:11" ht="12.95" customHeight="1">
      <c r="B48" s="6"/>
      <c r="C48" s="6"/>
      <c r="D48" s="6"/>
      <c r="E48" s="6"/>
      <c r="H48"/>
      <c r="I48"/>
      <c r="J48"/>
      <c r="K48"/>
    </row>
    <row r="49" spans="2:11" ht="12.95" customHeight="1">
      <c r="B49" s="6"/>
      <c r="C49" s="6"/>
      <c r="D49" s="6"/>
      <c r="E49" s="6"/>
      <c r="H49"/>
      <c r="I49"/>
      <c r="J49"/>
      <c r="K49"/>
    </row>
    <row r="50" spans="2:11" ht="12.95" customHeight="1">
      <c r="B50" s="6"/>
      <c r="C50" s="6"/>
      <c r="D50" s="6"/>
      <c r="E50" s="6"/>
      <c r="H50"/>
      <c r="I50"/>
      <c r="J50"/>
      <c r="K50"/>
    </row>
    <row r="51" spans="2:11" ht="12.95" customHeight="1">
      <c r="B51" s="6"/>
      <c r="C51" s="6"/>
      <c r="D51" s="6"/>
      <c r="E51" s="6"/>
      <c r="H51"/>
      <c r="I51"/>
      <c r="J51"/>
      <c r="K51"/>
    </row>
    <row r="52" spans="2:11" ht="12.95" customHeight="1">
      <c r="B52" s="6"/>
      <c r="C52" s="6"/>
      <c r="D52" s="6"/>
      <c r="E52" s="6"/>
      <c r="H52"/>
      <c r="I52"/>
      <c r="J52"/>
      <c r="K52"/>
    </row>
    <row r="53" spans="2:11" ht="12.95" customHeight="1">
      <c r="B53" s="6"/>
      <c r="C53" s="6"/>
      <c r="D53" s="6"/>
      <c r="E53" s="6"/>
      <c r="H53"/>
      <c r="I53"/>
      <c r="J53"/>
      <c r="K53"/>
    </row>
    <row r="54" spans="2:11" ht="12.95" customHeight="1">
      <c r="B54" s="6"/>
      <c r="C54" s="6"/>
      <c r="D54" s="6"/>
      <c r="E54" s="6"/>
      <c r="H54"/>
      <c r="I54"/>
      <c r="J54"/>
      <c r="K54"/>
    </row>
    <row r="55" spans="2:11" ht="12.95" customHeight="1">
      <c r="B55" s="6"/>
      <c r="C55" s="6"/>
      <c r="D55" s="6"/>
      <c r="E55" s="6"/>
      <c r="H55"/>
      <c r="I55"/>
      <c r="J55"/>
      <c r="K55"/>
    </row>
    <row r="56" spans="2:11" ht="12.95" customHeight="1">
      <c r="B56" s="6"/>
      <c r="C56" s="6"/>
      <c r="D56" s="6"/>
      <c r="E56" s="6"/>
      <c r="H56"/>
      <c r="I56"/>
      <c r="J56"/>
      <c r="K56"/>
    </row>
    <row r="57" spans="2:11" ht="12.95" customHeight="1">
      <c r="B57" s="6"/>
      <c r="C57" s="6"/>
      <c r="D57" s="6"/>
      <c r="E57" s="6"/>
      <c r="H57"/>
      <c r="I57"/>
      <c r="J57"/>
      <c r="K57"/>
    </row>
    <row r="58" spans="2:11" ht="12.95" customHeight="1">
      <c r="B58" s="6"/>
      <c r="C58" s="6"/>
      <c r="D58" s="6"/>
      <c r="E58" s="6"/>
      <c r="H58"/>
      <c r="I58"/>
      <c r="J58"/>
      <c r="K58"/>
    </row>
    <row r="59" spans="2:11" ht="12.95" customHeight="1">
      <c r="B59" s="6"/>
      <c r="C59" s="6"/>
      <c r="D59" s="6"/>
      <c r="E59" s="6"/>
      <c r="H59"/>
      <c r="I59"/>
      <c r="J59"/>
      <c r="K59"/>
    </row>
    <row r="60" spans="2:11" ht="12.95" customHeight="1">
      <c r="B60" s="6"/>
      <c r="C60" s="6"/>
      <c r="D60" s="6"/>
      <c r="E60" s="6"/>
      <c r="H60"/>
      <c r="I60"/>
      <c r="J60"/>
      <c r="K60"/>
    </row>
    <row r="61" spans="2:11" ht="12.95" customHeight="1">
      <c r="B61" s="6"/>
      <c r="C61" s="6"/>
      <c r="D61" s="6"/>
      <c r="E61" s="6"/>
      <c r="H61"/>
      <c r="I61"/>
      <c r="J61"/>
      <c r="K61"/>
    </row>
    <row r="62" spans="2:11" ht="12.95" customHeight="1">
      <c r="B62" s="6"/>
      <c r="C62" s="6"/>
      <c r="D62" s="6"/>
      <c r="E62" s="6"/>
      <c r="H62"/>
      <c r="I62"/>
      <c r="J62"/>
      <c r="K62"/>
    </row>
    <row r="63" spans="2:11" ht="12.95" customHeight="1">
      <c r="B63" s="6"/>
      <c r="C63" s="6"/>
      <c r="D63" s="6"/>
      <c r="E63" s="6"/>
      <c r="H63"/>
      <c r="I63"/>
      <c r="J63"/>
      <c r="K63"/>
    </row>
    <row r="64" spans="2:11" ht="12.95" customHeight="1">
      <c r="B64" s="6"/>
      <c r="C64" s="6"/>
      <c r="D64" s="6"/>
      <c r="E64" s="6"/>
      <c r="H64"/>
      <c r="I64"/>
      <c r="J64"/>
      <c r="K64"/>
    </row>
    <row r="65" spans="2:11" ht="12.95" customHeight="1">
      <c r="B65" s="6"/>
      <c r="C65" s="6"/>
      <c r="D65" s="6"/>
      <c r="E65" s="6"/>
      <c r="H65"/>
      <c r="I65"/>
      <c r="J65"/>
      <c r="K65"/>
    </row>
    <row r="66" spans="2:11" ht="12.95" customHeight="1">
      <c r="B66" s="6"/>
      <c r="C66" s="6"/>
      <c r="D66" s="6"/>
      <c r="E66" s="6"/>
      <c r="H66"/>
      <c r="I66"/>
      <c r="J66"/>
      <c r="K66"/>
    </row>
    <row r="67" spans="2:11" ht="12.95" customHeight="1">
      <c r="H67"/>
      <c r="I67"/>
      <c r="J67"/>
      <c r="K67"/>
    </row>
    <row r="68" spans="2:11" ht="12.95" customHeight="1">
      <c r="H68"/>
      <c r="I68"/>
      <c r="J68"/>
      <c r="K68"/>
    </row>
    <row r="69" spans="2:11" ht="12.95" customHeight="1">
      <c r="H69"/>
      <c r="I69"/>
      <c r="J69"/>
      <c r="K69"/>
    </row>
    <row r="70" spans="2:11" ht="12.95" customHeight="1">
      <c r="B70" s="3"/>
      <c r="C70" s="3"/>
      <c r="D70" s="3"/>
      <c r="E70" s="3"/>
      <c r="H70"/>
      <c r="I70"/>
      <c r="J70"/>
      <c r="K70"/>
    </row>
    <row r="71" spans="2:11" ht="12.95" customHeight="1">
      <c r="B71" s="6"/>
      <c r="C71" s="6"/>
      <c r="D71" s="6"/>
      <c r="E71" s="6"/>
      <c r="H71"/>
      <c r="I71"/>
      <c r="J71"/>
      <c r="K71"/>
    </row>
    <row r="72" spans="2:11" ht="12.95" customHeight="1">
      <c r="B72" s="6"/>
      <c r="C72" s="6"/>
      <c r="D72" s="6"/>
      <c r="E72" s="6"/>
      <c r="H72"/>
      <c r="I72"/>
      <c r="J72"/>
      <c r="K72"/>
    </row>
    <row r="73" spans="2:11" ht="12.95" customHeight="1">
      <c r="B73" s="6"/>
      <c r="C73" s="6"/>
      <c r="D73" s="6"/>
      <c r="E73" s="6"/>
    </row>
    <row r="74" spans="2:11" ht="12.95" customHeight="1">
      <c r="B74" s="6"/>
      <c r="C74" s="6"/>
      <c r="D74" s="6"/>
      <c r="E74" s="6"/>
    </row>
    <row r="75" spans="2:11" ht="12.95" customHeight="1">
      <c r="B75" s="6"/>
      <c r="C75" s="6"/>
      <c r="D75" s="6"/>
      <c r="E75" s="6"/>
    </row>
    <row r="76" spans="2:11" ht="12.95" customHeight="1">
      <c r="B76" s="6"/>
      <c r="C76" s="6"/>
      <c r="D76" s="6"/>
      <c r="E76" s="6"/>
    </row>
    <row r="77" spans="2:11" ht="12.95" customHeight="1">
      <c r="B77" s="6"/>
      <c r="C77" s="6"/>
      <c r="D77" s="6"/>
      <c r="E77" s="6"/>
    </row>
    <row r="78" spans="2:11" ht="12.95" customHeight="1">
      <c r="B78" s="6"/>
      <c r="C78" s="6"/>
      <c r="D78" s="6"/>
      <c r="E78" s="6"/>
    </row>
    <row r="79" spans="2:11" ht="12.95" customHeight="1">
      <c r="B79" s="6"/>
      <c r="C79" s="6"/>
      <c r="D79" s="6"/>
      <c r="E79" s="6"/>
    </row>
    <row r="80" spans="2:11" ht="12.95" customHeight="1">
      <c r="B80" s="6"/>
      <c r="C80" s="6"/>
      <c r="D80" s="6"/>
      <c r="E80" s="6"/>
    </row>
    <row r="81" spans="2:5" ht="12.95" customHeight="1">
      <c r="B81" s="6"/>
      <c r="C81" s="6"/>
      <c r="D81" s="6"/>
      <c r="E81" s="6"/>
    </row>
    <row r="82" spans="2:5" ht="12.95" customHeight="1">
      <c r="B82" s="6"/>
      <c r="C82" s="6"/>
      <c r="D82" s="6"/>
      <c r="E82" s="6"/>
    </row>
    <row r="83" spans="2:5" ht="12.95" customHeight="1">
      <c r="B83" s="6"/>
      <c r="C83" s="6"/>
      <c r="D83" s="6"/>
      <c r="E83" s="6"/>
    </row>
    <row r="84" spans="2:5" ht="12.95" customHeight="1">
      <c r="B84" s="6"/>
      <c r="C84" s="6"/>
      <c r="D84" s="6"/>
      <c r="E84" s="6"/>
    </row>
    <row r="85" spans="2:5" ht="12.95" customHeight="1">
      <c r="B85" s="6"/>
      <c r="C85" s="6"/>
      <c r="D85" s="6"/>
      <c r="E85" s="6"/>
    </row>
    <row r="86" spans="2:5" ht="12.95" customHeight="1">
      <c r="B86" s="6"/>
      <c r="C86" s="6"/>
      <c r="D86" s="6"/>
      <c r="E86" s="6"/>
    </row>
    <row r="87" spans="2:5" ht="12.95" customHeight="1">
      <c r="B87" s="6"/>
      <c r="C87" s="6"/>
      <c r="D87" s="6"/>
      <c r="E87" s="6"/>
    </row>
    <row r="88" spans="2:5" ht="12.95" customHeight="1">
      <c r="B88" s="6"/>
      <c r="C88" s="6"/>
      <c r="D88" s="6"/>
      <c r="E88" s="6"/>
    </row>
    <row r="89" spans="2:5" ht="12.95" customHeight="1">
      <c r="B89" s="6"/>
      <c r="C89" s="6"/>
      <c r="D89" s="6"/>
      <c r="E89" s="6"/>
    </row>
    <row r="90" spans="2:5" ht="12.95" customHeight="1">
      <c r="B90" s="6"/>
      <c r="C90" s="6"/>
      <c r="D90" s="6"/>
      <c r="E90" s="6"/>
    </row>
    <row r="91" spans="2:5" ht="12.95" customHeight="1">
      <c r="B91" s="6"/>
      <c r="C91" s="6"/>
      <c r="D91" s="6"/>
      <c r="E91" s="6"/>
    </row>
    <row r="92" spans="2:5" ht="12.95" customHeight="1">
      <c r="B92" s="6"/>
      <c r="C92" s="6"/>
      <c r="D92" s="6"/>
      <c r="E92" s="6"/>
    </row>
    <row r="93" spans="2:5" ht="12.95" customHeight="1">
      <c r="B93" s="6"/>
      <c r="C93" s="6"/>
      <c r="D93" s="6"/>
      <c r="E93" s="6"/>
    </row>
    <row r="94" spans="2:5" ht="12.95" customHeight="1">
      <c r="B94" s="6"/>
      <c r="C94" s="6"/>
      <c r="D94" s="6"/>
      <c r="E94" s="6"/>
    </row>
    <row r="95" spans="2:5" ht="12.95" customHeight="1">
      <c r="B95" s="6"/>
      <c r="C95" s="6"/>
      <c r="D95" s="6"/>
      <c r="E95" s="6"/>
    </row>
    <row r="96" spans="2:5" ht="12.95" customHeight="1">
      <c r="B96" s="6"/>
      <c r="C96" s="6"/>
      <c r="D96" s="6"/>
      <c r="E96" s="6"/>
    </row>
    <row r="97" spans="2:5" ht="12.95" customHeight="1">
      <c r="B97" s="6"/>
      <c r="C97" s="6"/>
      <c r="D97" s="6"/>
      <c r="E97" s="6"/>
    </row>
    <row r="98" spans="2:5" ht="12.95" customHeight="1">
      <c r="B98" s="6"/>
      <c r="C98" s="6"/>
      <c r="D98" s="6"/>
      <c r="E98" s="6"/>
    </row>
    <row r="99" spans="2:5" ht="12.95" customHeight="1">
      <c r="B99" s="6"/>
      <c r="C99" s="6"/>
      <c r="D99" s="6"/>
      <c r="E99" s="6"/>
    </row>
    <row r="100" spans="2:5" ht="12.95" customHeight="1">
      <c r="B100" s="6"/>
      <c r="C100" s="6"/>
      <c r="D100" s="6"/>
      <c r="E100" s="6"/>
    </row>
    <row r="101" spans="2:5" ht="12.95" customHeight="1">
      <c r="B101" s="6"/>
      <c r="C101" s="6"/>
      <c r="D101" s="6"/>
      <c r="E101" s="6"/>
    </row>
    <row r="102" spans="2:5" ht="12.95" customHeight="1">
      <c r="B102" s="6"/>
      <c r="C102" s="6"/>
      <c r="D102" s="6"/>
      <c r="E102" s="6"/>
    </row>
  </sheetData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02"/>
  <sheetViews>
    <sheetView topLeftCell="G27" workbookViewId="0">
      <selection activeCell="U67" sqref="U67"/>
    </sheetView>
  </sheetViews>
  <sheetFormatPr defaultColWidth="12.140625" defaultRowHeight="12.95" customHeight="1"/>
  <cols>
    <col min="1" max="1" width="8.85546875" style="1" customWidth="1"/>
    <col min="2" max="2" width="12.42578125" style="1" customWidth="1"/>
    <col min="3" max="4" width="13.42578125" style="1" customWidth="1"/>
    <col min="5" max="16384" width="12.140625" style="1"/>
  </cols>
  <sheetData>
    <row r="1" spans="1:13" s="3" customFormat="1" ht="17.25" customHeight="1">
      <c r="A1" s="2" t="s">
        <v>68</v>
      </c>
      <c r="H1"/>
      <c r="I1"/>
      <c r="J1"/>
      <c r="K1"/>
    </row>
    <row r="2" spans="1:13" s="3" customFormat="1" ht="12.95" customHeight="1">
      <c r="A2" s="3" t="s">
        <v>1</v>
      </c>
      <c r="B2" s="3" t="s">
        <v>64</v>
      </c>
      <c r="C2" s="3" t="s">
        <v>65</v>
      </c>
      <c r="D2" s="3" t="s">
        <v>66</v>
      </c>
      <c r="H2"/>
      <c r="I2"/>
      <c r="J2"/>
      <c r="K2" s="6" t="s">
        <v>130</v>
      </c>
      <c r="L2" s="6" t="s">
        <v>131</v>
      </c>
      <c r="M2" s="6" t="s">
        <v>132</v>
      </c>
    </row>
    <row r="3" spans="1:13" s="3" customFormat="1" ht="12.95" customHeight="1">
      <c r="A3" s="1">
        <v>10</v>
      </c>
      <c r="B3" s="1">
        <v>83.373069763199993</v>
      </c>
      <c r="C3">
        <v>93.5368537903</v>
      </c>
      <c r="D3" s="1">
        <v>87.436914443999996</v>
      </c>
      <c r="H3"/>
      <c r="I3"/>
      <c r="J3">
        <v>10</v>
      </c>
      <c r="K3" s="18">
        <v>79.147815704300001</v>
      </c>
      <c r="L3" s="17">
        <v>92.109489440919987</v>
      </c>
      <c r="M3" s="17">
        <v>104.367017746</v>
      </c>
    </row>
    <row r="4" spans="1:13" ht="12.95" customHeight="1">
      <c r="A4" s="1">
        <v>9</v>
      </c>
      <c r="B4" s="1">
        <v>99.135875701900005</v>
      </c>
      <c r="C4">
        <v>89.592933654800007</v>
      </c>
      <c r="D4" s="1">
        <v>94.187974929800006</v>
      </c>
      <c r="G4"/>
      <c r="H4"/>
      <c r="I4"/>
      <c r="J4">
        <v>100</v>
      </c>
      <c r="K4" s="18">
        <v>81.793069839500006</v>
      </c>
      <c r="L4" s="17">
        <v>88.571310043339992</v>
      </c>
      <c r="M4" s="17">
        <v>94.1851139069</v>
      </c>
    </row>
    <row r="5" spans="1:13" ht="12.95" customHeight="1">
      <c r="A5" s="1">
        <v>8</v>
      </c>
      <c r="B5" s="1">
        <v>98.193168640099998</v>
      </c>
      <c r="C5">
        <v>89.924097061200001</v>
      </c>
      <c r="D5" s="1">
        <v>110.76378822300001</v>
      </c>
      <c r="G5"/>
      <c r="H5"/>
      <c r="I5"/>
      <c r="J5">
        <v>1000</v>
      </c>
      <c r="K5" s="18">
        <v>79.756021499599996</v>
      </c>
      <c r="L5" s="17">
        <v>94.460988044690026</v>
      </c>
      <c r="M5" s="17">
        <v>128.968954086</v>
      </c>
    </row>
    <row r="6" spans="1:13" ht="12.95" customHeight="1">
      <c r="A6" s="1">
        <v>7</v>
      </c>
      <c r="B6" s="1">
        <v>82.384109497099999</v>
      </c>
      <c r="C6">
        <v>87.465047836300002</v>
      </c>
      <c r="D6" s="1">
        <v>81.240892410300006</v>
      </c>
      <c r="G6"/>
      <c r="H6"/>
      <c r="I6"/>
      <c r="J6"/>
      <c r="K6"/>
    </row>
    <row r="7" spans="1:13" ht="12.95" customHeight="1">
      <c r="A7" s="1">
        <v>6</v>
      </c>
      <c r="B7" s="1">
        <v>93.708992004400002</v>
      </c>
      <c r="C7">
        <v>81.793069839500006</v>
      </c>
      <c r="D7" s="1">
        <v>95.322132110599995</v>
      </c>
      <c r="G7"/>
      <c r="H7"/>
      <c r="I7"/>
      <c r="J7"/>
      <c r="K7"/>
    </row>
    <row r="8" spans="1:13" ht="12.95" customHeight="1">
      <c r="A8" s="1">
        <v>5</v>
      </c>
      <c r="B8" s="1">
        <v>79.147815704300001</v>
      </c>
      <c r="C8">
        <v>90.308904647800006</v>
      </c>
      <c r="D8" s="1">
        <v>81.340074539200003</v>
      </c>
      <c r="G8"/>
      <c r="H8"/>
      <c r="I8"/>
      <c r="J8"/>
      <c r="K8"/>
    </row>
    <row r="9" spans="1:13" ht="12.95" customHeight="1">
      <c r="A9" s="1">
        <v>4</v>
      </c>
      <c r="B9" s="1">
        <v>104.367017746</v>
      </c>
      <c r="C9">
        <v>85.967063903799996</v>
      </c>
      <c r="D9" s="1">
        <v>79.756021499599996</v>
      </c>
      <c r="G9"/>
      <c r="H9"/>
      <c r="I9"/>
      <c r="J9"/>
      <c r="K9"/>
    </row>
    <row r="10" spans="1:13" ht="12.95" customHeight="1">
      <c r="A10" s="1">
        <v>3</v>
      </c>
      <c r="B10" s="1">
        <v>103.47485542299999</v>
      </c>
      <c r="C10">
        <v>85.363149642899998</v>
      </c>
      <c r="D10" s="1">
        <v>93.796014785799997</v>
      </c>
      <c r="G10"/>
      <c r="H10"/>
      <c r="I10"/>
      <c r="J10"/>
      <c r="K10"/>
    </row>
    <row r="11" spans="1:13" ht="12.95" customHeight="1">
      <c r="A11" s="1">
        <v>2</v>
      </c>
      <c r="B11" s="1">
        <v>80.744981765700004</v>
      </c>
      <c r="C11">
        <v>94.1851139069</v>
      </c>
      <c r="D11" s="1">
        <v>91.797113418600006</v>
      </c>
      <c r="G11"/>
      <c r="H11"/>
      <c r="I11"/>
      <c r="J11"/>
      <c r="K11"/>
    </row>
    <row r="12" spans="1:13" ht="12.95" customHeight="1">
      <c r="A12" s="1">
        <v>1</v>
      </c>
      <c r="B12" s="1">
        <v>96.565008163499996</v>
      </c>
      <c r="C12">
        <v>87.576866149899999</v>
      </c>
      <c r="D12" s="4">
        <v>128.968954086</v>
      </c>
      <c r="G12"/>
      <c r="H12"/>
      <c r="I12"/>
      <c r="J12"/>
      <c r="K12"/>
    </row>
    <row r="13" spans="1:13" ht="12.95" customHeight="1">
      <c r="A13" s="1" t="s">
        <v>7</v>
      </c>
      <c r="B13" s="4">
        <f>MIN(B3:B12)</f>
        <v>79.147815704300001</v>
      </c>
      <c r="C13" s="4">
        <f>MIN(C3:C12)</f>
        <v>81.793069839500006</v>
      </c>
      <c r="D13" s="4">
        <f>MIN(D3:D12)</f>
        <v>79.756021499599996</v>
      </c>
      <c r="G13"/>
      <c r="H13"/>
      <c r="I13"/>
      <c r="J13"/>
      <c r="K13"/>
    </row>
    <row r="14" spans="1:13" ht="12.95" customHeight="1">
      <c r="A14" s="1" t="s">
        <v>8</v>
      </c>
      <c r="B14" s="4">
        <f>AVERAGE(B3:B12)</f>
        <v>92.109489440919987</v>
      </c>
      <c r="C14" s="4">
        <f>AVERAGE(C3:C12)</f>
        <v>88.571310043339992</v>
      </c>
      <c r="D14" s="4">
        <f>AVERAGE(D3:D12)</f>
        <v>94.460988044690026</v>
      </c>
      <c r="E14" s="4"/>
      <c r="F14" s="4"/>
      <c r="G14" s="1" t="s">
        <v>63</v>
      </c>
      <c r="H14"/>
      <c r="I14"/>
      <c r="J14"/>
      <c r="K14"/>
    </row>
    <row r="15" spans="1:13" ht="12.95" customHeight="1">
      <c r="A15" s="1" t="s">
        <v>9</v>
      </c>
      <c r="B15" s="4">
        <f>MAX(B3:B12)</f>
        <v>104.367017746</v>
      </c>
      <c r="C15" s="4">
        <f>MAX(C3:C12)</f>
        <v>94.1851139069</v>
      </c>
      <c r="D15" s="4">
        <f>MAX(D3:D12)</f>
        <v>128.968954086</v>
      </c>
      <c r="E15" s="4"/>
      <c r="F15" s="4"/>
      <c r="G15"/>
      <c r="H15"/>
      <c r="I15"/>
      <c r="J15"/>
      <c r="K15"/>
    </row>
    <row r="16" spans="1:13" ht="12.95" customHeight="1">
      <c r="B16" s="4"/>
      <c r="C16" s="4"/>
      <c r="D16" s="4"/>
      <c r="E16" s="4"/>
      <c r="F16" s="4"/>
      <c r="G16"/>
      <c r="H16"/>
      <c r="I16"/>
      <c r="J16"/>
      <c r="K16"/>
    </row>
    <row r="17" spans="1:13" ht="12.95" customHeight="1">
      <c r="A17" s="3" t="s">
        <v>1</v>
      </c>
      <c r="B17" s="3" t="s">
        <v>2</v>
      </c>
      <c r="C17" s="3" t="s">
        <v>3</v>
      </c>
      <c r="D17" s="3" t="s">
        <v>4</v>
      </c>
      <c r="E17" s="3" t="s">
        <v>5</v>
      </c>
      <c r="G17"/>
      <c r="H17"/>
      <c r="I17"/>
      <c r="J17"/>
      <c r="K17"/>
    </row>
    <row r="18" spans="1:13" s="3" customFormat="1" ht="12.95" customHeight="1">
      <c r="A18" s="1">
        <v>10</v>
      </c>
      <c r="B18" s="1">
        <v>83.373069763199993</v>
      </c>
      <c r="C18" s="1">
        <v>110.517024994</v>
      </c>
      <c r="D18" s="1">
        <v>114.859104156</v>
      </c>
      <c r="E18" s="1">
        <v>206.92920684800001</v>
      </c>
      <c r="G18"/>
      <c r="H18"/>
      <c r="I18"/>
      <c r="J18"/>
      <c r="K18"/>
    </row>
    <row r="19" spans="1:13" s="3" customFormat="1" ht="12.95" customHeight="1">
      <c r="A19" s="1">
        <v>9</v>
      </c>
      <c r="B19" s="1">
        <v>99.135875701900005</v>
      </c>
      <c r="C19" s="1">
        <v>102.98705101</v>
      </c>
      <c r="D19" s="1">
        <v>92.344999313399995</v>
      </c>
      <c r="E19" s="1">
        <v>211.22598648100001</v>
      </c>
      <c r="G19"/>
      <c r="H19" s="7"/>
      <c r="I19" s="7"/>
      <c r="J19" s="7"/>
      <c r="K19" s="7"/>
    </row>
    <row r="20" spans="1:13" ht="12.95" customHeight="1">
      <c r="A20" s="1">
        <v>8</v>
      </c>
      <c r="B20" s="1">
        <v>98.193168640099998</v>
      </c>
      <c r="C20" s="1">
        <v>129.42314147900001</v>
      </c>
      <c r="D20" s="1">
        <v>107.10287094100001</v>
      </c>
      <c r="E20" s="1">
        <v>209.50889587399999</v>
      </c>
      <c r="G20"/>
      <c r="H20"/>
      <c r="I20"/>
      <c r="J20"/>
      <c r="K20"/>
    </row>
    <row r="21" spans="1:13" ht="12.95" customHeight="1">
      <c r="A21" s="1">
        <v>7</v>
      </c>
      <c r="B21" s="1">
        <v>82.384109497099999</v>
      </c>
      <c r="C21" s="6">
        <v>99.054098129300002</v>
      </c>
      <c r="D21" s="1">
        <v>105.414867401</v>
      </c>
      <c r="E21" s="1">
        <v>209.021091461</v>
      </c>
      <c r="G21"/>
      <c r="H21"/>
      <c r="I21"/>
      <c r="J21"/>
      <c r="K21"/>
    </row>
    <row r="22" spans="1:13" ht="12.95" customHeight="1">
      <c r="A22" s="1">
        <v>6</v>
      </c>
      <c r="B22" s="1">
        <v>93.708992004400002</v>
      </c>
      <c r="C22" s="6">
        <v>130.709171295</v>
      </c>
      <c r="D22" s="1">
        <v>104.71200942999999</v>
      </c>
      <c r="E22" s="1">
        <v>212.74495124800001</v>
      </c>
      <c r="G22"/>
      <c r="H22"/>
      <c r="I22"/>
      <c r="J22"/>
      <c r="K22"/>
    </row>
    <row r="23" spans="1:13" ht="12.95" customHeight="1">
      <c r="A23" s="1">
        <v>5</v>
      </c>
      <c r="B23" s="1">
        <v>79.147815704300001</v>
      </c>
      <c r="C23" s="1">
        <v>147.783041</v>
      </c>
      <c r="D23" s="1">
        <v>119.418859482</v>
      </c>
      <c r="E23" s="1">
        <v>210.36005020100001</v>
      </c>
      <c r="G23"/>
      <c r="H23"/>
      <c r="I23"/>
      <c r="J23"/>
      <c r="K23" s="6" t="s">
        <v>130</v>
      </c>
      <c r="L23" s="6" t="s">
        <v>131</v>
      </c>
      <c r="M23" s="6" t="s">
        <v>132</v>
      </c>
    </row>
    <row r="24" spans="1:13" ht="12.95" customHeight="1">
      <c r="A24" s="1">
        <v>4</v>
      </c>
      <c r="B24" s="1">
        <v>104.367017746</v>
      </c>
      <c r="C24" s="1">
        <v>171.72694206200001</v>
      </c>
      <c r="D24" s="1">
        <v>107.711076736</v>
      </c>
      <c r="E24" s="1">
        <v>351.495027542</v>
      </c>
      <c r="G24"/>
      <c r="H24"/>
      <c r="I24"/>
      <c r="J24">
        <v>730</v>
      </c>
      <c r="K24" s="18">
        <v>79.147815704300001</v>
      </c>
      <c r="L24" s="17">
        <v>92.109489440919987</v>
      </c>
      <c r="M24" s="17">
        <v>104.367017746</v>
      </c>
    </row>
    <row r="25" spans="1:13" ht="12.95" customHeight="1">
      <c r="A25" s="1">
        <v>3</v>
      </c>
      <c r="B25" s="1">
        <v>103.47485542299999</v>
      </c>
      <c r="C25" s="1">
        <v>171.020030975</v>
      </c>
      <c r="D25" s="1">
        <v>127.609968185</v>
      </c>
      <c r="E25" s="1">
        <v>269.61398124700003</v>
      </c>
      <c r="G25" s="1" t="s">
        <v>63</v>
      </c>
      <c r="H25"/>
      <c r="I25"/>
      <c r="J25" s="12">
        <v>7300</v>
      </c>
      <c r="K25" s="18">
        <v>99.054098129300002</v>
      </c>
      <c r="L25" s="17">
        <v>140.10565280903</v>
      </c>
      <c r="M25" s="17">
        <v>174.02601242099999</v>
      </c>
    </row>
    <row r="26" spans="1:13" ht="12.95" customHeight="1">
      <c r="A26" s="1">
        <v>2</v>
      </c>
      <c r="B26" s="1">
        <v>80.744981765700004</v>
      </c>
      <c r="C26" s="1">
        <v>163.810014725</v>
      </c>
      <c r="D26" s="1">
        <v>98.088979721100003</v>
      </c>
      <c r="E26" s="1">
        <v>205.14011383100001</v>
      </c>
      <c r="G26"/>
      <c r="H26"/>
      <c r="I26"/>
      <c r="J26" s="12">
        <v>73000</v>
      </c>
      <c r="K26" s="18">
        <v>92.344999313399995</v>
      </c>
      <c r="L26" s="17">
        <v>107.91656970965001</v>
      </c>
      <c r="M26" s="17">
        <v>127.609968185</v>
      </c>
    </row>
    <row r="27" spans="1:13" ht="12.95" customHeight="1">
      <c r="A27" s="1">
        <v>1</v>
      </c>
      <c r="B27" s="1">
        <v>96.565008163499996</v>
      </c>
      <c r="C27" s="1">
        <v>174.02601242099999</v>
      </c>
      <c r="D27" s="1">
        <v>101.902961731</v>
      </c>
      <c r="E27" s="1">
        <v>212.712049484</v>
      </c>
      <c r="G27"/>
      <c r="H27"/>
      <c r="I27"/>
      <c r="J27" s="12">
        <v>730000</v>
      </c>
      <c r="K27" s="19">
        <v>205.14011383100001</v>
      </c>
      <c r="L27" s="4">
        <v>229.87513542170001</v>
      </c>
      <c r="M27" s="4">
        <v>351.495027542</v>
      </c>
    </row>
    <row r="28" spans="1:13" ht="12.95" customHeight="1">
      <c r="A28" s="1" t="s">
        <v>7</v>
      </c>
      <c r="B28" s="4">
        <f>MIN(B18:B27)</f>
        <v>79.147815704300001</v>
      </c>
      <c r="C28" s="4">
        <f>MIN(C18:C27)</f>
        <v>99.054098129300002</v>
      </c>
      <c r="D28" s="4">
        <f>MIN(D18:D27)</f>
        <v>92.344999313399995</v>
      </c>
      <c r="E28" s="4">
        <f>MIN(E18:E27)</f>
        <v>205.14011383100001</v>
      </c>
      <c r="G28"/>
      <c r="H28"/>
      <c r="I28"/>
      <c r="J28"/>
      <c r="K28"/>
    </row>
    <row r="29" spans="1:13" ht="12.95" customHeight="1">
      <c r="A29" s="1" t="s">
        <v>8</v>
      </c>
      <c r="B29" s="4">
        <f>AVERAGE(B18:B27)</f>
        <v>92.109489440919987</v>
      </c>
      <c r="C29" s="4">
        <f>AVERAGE(C18:C27)</f>
        <v>140.10565280903</v>
      </c>
      <c r="D29" s="4">
        <f>AVERAGE(D18:D27)</f>
        <v>107.91656970965001</v>
      </c>
      <c r="E29" s="4">
        <f>AVERAGE(E18:E27)</f>
        <v>229.87513542170001</v>
      </c>
      <c r="G29"/>
      <c r="H29"/>
      <c r="I29"/>
      <c r="J29"/>
      <c r="K29"/>
    </row>
    <row r="30" spans="1:13" ht="12.95" customHeight="1">
      <c r="A30" s="1" t="s">
        <v>9</v>
      </c>
      <c r="B30" s="4">
        <f>MAX(B18:B27)</f>
        <v>104.367017746</v>
      </c>
      <c r="C30" s="4">
        <f>MAX(C18:C27)</f>
        <v>174.02601242099999</v>
      </c>
      <c r="D30" s="4">
        <f>MAX(D18:D27)</f>
        <v>127.609968185</v>
      </c>
      <c r="E30" s="4">
        <f>MAX(E18:E27)</f>
        <v>351.495027542</v>
      </c>
      <c r="G30"/>
      <c r="H30"/>
      <c r="I30"/>
      <c r="J30"/>
      <c r="K30"/>
    </row>
    <row r="31" spans="1:13" ht="12.95" customHeight="1">
      <c r="B31" s="4"/>
      <c r="C31" s="4"/>
      <c r="D31" s="4"/>
      <c r="E31" s="4"/>
      <c r="G31"/>
      <c r="H31"/>
      <c r="I31"/>
      <c r="J31"/>
      <c r="K31"/>
    </row>
    <row r="32" spans="1:13" ht="12.95" customHeight="1">
      <c r="A32" s="3" t="s">
        <v>1</v>
      </c>
      <c r="B32" s="3" t="s">
        <v>69</v>
      </c>
      <c r="C32" s="3" t="s">
        <v>10</v>
      </c>
      <c r="D32" s="3" t="s">
        <v>11</v>
      </c>
      <c r="E32" s="3" t="s">
        <v>12</v>
      </c>
      <c r="F32" s="3" t="s">
        <v>13</v>
      </c>
      <c r="G32"/>
      <c r="H32"/>
      <c r="I32"/>
      <c r="J32"/>
      <c r="K32"/>
    </row>
    <row r="33" spans="1:13" ht="12.95" customHeight="1">
      <c r="A33" s="1">
        <v>10</v>
      </c>
      <c r="B33" s="1">
        <v>83.373069763199993</v>
      </c>
      <c r="C33" s="1">
        <v>110.40520668000001</v>
      </c>
      <c r="D33" s="1">
        <v>227.77199745199999</v>
      </c>
      <c r="E33" s="1">
        <v>306.29205703700001</v>
      </c>
      <c r="F33" s="1">
        <v>682.83200264000004</v>
      </c>
      <c r="G33"/>
      <c r="H33"/>
      <c r="I33"/>
      <c r="J33"/>
      <c r="K33"/>
    </row>
    <row r="34" spans="1:13" ht="12.95" customHeight="1">
      <c r="A34" s="1">
        <v>9</v>
      </c>
      <c r="B34" s="1">
        <v>99.135875701900005</v>
      </c>
      <c r="C34" s="1">
        <v>125.684976578</v>
      </c>
      <c r="D34" s="1">
        <v>188.596010208</v>
      </c>
      <c r="E34" s="1">
        <v>256.381988525</v>
      </c>
      <c r="F34" s="1">
        <v>608.13784599300004</v>
      </c>
      <c r="G34"/>
      <c r="H34"/>
      <c r="I34"/>
      <c r="J34"/>
      <c r="K34"/>
    </row>
    <row r="35" spans="1:13" ht="12.95" customHeight="1">
      <c r="A35" s="1">
        <v>8</v>
      </c>
      <c r="B35" s="1">
        <v>98.193168640099998</v>
      </c>
      <c r="C35" s="1">
        <v>121.348142624</v>
      </c>
      <c r="D35" s="1">
        <v>190.176963806</v>
      </c>
      <c r="E35" s="1">
        <v>268.98717880200002</v>
      </c>
      <c r="F35" s="1">
        <v>554.83102798499999</v>
      </c>
      <c r="G35"/>
      <c r="H35"/>
      <c r="I35"/>
      <c r="J35"/>
      <c r="K35"/>
    </row>
    <row r="36" spans="1:13" ht="12.95" customHeight="1">
      <c r="A36" s="1">
        <v>7</v>
      </c>
      <c r="B36" s="1">
        <v>82.384109497099999</v>
      </c>
      <c r="C36" s="6">
        <v>116.711139679</v>
      </c>
      <c r="D36" s="1">
        <v>168.620109558</v>
      </c>
      <c r="E36" s="1">
        <v>232.69200325</v>
      </c>
      <c r="F36" s="1">
        <v>456.77685737600001</v>
      </c>
      <c r="G36" s="1" t="s">
        <v>67</v>
      </c>
      <c r="H36"/>
      <c r="I36"/>
      <c r="J36"/>
      <c r="K36"/>
    </row>
    <row r="37" spans="1:13" ht="12.95" customHeight="1">
      <c r="A37" s="1">
        <v>6</v>
      </c>
      <c r="B37" s="1">
        <v>93.708992004400002</v>
      </c>
      <c r="C37" s="6">
        <v>131.916999817</v>
      </c>
      <c r="D37" s="1">
        <v>214.335918427</v>
      </c>
      <c r="E37" s="1">
        <v>248.00205230700001</v>
      </c>
      <c r="F37" s="1">
        <v>357.78999328600003</v>
      </c>
      <c r="G37"/>
      <c r="H37"/>
      <c r="I37"/>
      <c r="J37"/>
      <c r="K37"/>
    </row>
    <row r="38" spans="1:13" ht="12.95" customHeight="1">
      <c r="A38" s="1">
        <v>5</v>
      </c>
      <c r="B38" s="1">
        <v>79.147815704300001</v>
      </c>
      <c r="C38" s="1">
        <v>126.758813858</v>
      </c>
      <c r="D38" s="1">
        <v>159.88492965699999</v>
      </c>
      <c r="E38" s="1">
        <v>244.79699134800001</v>
      </c>
      <c r="F38" s="1">
        <v>429.46887016300002</v>
      </c>
      <c r="G38"/>
      <c r="H38"/>
      <c r="I38"/>
      <c r="J38"/>
      <c r="K38"/>
    </row>
    <row r="39" spans="1:13" ht="12.95" customHeight="1">
      <c r="A39" s="1">
        <v>4</v>
      </c>
      <c r="B39" s="1">
        <v>104.367017746</v>
      </c>
      <c r="C39" s="1">
        <v>120.43094635</v>
      </c>
      <c r="D39" s="1">
        <v>187.83903121899999</v>
      </c>
      <c r="E39" s="1">
        <v>265.371799469</v>
      </c>
      <c r="F39" s="1">
        <v>407.411813736</v>
      </c>
      <c r="G39"/>
      <c r="H39"/>
      <c r="I39"/>
      <c r="J39"/>
      <c r="K39"/>
    </row>
    <row r="40" spans="1:13" ht="12.95" customHeight="1">
      <c r="A40" s="1">
        <v>3</v>
      </c>
      <c r="B40" s="1">
        <v>103.47485542299999</v>
      </c>
      <c r="C40" s="1">
        <v>121.353149414</v>
      </c>
      <c r="D40" s="1">
        <v>158.79893302900001</v>
      </c>
      <c r="E40" s="1">
        <v>256.78205490099998</v>
      </c>
      <c r="F40" s="1">
        <v>384.00506973300003</v>
      </c>
      <c r="G40"/>
      <c r="H40"/>
      <c r="I40"/>
      <c r="J40"/>
      <c r="K40"/>
    </row>
    <row r="41" spans="1:13" ht="12.95" customHeight="1">
      <c r="A41" s="1">
        <v>2</v>
      </c>
      <c r="B41" s="1">
        <v>80.744981765700004</v>
      </c>
      <c r="C41" s="1">
        <v>232.53107070900001</v>
      </c>
      <c r="D41" s="1">
        <v>196.56300544699999</v>
      </c>
      <c r="E41" s="1">
        <v>254.69899177600001</v>
      </c>
      <c r="F41" s="1">
        <v>419.10791397100002</v>
      </c>
      <c r="G41"/>
      <c r="H41"/>
      <c r="I41"/>
      <c r="J41"/>
      <c r="K41"/>
    </row>
    <row r="42" spans="1:13" ht="12.95" customHeight="1">
      <c r="A42" s="1">
        <v>1</v>
      </c>
      <c r="B42" s="1">
        <v>96.565008163499996</v>
      </c>
      <c r="C42" s="1">
        <v>140.43784141500001</v>
      </c>
      <c r="D42" s="1">
        <v>172.341823578</v>
      </c>
      <c r="E42" s="1">
        <v>227.97799110400001</v>
      </c>
      <c r="F42" s="1">
        <v>420.364141464</v>
      </c>
      <c r="G42"/>
      <c r="H42"/>
      <c r="I42"/>
      <c r="J42"/>
      <c r="K42"/>
    </row>
    <row r="43" spans="1:13" ht="12.95" customHeight="1">
      <c r="A43" s="1" t="s">
        <v>7</v>
      </c>
      <c r="B43" s="4">
        <f>MIN(B33:B42)</f>
        <v>79.147815704300001</v>
      </c>
      <c r="C43" s="4">
        <f>MIN(C33:C42)</f>
        <v>110.40520668000001</v>
      </c>
      <c r="D43" s="4">
        <f>MIN(D33:D42)</f>
        <v>158.79893302900001</v>
      </c>
      <c r="E43" s="4">
        <f>MIN(E33:E42)</f>
        <v>227.97799110400001</v>
      </c>
      <c r="F43" s="4">
        <f>MIN(F33:F42)</f>
        <v>357.78999328600003</v>
      </c>
      <c r="G43"/>
      <c r="H43"/>
      <c r="I43"/>
      <c r="J43"/>
      <c r="K43"/>
    </row>
    <row r="44" spans="1:13" ht="12.95" customHeight="1">
      <c r="A44" s="1" t="s">
        <v>8</v>
      </c>
      <c r="B44" s="4">
        <f>AVERAGE(B33:B42)</f>
        <v>92.109489440919987</v>
      </c>
      <c r="C44" s="4">
        <f>AVERAGE(C33:C42)</f>
        <v>134.7578287124</v>
      </c>
      <c r="D44" s="4">
        <f>AVERAGE(D33:D42)</f>
        <v>186.49287223810001</v>
      </c>
      <c r="E44" s="4">
        <f>AVERAGE(E33:E42)</f>
        <v>256.19831085189998</v>
      </c>
      <c r="F44" s="4">
        <f>AVERAGE(F33:F42)</f>
        <v>472.07255363469994</v>
      </c>
      <c r="G44"/>
      <c r="H44"/>
      <c r="I44"/>
      <c r="J44"/>
      <c r="K44"/>
    </row>
    <row r="45" spans="1:13" ht="12.95" customHeight="1">
      <c r="A45" s="1" t="s">
        <v>9</v>
      </c>
      <c r="B45" s="4">
        <f>MAX(B33:B42)</f>
        <v>104.367017746</v>
      </c>
      <c r="C45" s="4">
        <f>MAX(C33:C42)</f>
        <v>232.53107070900001</v>
      </c>
      <c r="D45" s="4">
        <f>MAX(D33:D42)</f>
        <v>227.77199745199999</v>
      </c>
      <c r="E45" s="4">
        <f>MAX(E33:E42)</f>
        <v>306.29205703700001</v>
      </c>
      <c r="F45" s="4">
        <f>MAX(F33:F42)</f>
        <v>682.83200264000004</v>
      </c>
      <c r="G45"/>
      <c r="H45"/>
      <c r="I45"/>
      <c r="J45"/>
      <c r="K45" s="6" t="s">
        <v>130</v>
      </c>
      <c r="L45" s="6" t="s">
        <v>131</v>
      </c>
      <c r="M45" s="6" t="s">
        <v>132</v>
      </c>
    </row>
    <row r="46" spans="1:13" ht="12.95" customHeight="1">
      <c r="B46" s="6"/>
      <c r="C46" s="6"/>
      <c r="D46" s="6"/>
      <c r="E46" s="6"/>
      <c r="G46"/>
      <c r="H46"/>
      <c r="I46"/>
      <c r="J46">
        <v>0</v>
      </c>
      <c r="K46" s="18">
        <v>79.147815704300001</v>
      </c>
      <c r="L46" s="17">
        <v>92.109489440919987</v>
      </c>
      <c r="M46" s="17">
        <v>104.367017746</v>
      </c>
    </row>
    <row r="47" spans="1:13" ht="12.95" customHeight="1">
      <c r="B47" s="6"/>
      <c r="C47" s="6"/>
      <c r="D47" s="6"/>
      <c r="E47" s="6"/>
      <c r="H47"/>
      <c r="I47"/>
      <c r="J47" s="12">
        <v>5</v>
      </c>
      <c r="K47" s="18">
        <v>110.40520668000001</v>
      </c>
      <c r="L47" s="17">
        <v>134.7578287124</v>
      </c>
      <c r="M47" s="17">
        <v>232.53107070900001</v>
      </c>
    </row>
    <row r="48" spans="1:13" ht="12.95" customHeight="1">
      <c r="B48" s="6"/>
      <c r="C48" s="6"/>
      <c r="D48" s="6"/>
      <c r="E48" s="6"/>
      <c r="H48"/>
      <c r="I48"/>
      <c r="J48" s="12">
        <v>25</v>
      </c>
      <c r="K48" s="18">
        <v>158.79893302900001</v>
      </c>
      <c r="L48" s="17">
        <v>186.49287223810001</v>
      </c>
      <c r="M48" s="17">
        <v>227.77199745199999</v>
      </c>
    </row>
    <row r="49" spans="2:13" ht="12.95" customHeight="1">
      <c r="B49" s="6"/>
      <c r="C49" s="6"/>
      <c r="D49" s="6"/>
      <c r="E49" s="6"/>
      <c r="H49"/>
      <c r="I49"/>
      <c r="J49" s="12">
        <v>50</v>
      </c>
      <c r="K49" s="19">
        <v>227.97799110400001</v>
      </c>
      <c r="L49" s="4">
        <v>256.19831085189998</v>
      </c>
      <c r="M49" s="4">
        <v>306.29205703700001</v>
      </c>
    </row>
    <row r="50" spans="2:13" ht="12.95" customHeight="1">
      <c r="B50" s="6"/>
      <c r="C50" s="6"/>
      <c r="D50" s="6"/>
      <c r="E50" s="6"/>
      <c r="H50"/>
      <c r="I50"/>
      <c r="J50" s="12">
        <v>100</v>
      </c>
      <c r="K50" s="19">
        <v>357.78999328600003</v>
      </c>
      <c r="L50" s="4">
        <v>472.07255363469994</v>
      </c>
      <c r="M50" s="4">
        <v>682.83200264000004</v>
      </c>
    </row>
    <row r="51" spans="2:13" ht="12.95" customHeight="1">
      <c r="B51" s="6"/>
      <c r="C51" s="6"/>
      <c r="D51" s="6"/>
      <c r="E51" s="6"/>
      <c r="H51"/>
      <c r="I51"/>
      <c r="J51"/>
      <c r="K51"/>
    </row>
    <row r="52" spans="2:13" ht="12.95" customHeight="1">
      <c r="B52" s="6"/>
      <c r="C52" s="6"/>
      <c r="D52" s="6"/>
      <c r="E52" s="6"/>
      <c r="H52"/>
      <c r="I52"/>
      <c r="J52"/>
      <c r="K52"/>
    </row>
    <row r="53" spans="2:13" ht="12.95" customHeight="1">
      <c r="B53" s="6"/>
      <c r="C53" s="6"/>
      <c r="D53" s="6"/>
      <c r="E53" s="6"/>
      <c r="H53"/>
      <c r="I53"/>
      <c r="J53"/>
      <c r="K53"/>
    </row>
    <row r="54" spans="2:13" ht="12.95" customHeight="1">
      <c r="B54" s="6"/>
      <c r="C54" s="6"/>
      <c r="D54" s="6"/>
      <c r="E54" s="6"/>
      <c r="H54"/>
      <c r="I54"/>
      <c r="J54"/>
      <c r="K54"/>
    </row>
    <row r="55" spans="2:13" ht="12.95" customHeight="1">
      <c r="B55" s="6"/>
      <c r="C55" s="6"/>
      <c r="D55" s="6"/>
      <c r="E55" s="6"/>
      <c r="H55"/>
      <c r="I55"/>
      <c r="J55"/>
      <c r="K55"/>
    </row>
    <row r="56" spans="2:13" ht="12.95" customHeight="1">
      <c r="B56" s="6"/>
      <c r="C56" s="6"/>
      <c r="D56" s="6"/>
      <c r="E56" s="6"/>
      <c r="H56"/>
      <c r="I56"/>
      <c r="J56"/>
      <c r="K56"/>
    </row>
    <row r="57" spans="2:13" ht="12.95" customHeight="1">
      <c r="B57" s="6"/>
      <c r="C57" s="6"/>
      <c r="D57" s="6"/>
      <c r="E57" s="6"/>
      <c r="H57"/>
      <c r="I57"/>
      <c r="J57"/>
      <c r="K57"/>
    </row>
    <row r="58" spans="2:13" ht="12.95" customHeight="1">
      <c r="B58" s="6"/>
      <c r="C58" s="6"/>
      <c r="D58" s="6"/>
      <c r="E58" s="6"/>
      <c r="H58"/>
      <c r="I58"/>
      <c r="J58"/>
      <c r="K58"/>
    </row>
    <row r="59" spans="2:13" ht="12.95" customHeight="1">
      <c r="B59" s="6"/>
      <c r="C59" s="6"/>
      <c r="D59" s="6"/>
      <c r="E59" s="6"/>
      <c r="H59"/>
      <c r="I59"/>
      <c r="J59"/>
      <c r="K59"/>
    </row>
    <row r="60" spans="2:13" ht="12.95" customHeight="1">
      <c r="B60" s="6"/>
      <c r="C60" s="6"/>
      <c r="D60" s="6"/>
      <c r="E60" s="6"/>
      <c r="H60"/>
      <c r="I60"/>
      <c r="J60"/>
      <c r="K60"/>
    </row>
    <row r="61" spans="2:13" ht="12.95" customHeight="1">
      <c r="B61" s="6"/>
      <c r="C61" s="6"/>
      <c r="D61" s="6"/>
      <c r="E61" s="6"/>
      <c r="H61"/>
      <c r="I61"/>
      <c r="J61"/>
      <c r="K61"/>
    </row>
    <row r="62" spans="2:13" ht="12.95" customHeight="1">
      <c r="B62" s="6"/>
      <c r="C62" s="6"/>
      <c r="D62" s="6"/>
      <c r="E62" s="6"/>
      <c r="H62"/>
      <c r="I62"/>
      <c r="J62"/>
      <c r="K62"/>
    </row>
    <row r="63" spans="2:13" ht="12.95" customHeight="1">
      <c r="B63" s="6"/>
      <c r="C63" s="6"/>
      <c r="D63" s="6"/>
      <c r="E63" s="6"/>
      <c r="H63"/>
      <c r="I63"/>
      <c r="J63"/>
      <c r="K63"/>
    </row>
    <row r="64" spans="2:13" ht="12.95" customHeight="1">
      <c r="B64" s="6"/>
      <c r="C64" s="6"/>
      <c r="D64" s="6"/>
      <c r="E64" s="6"/>
      <c r="H64"/>
      <c r="I64"/>
      <c r="J64"/>
      <c r="K64"/>
    </row>
    <row r="65" spans="2:11" ht="12.95" customHeight="1">
      <c r="B65" s="6"/>
      <c r="C65" s="6"/>
      <c r="D65" s="6"/>
      <c r="E65" s="6"/>
      <c r="H65"/>
      <c r="I65"/>
      <c r="J65"/>
      <c r="K65"/>
    </row>
    <row r="66" spans="2:11" ht="12.95" customHeight="1">
      <c r="B66" s="6"/>
      <c r="C66" s="6"/>
      <c r="D66" s="6"/>
      <c r="E66" s="6"/>
      <c r="H66"/>
      <c r="I66"/>
      <c r="J66"/>
      <c r="K66"/>
    </row>
    <row r="67" spans="2:11" ht="12.95" customHeight="1">
      <c r="H67"/>
      <c r="I67"/>
      <c r="J67"/>
      <c r="K67"/>
    </row>
    <row r="68" spans="2:11" ht="12.95" customHeight="1">
      <c r="H68"/>
      <c r="I68"/>
      <c r="J68"/>
      <c r="K68"/>
    </row>
    <row r="69" spans="2:11" ht="12.95" customHeight="1">
      <c r="H69"/>
      <c r="I69"/>
      <c r="J69"/>
      <c r="K69"/>
    </row>
    <row r="70" spans="2:11" ht="12.95" customHeight="1">
      <c r="B70" s="3"/>
      <c r="C70" s="3"/>
      <c r="D70" s="3"/>
      <c r="E70" s="3"/>
      <c r="H70"/>
      <c r="I70"/>
      <c r="J70"/>
      <c r="K70"/>
    </row>
    <row r="71" spans="2:11" ht="12.95" customHeight="1">
      <c r="B71" s="6"/>
      <c r="C71" s="6"/>
      <c r="D71" s="6"/>
      <c r="E71" s="6"/>
      <c r="H71"/>
      <c r="I71"/>
      <c r="J71"/>
      <c r="K71"/>
    </row>
    <row r="72" spans="2:11" ht="12.95" customHeight="1">
      <c r="B72" s="6"/>
      <c r="C72" s="6"/>
      <c r="D72" s="6"/>
      <c r="E72" s="6"/>
      <c r="H72"/>
      <c r="I72"/>
      <c r="J72"/>
      <c r="K72"/>
    </row>
    <row r="73" spans="2:11" ht="12.95" customHeight="1">
      <c r="B73" s="6"/>
      <c r="C73" s="6"/>
      <c r="D73" s="6"/>
      <c r="E73" s="6"/>
    </row>
    <row r="74" spans="2:11" ht="12.95" customHeight="1">
      <c r="B74" s="6"/>
      <c r="C74" s="6"/>
      <c r="D74" s="6"/>
      <c r="E74" s="6"/>
    </row>
    <row r="75" spans="2:11" ht="12.95" customHeight="1">
      <c r="B75" s="6"/>
      <c r="C75" s="6"/>
      <c r="D75" s="6"/>
      <c r="E75" s="6"/>
    </row>
    <row r="76" spans="2:11" ht="12.95" customHeight="1">
      <c r="B76" s="6"/>
      <c r="C76" s="6"/>
      <c r="D76" s="6"/>
      <c r="E76" s="6"/>
    </row>
    <row r="77" spans="2:11" ht="12.95" customHeight="1">
      <c r="B77" s="6"/>
      <c r="C77" s="6"/>
      <c r="D77" s="6"/>
      <c r="E77" s="6"/>
    </row>
    <row r="78" spans="2:11" ht="12.95" customHeight="1">
      <c r="B78" s="6"/>
      <c r="C78" s="6"/>
      <c r="D78" s="6"/>
      <c r="E78" s="6"/>
    </row>
    <row r="79" spans="2:11" ht="12.95" customHeight="1">
      <c r="B79" s="6"/>
      <c r="C79" s="6"/>
      <c r="D79" s="6"/>
      <c r="E79" s="6"/>
    </row>
    <row r="80" spans="2:11" ht="12.95" customHeight="1">
      <c r="B80" s="6"/>
      <c r="C80" s="6"/>
      <c r="D80" s="6"/>
      <c r="E80" s="6"/>
    </row>
    <row r="81" spans="2:5" ht="12.95" customHeight="1">
      <c r="B81" s="6"/>
      <c r="C81" s="6"/>
      <c r="D81" s="6"/>
      <c r="E81" s="6"/>
    </row>
    <row r="82" spans="2:5" ht="12.95" customHeight="1">
      <c r="B82" s="6"/>
      <c r="C82" s="6"/>
      <c r="D82" s="6"/>
      <c r="E82" s="6"/>
    </row>
    <row r="83" spans="2:5" ht="12.95" customHeight="1">
      <c r="B83" s="6"/>
      <c r="C83" s="6"/>
      <c r="D83" s="6"/>
      <c r="E83" s="6"/>
    </row>
    <row r="84" spans="2:5" ht="12.95" customHeight="1">
      <c r="B84" s="6"/>
      <c r="C84" s="6"/>
      <c r="D84" s="6"/>
      <c r="E84" s="6"/>
    </row>
    <row r="85" spans="2:5" ht="12.95" customHeight="1">
      <c r="B85" s="6"/>
      <c r="C85" s="6"/>
      <c r="D85" s="6"/>
      <c r="E85" s="6"/>
    </row>
    <row r="86" spans="2:5" ht="12.95" customHeight="1">
      <c r="B86" s="6"/>
      <c r="C86" s="6"/>
      <c r="D86" s="6"/>
      <c r="E86" s="6"/>
    </row>
    <row r="87" spans="2:5" ht="12.95" customHeight="1">
      <c r="B87" s="6"/>
      <c r="C87" s="6"/>
      <c r="D87" s="6"/>
      <c r="E87" s="6"/>
    </row>
    <row r="88" spans="2:5" ht="12.95" customHeight="1">
      <c r="B88" s="6"/>
      <c r="C88" s="6"/>
      <c r="D88" s="6"/>
      <c r="E88" s="6"/>
    </row>
    <row r="89" spans="2:5" ht="12.95" customHeight="1">
      <c r="B89" s="6"/>
      <c r="C89" s="6"/>
      <c r="D89" s="6"/>
      <c r="E89" s="6"/>
    </row>
    <row r="90" spans="2:5" ht="12.95" customHeight="1">
      <c r="B90" s="6"/>
      <c r="C90" s="6"/>
      <c r="D90" s="6"/>
      <c r="E90" s="6"/>
    </row>
    <row r="91" spans="2:5" ht="12.95" customHeight="1">
      <c r="B91" s="6"/>
      <c r="C91" s="6"/>
      <c r="D91" s="6"/>
      <c r="E91" s="6"/>
    </row>
    <row r="92" spans="2:5" ht="12.95" customHeight="1">
      <c r="B92" s="6"/>
      <c r="C92" s="6"/>
      <c r="D92" s="6"/>
      <c r="E92" s="6"/>
    </row>
    <row r="93" spans="2:5" ht="12.95" customHeight="1">
      <c r="B93" s="6"/>
      <c r="C93" s="6"/>
      <c r="D93" s="6"/>
      <c r="E93" s="6"/>
    </row>
    <row r="94" spans="2:5" ht="12.95" customHeight="1">
      <c r="B94" s="6"/>
      <c r="C94" s="6"/>
      <c r="D94" s="6"/>
      <c r="E94" s="6"/>
    </row>
    <row r="95" spans="2:5" ht="12.95" customHeight="1">
      <c r="B95" s="6"/>
      <c r="C95" s="6"/>
      <c r="D95" s="6"/>
      <c r="E95" s="6"/>
    </row>
    <row r="96" spans="2:5" ht="12.95" customHeight="1">
      <c r="B96" s="6"/>
      <c r="C96" s="6"/>
      <c r="D96" s="6"/>
      <c r="E96" s="6"/>
    </row>
    <row r="97" spans="2:5" ht="12.95" customHeight="1">
      <c r="B97" s="6"/>
      <c r="C97" s="6"/>
      <c r="D97" s="6"/>
      <c r="E97" s="6"/>
    </row>
    <row r="98" spans="2:5" ht="12.95" customHeight="1">
      <c r="B98" s="6"/>
      <c r="C98" s="6"/>
      <c r="D98" s="6"/>
      <c r="E98" s="6"/>
    </row>
    <row r="99" spans="2:5" ht="12.95" customHeight="1">
      <c r="B99" s="6"/>
      <c r="C99" s="6"/>
      <c r="D99" s="6"/>
      <c r="E99" s="6"/>
    </row>
    <row r="100" spans="2:5" ht="12.95" customHeight="1">
      <c r="B100" s="6"/>
      <c r="C100" s="6"/>
      <c r="D100" s="6"/>
      <c r="E100" s="6"/>
    </row>
    <row r="101" spans="2:5" ht="12.95" customHeight="1">
      <c r="B101" s="6"/>
      <c r="C101" s="6"/>
      <c r="D101" s="6"/>
      <c r="E101" s="6"/>
    </row>
    <row r="102" spans="2:5" ht="12.95" customHeight="1">
      <c r="B102" s="6"/>
      <c r="C102" s="6"/>
      <c r="D102" s="6"/>
      <c r="E102" s="6"/>
    </row>
  </sheetData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V103"/>
  <sheetViews>
    <sheetView topLeftCell="D1" workbookViewId="0">
      <selection activeCell="H32" sqref="H32"/>
    </sheetView>
  </sheetViews>
  <sheetFormatPr defaultColWidth="12.140625" defaultRowHeight="12.95" customHeight="1"/>
  <cols>
    <col min="1" max="1" width="8.85546875" style="1" customWidth="1"/>
    <col min="2" max="3" width="16.7109375" style="1" customWidth="1"/>
    <col min="4" max="4" width="18.140625" style="1" customWidth="1"/>
    <col min="5" max="5" width="19.28515625" style="1" customWidth="1"/>
    <col min="6" max="6" width="12.140625" style="1"/>
    <col min="7" max="7" width="12.140625" style="6"/>
    <col min="8" max="16384" width="12.140625" style="1"/>
  </cols>
  <sheetData>
    <row r="1" spans="1:256" s="3" customFormat="1" ht="17.25" customHeight="1">
      <c r="A1" s="2" t="s">
        <v>70</v>
      </c>
      <c r="B1" s="2"/>
      <c r="G1" s="6" t="s">
        <v>71</v>
      </c>
      <c r="I1"/>
      <c r="J1"/>
      <c r="K1"/>
      <c r="L1"/>
    </row>
    <row r="2" spans="1:256" s="3" customFormat="1" ht="12.75">
      <c r="A2" s="3" t="s">
        <v>72</v>
      </c>
      <c r="G2"/>
    </row>
    <row r="3" spans="1:256" s="3" customFormat="1" ht="12.95" customHeight="1">
      <c r="A3" s="3" t="s">
        <v>1</v>
      </c>
      <c r="B3" s="3" t="s">
        <v>73</v>
      </c>
      <c r="C3" s="3" t="s">
        <v>74</v>
      </c>
      <c r="D3" s="3" t="s">
        <v>75</v>
      </c>
      <c r="E3" s="3" t="s">
        <v>76</v>
      </c>
      <c r="G3"/>
      <c r="H3" s="3">
        <v>1</v>
      </c>
      <c r="I3" s="3">
        <v>10</v>
      </c>
      <c r="J3" s="3">
        <v>100</v>
      </c>
      <c r="K3" s="3">
        <v>1000</v>
      </c>
    </row>
    <row r="4" spans="1:256" s="3" customFormat="1" ht="12.95" customHeight="1">
      <c r="A4" s="1">
        <v>10</v>
      </c>
      <c r="B4">
        <v>171.94795608499999</v>
      </c>
      <c r="C4">
        <v>237.95390129099999</v>
      </c>
      <c r="D4">
        <v>1243.08896065</v>
      </c>
      <c r="E4" s="1">
        <v>13051.2800217</v>
      </c>
      <c r="G4">
        <v>1</v>
      </c>
      <c r="H4" s="6">
        <v>180.42309284219999</v>
      </c>
      <c r="I4" s="6"/>
      <c r="J4" s="6"/>
    </row>
    <row r="5" spans="1:256" ht="12.95" customHeight="1">
      <c r="A5" s="1">
        <v>9</v>
      </c>
      <c r="B5">
        <v>204.74982261700001</v>
      </c>
      <c r="C5">
        <v>233.78801345799999</v>
      </c>
      <c r="D5">
        <v>1210.81805229</v>
      </c>
      <c r="E5" s="1">
        <v>10859.579801600001</v>
      </c>
      <c r="G5">
        <v>10</v>
      </c>
      <c r="H5" s="6">
        <v>247.77035713190003</v>
      </c>
      <c r="I5" s="6">
        <v>1613.438701631</v>
      </c>
      <c r="J5" s="6"/>
      <c r="IT5"/>
      <c r="IU5"/>
      <c r="IV5"/>
    </row>
    <row r="6" spans="1:256" ht="12.95" customHeight="1">
      <c r="A6" s="1">
        <v>8</v>
      </c>
      <c r="B6">
        <v>189.963102341</v>
      </c>
      <c r="C6">
        <v>257.989168167</v>
      </c>
      <c r="D6">
        <v>1350.3351211500001</v>
      </c>
      <c r="E6" s="1">
        <v>10099.599838300001</v>
      </c>
      <c r="G6">
        <v>100</v>
      </c>
      <c r="H6" s="6">
        <v>1274.088907242</v>
      </c>
      <c r="I6" s="6">
        <v>2855.567407607</v>
      </c>
      <c r="J6" s="6">
        <v>20033.646249779998</v>
      </c>
      <c r="IT6"/>
      <c r="IU6"/>
      <c r="IV6"/>
    </row>
    <row r="7" spans="1:256" ht="12.95" customHeight="1">
      <c r="A7" s="1">
        <v>7</v>
      </c>
      <c r="B7">
        <v>179.38399314899999</v>
      </c>
      <c r="C7">
        <v>239.663124084</v>
      </c>
      <c r="D7">
        <v>1465.3389453899999</v>
      </c>
      <c r="E7" s="1">
        <v>10901.278018999999</v>
      </c>
      <c r="G7">
        <v>1000</v>
      </c>
      <c r="H7" s="6">
        <v>11418.754577658001</v>
      </c>
      <c r="I7" s="6">
        <v>13172.378635420002</v>
      </c>
      <c r="J7" s="6"/>
      <c r="IT7"/>
      <c r="IU7"/>
      <c r="IV7"/>
    </row>
    <row r="8" spans="1:256" ht="12.95" customHeight="1">
      <c r="A8" s="1">
        <v>6</v>
      </c>
      <c r="B8">
        <v>182.990074158</v>
      </c>
      <c r="C8">
        <v>243.29400062600001</v>
      </c>
      <c r="D8">
        <v>1431.39505386</v>
      </c>
      <c r="E8" s="1">
        <v>11616.0371304</v>
      </c>
      <c r="G8"/>
      <c r="IT8"/>
      <c r="IU8"/>
      <c r="IV8"/>
    </row>
    <row r="9" spans="1:256" ht="12.95" customHeight="1">
      <c r="A9" s="1">
        <v>5</v>
      </c>
      <c r="B9">
        <v>162.66012191799999</v>
      </c>
      <c r="C9">
        <v>273.35309982299998</v>
      </c>
      <c r="D9">
        <v>1169.8281764999999</v>
      </c>
      <c r="E9" s="1">
        <v>11984.215974799999</v>
      </c>
      <c r="G9"/>
      <c r="IT9"/>
      <c r="IU9"/>
      <c r="IV9"/>
    </row>
    <row r="10" spans="1:256" ht="12.95" customHeight="1">
      <c r="A10" s="1">
        <v>4</v>
      </c>
      <c r="B10">
        <v>163.307905197</v>
      </c>
      <c r="C10" s="7">
        <v>236.42706870999999</v>
      </c>
      <c r="D10">
        <v>1266.18599892</v>
      </c>
      <c r="E10" s="1">
        <v>11905.8930874</v>
      </c>
      <c r="G10"/>
      <c r="IT10"/>
      <c r="IU10"/>
      <c r="IV10"/>
    </row>
    <row r="11" spans="1:256" ht="12.95" customHeight="1">
      <c r="A11" s="1">
        <v>3</v>
      </c>
      <c r="B11">
        <v>179.99100685100001</v>
      </c>
      <c r="C11">
        <v>248.26598167399999</v>
      </c>
      <c r="D11">
        <v>1165.6990051299999</v>
      </c>
      <c r="E11" s="1">
        <v>9593.2941436799993</v>
      </c>
      <c r="G11"/>
      <c r="IT11"/>
      <c r="IU11"/>
      <c r="IV11"/>
    </row>
    <row r="12" spans="1:256" ht="12.95" customHeight="1">
      <c r="A12" s="1">
        <v>2</v>
      </c>
      <c r="B12">
        <v>157.75585174599999</v>
      </c>
      <c r="C12">
        <v>253.601074219</v>
      </c>
      <c r="D12">
        <v>1206.81285858</v>
      </c>
      <c r="E12" s="1">
        <v>11819.715976699999</v>
      </c>
      <c r="G12"/>
      <c r="IT12"/>
      <c r="IU12"/>
      <c r="IV12"/>
    </row>
    <row r="13" spans="1:256" ht="12.95" customHeight="1">
      <c r="A13" s="1">
        <v>1</v>
      </c>
      <c r="B13">
        <v>211.48109435999999</v>
      </c>
      <c r="C13">
        <v>253.368139267</v>
      </c>
      <c r="D13">
        <v>1231.38689995</v>
      </c>
      <c r="E13" s="1">
        <v>12356.651782999999</v>
      </c>
      <c r="G13"/>
      <c r="IT13"/>
      <c r="IU13"/>
      <c r="IV13"/>
    </row>
    <row r="14" spans="1:256" ht="12.95" customHeight="1">
      <c r="A14" s="1" t="s">
        <v>7</v>
      </c>
      <c r="B14" s="4">
        <f>MIN(B4:B13)</f>
        <v>157.75585174599999</v>
      </c>
      <c r="C14" s="4">
        <f>MIN(C4:C13)</f>
        <v>233.78801345799999</v>
      </c>
      <c r="D14" s="4">
        <f>MIN(D4:D13)</f>
        <v>1165.6990051299999</v>
      </c>
      <c r="E14" s="4">
        <f>MIN(E4:E13)</f>
        <v>9593.2941436799993</v>
      </c>
      <c r="G14"/>
      <c r="IT14"/>
      <c r="IU14"/>
      <c r="IV14"/>
    </row>
    <row r="15" spans="1:256" ht="12.95" customHeight="1">
      <c r="A15" s="1" t="s">
        <v>8</v>
      </c>
      <c r="B15" s="4">
        <f>AVERAGE(B4:B13)</f>
        <v>180.42309284219999</v>
      </c>
      <c r="C15" s="4">
        <f>AVERAGE(C4:C13)</f>
        <v>247.77035713190003</v>
      </c>
      <c r="D15" s="4">
        <f>AVERAGE(D4:D13)</f>
        <v>1274.088907242</v>
      </c>
      <c r="E15" s="4">
        <f>AVERAGE(E4:E13)</f>
        <v>11418.754577658001</v>
      </c>
      <c r="F15" s="4"/>
      <c r="G15"/>
      <c r="IT15"/>
      <c r="IU15"/>
      <c r="IV15"/>
    </row>
    <row r="16" spans="1:256" ht="12.95" customHeight="1">
      <c r="A16" s="1" t="s">
        <v>9</v>
      </c>
      <c r="B16" s="4">
        <f>MAX(B4:B13)</f>
        <v>211.48109435999999</v>
      </c>
      <c r="C16" s="4">
        <f>MAX(C4:C13)</f>
        <v>273.35309982299998</v>
      </c>
      <c r="D16" s="4">
        <f>MAX(D4:D13)</f>
        <v>1465.3389453899999</v>
      </c>
      <c r="E16" s="4">
        <f>MAX(E4:E13)</f>
        <v>13051.2800217</v>
      </c>
      <c r="F16" s="4"/>
      <c r="G16"/>
      <c r="IT16"/>
      <c r="IU16"/>
      <c r="IV16"/>
    </row>
    <row r="17" spans="1:256" ht="12.95" customHeight="1">
      <c r="C17" s="4"/>
      <c r="D17" s="4"/>
      <c r="E17" s="4"/>
      <c r="F17" s="4"/>
      <c r="G17"/>
      <c r="IT17"/>
      <c r="IU17"/>
      <c r="IV17"/>
    </row>
    <row r="18" spans="1:256" ht="12.95" customHeight="1">
      <c r="A18" s="3" t="s">
        <v>77</v>
      </c>
      <c r="B18" s="3"/>
      <c r="C18" s="3"/>
      <c r="D18" s="3"/>
      <c r="E18" s="3"/>
      <c r="F18" s="3"/>
      <c r="G18"/>
      <c r="IT18"/>
      <c r="IU18"/>
      <c r="IV18"/>
    </row>
    <row r="19" spans="1:256" s="3" customFormat="1" ht="12.95" customHeight="1">
      <c r="A19" s="3" t="s">
        <v>1</v>
      </c>
      <c r="C19" s="3" t="s">
        <v>74</v>
      </c>
      <c r="D19" s="3" t="s">
        <v>75</v>
      </c>
      <c r="E19" s="3" t="s">
        <v>76</v>
      </c>
      <c r="F19" s="1"/>
      <c r="G19"/>
    </row>
    <row r="20" spans="1:256" s="3" customFormat="1" ht="12.95" customHeight="1">
      <c r="A20" s="1">
        <v>10</v>
      </c>
      <c r="B20" s="1"/>
      <c r="C20">
        <v>1521.98290825</v>
      </c>
      <c r="D20">
        <v>2655.4861068700002</v>
      </c>
      <c r="E20" s="1">
        <v>16893.714904799999</v>
      </c>
      <c r="F20" s="1"/>
      <c r="G20"/>
    </row>
    <row r="21" spans="1:256" ht="12.95" customHeight="1">
      <c r="A21" s="1">
        <v>9</v>
      </c>
      <c r="C21">
        <v>1561.73706055</v>
      </c>
      <c r="D21">
        <v>2936.7339611100001</v>
      </c>
      <c r="E21" s="1">
        <v>12455.354928999999</v>
      </c>
      <c r="G21"/>
      <c r="IT21"/>
      <c r="IU21"/>
      <c r="IV21"/>
    </row>
    <row r="22" spans="1:256" ht="12.95" customHeight="1">
      <c r="A22" s="1">
        <v>8</v>
      </c>
      <c r="C22">
        <v>1530.9660434699999</v>
      </c>
      <c r="D22">
        <v>2859.0419292400002</v>
      </c>
      <c r="E22" s="1">
        <v>12203.300952899999</v>
      </c>
      <c r="G22"/>
      <c r="IT22"/>
      <c r="IU22"/>
      <c r="IV22"/>
    </row>
    <row r="23" spans="1:256" ht="12.95" customHeight="1">
      <c r="A23" s="1">
        <v>7</v>
      </c>
      <c r="C23">
        <v>1576.71403885</v>
      </c>
      <c r="D23">
        <v>2916.0339832300001</v>
      </c>
      <c r="E23" s="1">
        <v>13066.8148994</v>
      </c>
      <c r="G23"/>
      <c r="IT23"/>
      <c r="IU23"/>
      <c r="IV23"/>
    </row>
    <row r="24" spans="1:256" ht="12.95" customHeight="1">
      <c r="A24" s="1">
        <v>6</v>
      </c>
      <c r="C24">
        <v>1644.1609859499999</v>
      </c>
      <c r="D24">
        <v>2666.03708267</v>
      </c>
      <c r="E24" s="1">
        <v>12953.135967300001</v>
      </c>
      <c r="G24"/>
      <c r="IT24"/>
      <c r="IU24"/>
      <c r="IV24"/>
    </row>
    <row r="25" spans="1:256" ht="12.95" customHeight="1">
      <c r="A25" s="1">
        <v>5</v>
      </c>
      <c r="C25">
        <v>1542.4020290399999</v>
      </c>
      <c r="D25">
        <v>3044.4269180299998</v>
      </c>
      <c r="E25" s="1">
        <v>13241.189003</v>
      </c>
      <c r="G25"/>
      <c r="IT25"/>
      <c r="IU25"/>
      <c r="IV25"/>
    </row>
    <row r="26" spans="1:256" ht="12.95" customHeight="1">
      <c r="A26" s="1">
        <v>4</v>
      </c>
      <c r="C26">
        <v>1508.7449550599999</v>
      </c>
      <c r="D26">
        <v>3123.4500408200001</v>
      </c>
      <c r="E26" s="1">
        <v>12012.215852699999</v>
      </c>
      <c r="G26"/>
      <c r="IT26"/>
      <c r="IU26"/>
      <c r="IV26"/>
    </row>
    <row r="27" spans="1:256" ht="12.95" customHeight="1">
      <c r="A27" s="1">
        <v>3</v>
      </c>
      <c r="C27">
        <v>1552.38103867</v>
      </c>
      <c r="D27">
        <v>2757.5030326800002</v>
      </c>
      <c r="E27" s="1">
        <v>12164.170980499999</v>
      </c>
      <c r="G27"/>
      <c r="IT27"/>
      <c r="IU27"/>
      <c r="IV27"/>
    </row>
    <row r="28" spans="1:256" ht="12.95" customHeight="1">
      <c r="A28" s="1">
        <v>2</v>
      </c>
      <c r="C28">
        <v>1588.4139537799999</v>
      </c>
      <c r="D28">
        <v>2714.9469852399998</v>
      </c>
      <c r="E28" s="1">
        <v>13543.025970500001</v>
      </c>
      <c r="G28"/>
      <c r="IT28"/>
      <c r="IU28"/>
      <c r="IV28"/>
    </row>
    <row r="29" spans="1:256" ht="12.95" customHeight="1">
      <c r="A29" s="1">
        <v>1</v>
      </c>
      <c r="C29">
        <v>2106.8840026900002</v>
      </c>
      <c r="D29">
        <v>2882.0140361799999</v>
      </c>
      <c r="E29" s="1">
        <v>13190.862894100001</v>
      </c>
      <c r="F29" s="4"/>
      <c r="G29"/>
      <c r="IT29"/>
      <c r="IU29"/>
      <c r="IV29"/>
    </row>
    <row r="30" spans="1:256" ht="12.95" customHeight="1">
      <c r="A30" s="1" t="s">
        <v>7</v>
      </c>
      <c r="C30" s="4">
        <f>MIN(C20:C29)</f>
        <v>1508.7449550599999</v>
      </c>
      <c r="D30" s="4">
        <f>MIN(D20:D29)</f>
        <v>2655.4861068700002</v>
      </c>
      <c r="E30" s="4">
        <f>MIN(E20:E29)</f>
        <v>12012.215852699999</v>
      </c>
      <c r="F30" s="4"/>
      <c r="G30"/>
      <c r="IT30"/>
      <c r="IU30"/>
      <c r="IV30"/>
    </row>
    <row r="31" spans="1:256" ht="12.95" customHeight="1">
      <c r="A31" s="1" t="s">
        <v>8</v>
      </c>
      <c r="C31" s="4">
        <f>AVERAGE(C20:C29)</f>
        <v>1613.438701631</v>
      </c>
      <c r="D31" s="4">
        <f>AVERAGE(D20:D29)</f>
        <v>2855.567407607</v>
      </c>
      <c r="E31" s="4">
        <f>AVERAGE(E20:E29)</f>
        <v>13172.378635420002</v>
      </c>
      <c r="F31" s="4"/>
      <c r="G31"/>
      <c r="IT31"/>
      <c r="IU31"/>
      <c r="IV31"/>
    </row>
    <row r="32" spans="1:256" ht="12.95" customHeight="1">
      <c r="A32" s="1" t="s">
        <v>9</v>
      </c>
      <c r="C32" s="4">
        <f>MAX(C20:C29)</f>
        <v>2106.8840026900002</v>
      </c>
      <c r="D32" s="4">
        <f>MAX(D20:D29)</f>
        <v>3123.4500408200001</v>
      </c>
      <c r="E32" s="4">
        <f>MAX(E20:E29)</f>
        <v>16893.714904799999</v>
      </c>
      <c r="F32" s="4"/>
      <c r="G32"/>
      <c r="IT32"/>
      <c r="IU32"/>
      <c r="IV32"/>
    </row>
    <row r="33" spans="1:256" ht="12.95" customHeight="1">
      <c r="A33" s="3"/>
      <c r="B33" s="3"/>
      <c r="C33" s="3"/>
      <c r="D33" s="3"/>
      <c r="E33" s="3"/>
      <c r="F33" s="3"/>
      <c r="G33"/>
      <c r="IT33"/>
      <c r="IU33"/>
      <c r="IV33"/>
    </row>
    <row r="34" spans="1:256" ht="12.95" customHeight="1">
      <c r="A34" s="3" t="s">
        <v>78</v>
      </c>
      <c r="B34" s="3"/>
      <c r="G34"/>
      <c r="IT34"/>
      <c r="IU34"/>
      <c r="IV34"/>
    </row>
    <row r="35" spans="1:256" ht="12.95" customHeight="1">
      <c r="A35" s="3" t="s">
        <v>1</v>
      </c>
      <c r="B35" s="3"/>
      <c r="C35" s="3"/>
      <c r="D35" s="3" t="s">
        <v>75</v>
      </c>
      <c r="E35" s="3" t="s">
        <v>76</v>
      </c>
      <c r="G35"/>
      <c r="IT35"/>
      <c r="IU35"/>
      <c r="IV35"/>
    </row>
    <row r="36" spans="1:256" ht="12.95" customHeight="1">
      <c r="A36" s="1">
        <v>10</v>
      </c>
      <c r="D36">
        <v>21313.393115999999</v>
      </c>
      <c r="E36" s="1" t="s">
        <v>79</v>
      </c>
      <c r="G36"/>
      <c r="IT36"/>
      <c r="IU36"/>
      <c r="IV36"/>
    </row>
    <row r="37" spans="1:256" ht="12.95" customHeight="1">
      <c r="A37" s="1">
        <v>9</v>
      </c>
      <c r="D37">
        <v>22062.911987300002</v>
      </c>
      <c r="G37"/>
      <c r="IT37"/>
      <c r="IU37"/>
      <c r="IV37"/>
    </row>
    <row r="38" spans="1:256" ht="12.95" customHeight="1">
      <c r="A38" s="1">
        <v>8</v>
      </c>
      <c r="D38">
        <v>19747.631788300001</v>
      </c>
      <c r="G38"/>
      <c r="IT38"/>
      <c r="IU38"/>
      <c r="IV38"/>
    </row>
    <row r="39" spans="1:256" ht="12.95" customHeight="1">
      <c r="A39" s="1">
        <v>7</v>
      </c>
      <c r="D39">
        <v>20023.916959800001</v>
      </c>
      <c r="G39"/>
      <c r="IT39"/>
      <c r="IU39"/>
      <c r="IV39"/>
    </row>
    <row r="40" spans="1:256" ht="12.95" customHeight="1">
      <c r="A40" s="1">
        <v>6</v>
      </c>
      <c r="D40">
        <v>19961.2028599</v>
      </c>
      <c r="G40"/>
      <c r="IT40"/>
      <c r="IU40"/>
      <c r="IV40"/>
    </row>
    <row r="41" spans="1:256" ht="12.95" customHeight="1">
      <c r="A41" s="1">
        <v>5</v>
      </c>
      <c r="D41">
        <v>19494.860887499999</v>
      </c>
      <c r="G41"/>
      <c r="IT41"/>
      <c r="IU41"/>
      <c r="IV41"/>
    </row>
    <row r="42" spans="1:256" ht="12.95" customHeight="1">
      <c r="A42" s="1">
        <v>4</v>
      </c>
      <c r="D42">
        <v>19287.8530025</v>
      </c>
      <c r="G42"/>
      <c r="IT42"/>
      <c r="IU42"/>
      <c r="IV42"/>
    </row>
    <row r="43" spans="1:256" ht="12.95" customHeight="1">
      <c r="A43" s="1">
        <v>3</v>
      </c>
      <c r="D43">
        <v>17946.2478161</v>
      </c>
      <c r="G43"/>
      <c r="IT43"/>
      <c r="IU43"/>
      <c r="IV43"/>
    </row>
    <row r="44" spans="1:256" ht="12.95" customHeight="1">
      <c r="A44" s="1">
        <v>2</v>
      </c>
      <c r="D44">
        <v>19123.8510609</v>
      </c>
      <c r="F44" s="4"/>
      <c r="G44"/>
      <c r="IT44"/>
      <c r="IU44"/>
      <c r="IV44"/>
    </row>
    <row r="45" spans="1:256" ht="12.95" customHeight="1">
      <c r="A45" s="1">
        <v>1</v>
      </c>
      <c r="D45">
        <v>21374.5930195</v>
      </c>
      <c r="E45" s="4"/>
      <c r="F45" s="4"/>
      <c r="G45"/>
      <c r="IT45"/>
      <c r="IU45"/>
      <c r="IV45"/>
    </row>
    <row r="46" spans="1:256" ht="12.95" customHeight="1">
      <c r="A46" s="1" t="s">
        <v>7</v>
      </c>
      <c r="C46" s="4"/>
      <c r="D46" s="4">
        <f>MIN(D36:D45)</f>
        <v>17946.2478161</v>
      </c>
      <c r="E46" s="4">
        <f>MIN(E36:E45)</f>
        <v>0</v>
      </c>
      <c r="F46" s="4"/>
      <c r="G46"/>
      <c r="IT46"/>
      <c r="IU46"/>
      <c r="IV46"/>
    </row>
    <row r="47" spans="1:256" ht="12.95" customHeight="1">
      <c r="A47" s="1" t="s">
        <v>8</v>
      </c>
      <c r="C47" s="4"/>
      <c r="D47" s="4">
        <f>AVERAGE(D36:D45)</f>
        <v>20033.646249779998</v>
      </c>
      <c r="E47" s="4" t="e">
        <f>AVERAGE(E36:E45)</f>
        <v>#DIV/0!</v>
      </c>
      <c r="F47" s="6"/>
      <c r="G47"/>
      <c r="IT47"/>
      <c r="IU47"/>
      <c r="IV47"/>
    </row>
    <row r="48" spans="1:256" ht="12.95" customHeight="1">
      <c r="A48" s="1" t="s">
        <v>9</v>
      </c>
      <c r="C48" s="4"/>
      <c r="D48" s="4">
        <f>MAX(D36:D45)</f>
        <v>22062.911987300002</v>
      </c>
      <c r="E48" s="4">
        <f>MAX(E36:E45)</f>
        <v>0</v>
      </c>
      <c r="F48" s="6"/>
      <c r="G48"/>
      <c r="IT48"/>
      <c r="IU48"/>
      <c r="IV48"/>
    </row>
    <row r="49" spans="1:256" ht="12.95" customHeight="1">
      <c r="C49" s="6"/>
      <c r="D49" s="6"/>
      <c r="E49" s="6"/>
      <c r="F49" s="6"/>
      <c r="G49"/>
      <c r="IT49"/>
      <c r="IU49"/>
      <c r="IV49"/>
    </row>
    <row r="50" spans="1:256" ht="12.95" customHeight="1">
      <c r="A50" s="3" t="s">
        <v>80</v>
      </c>
      <c r="B50" s="3"/>
      <c r="F50" s="6"/>
      <c r="G50"/>
      <c r="IT50"/>
      <c r="IU50"/>
      <c r="IV50"/>
    </row>
    <row r="51" spans="1:256" ht="12.95" customHeight="1">
      <c r="A51" s="3" t="s">
        <v>1</v>
      </c>
      <c r="B51" s="3"/>
      <c r="C51" s="3"/>
      <c r="D51" s="3"/>
      <c r="E51" s="3" t="s">
        <v>76</v>
      </c>
      <c r="F51" s="6"/>
      <c r="G51"/>
      <c r="IT51"/>
      <c r="IU51"/>
      <c r="IV51"/>
    </row>
    <row r="52" spans="1:256" ht="12.95" customHeight="1">
      <c r="A52" s="1">
        <v>10</v>
      </c>
      <c r="D52"/>
      <c r="E52" s="1" t="s">
        <v>79</v>
      </c>
      <c r="F52" s="6"/>
      <c r="G52"/>
      <c r="IT52"/>
      <c r="IU52"/>
      <c r="IV52"/>
    </row>
    <row r="53" spans="1:256" ht="12.95" customHeight="1">
      <c r="A53" s="1">
        <v>9</v>
      </c>
      <c r="D53"/>
      <c r="F53" s="6"/>
      <c r="G53"/>
      <c r="IT53"/>
      <c r="IU53"/>
      <c r="IV53"/>
    </row>
    <row r="54" spans="1:256" ht="12.95" customHeight="1">
      <c r="A54" s="1">
        <v>8</v>
      </c>
      <c r="D54"/>
      <c r="F54" s="6"/>
      <c r="G54"/>
      <c r="IT54"/>
      <c r="IU54"/>
      <c r="IV54"/>
    </row>
    <row r="55" spans="1:256" ht="12.95" customHeight="1">
      <c r="A55" s="1">
        <v>7</v>
      </c>
      <c r="D55"/>
      <c r="F55" s="6"/>
      <c r="G55"/>
      <c r="IT55"/>
      <c r="IU55"/>
      <c r="IV55"/>
    </row>
    <row r="56" spans="1:256" ht="12.95" customHeight="1">
      <c r="A56" s="1">
        <v>6</v>
      </c>
      <c r="D56"/>
      <c r="F56" s="6"/>
      <c r="G56"/>
      <c r="IT56"/>
      <c r="IU56"/>
      <c r="IV56"/>
    </row>
    <row r="57" spans="1:256" ht="12.95" customHeight="1">
      <c r="A57" s="1">
        <v>5</v>
      </c>
      <c r="D57"/>
      <c r="F57" s="6"/>
      <c r="G57"/>
      <c r="IT57"/>
      <c r="IU57"/>
      <c r="IV57"/>
    </row>
    <row r="58" spans="1:256" ht="12.95" customHeight="1">
      <c r="A58" s="1">
        <v>4</v>
      </c>
      <c r="D58"/>
      <c r="F58" s="6"/>
      <c r="G58"/>
      <c r="IT58"/>
      <c r="IU58"/>
      <c r="IV58"/>
    </row>
    <row r="59" spans="1:256" ht="12.95" customHeight="1">
      <c r="A59" s="1">
        <v>3</v>
      </c>
      <c r="D59"/>
      <c r="F59" s="6"/>
      <c r="G59"/>
      <c r="IT59"/>
      <c r="IU59"/>
      <c r="IV59"/>
    </row>
    <row r="60" spans="1:256" ht="12.95" customHeight="1">
      <c r="A60" s="1">
        <v>2</v>
      </c>
      <c r="D60"/>
      <c r="F60" s="6"/>
      <c r="G60"/>
      <c r="IT60"/>
      <c r="IU60"/>
      <c r="IV60"/>
    </row>
    <row r="61" spans="1:256" ht="12.95" customHeight="1">
      <c r="A61" s="1">
        <v>1</v>
      </c>
      <c r="D61"/>
      <c r="E61" s="4"/>
      <c r="F61" s="6"/>
      <c r="G61"/>
      <c r="IT61"/>
      <c r="IU61"/>
      <c r="IV61"/>
    </row>
    <row r="62" spans="1:256" ht="12.95" customHeight="1">
      <c r="A62" s="1" t="s">
        <v>7</v>
      </c>
      <c r="C62" s="4"/>
      <c r="D62" s="4"/>
      <c r="E62" s="4">
        <f>MIN(E52:E61)</f>
        <v>0</v>
      </c>
      <c r="F62" s="6"/>
      <c r="G62"/>
      <c r="IT62"/>
      <c r="IU62"/>
      <c r="IV62"/>
    </row>
    <row r="63" spans="1:256" ht="12.95" customHeight="1">
      <c r="A63" s="1" t="s">
        <v>8</v>
      </c>
      <c r="C63" s="4"/>
      <c r="D63" s="4"/>
      <c r="E63" s="4" t="e">
        <f>AVERAGE(E52:E61)</f>
        <v>#DIV/0!</v>
      </c>
      <c r="F63" s="6"/>
      <c r="G63"/>
      <c r="IT63"/>
      <c r="IU63"/>
      <c r="IV63"/>
    </row>
    <row r="64" spans="1:256" ht="12.95" customHeight="1">
      <c r="A64" s="1" t="s">
        <v>9</v>
      </c>
      <c r="C64" s="4"/>
      <c r="D64" s="4"/>
      <c r="E64" s="4">
        <f>MAX(E52:E61)</f>
        <v>0</v>
      </c>
      <c r="F64" s="6"/>
      <c r="G64"/>
      <c r="IT64"/>
      <c r="IU64"/>
      <c r="IV64"/>
    </row>
    <row r="65" spans="3:256" ht="12.95" customHeight="1">
      <c r="C65" s="6"/>
      <c r="D65" s="6"/>
      <c r="E65" s="6"/>
      <c r="F65" s="6"/>
      <c r="G65"/>
      <c r="IT65"/>
      <c r="IU65"/>
      <c r="IV65"/>
    </row>
    <row r="66" spans="3:256" ht="12.95" customHeight="1">
      <c r="C66" s="6"/>
      <c r="D66" s="6"/>
      <c r="E66" s="6"/>
      <c r="F66" s="6"/>
      <c r="G66"/>
      <c r="IT66"/>
      <c r="IU66"/>
      <c r="IV66"/>
    </row>
    <row r="67" spans="3:256" ht="12.95" customHeight="1">
      <c r="C67" s="6"/>
      <c r="D67" s="6"/>
      <c r="E67" s="6"/>
      <c r="F67" s="6"/>
      <c r="G67"/>
      <c r="IT67"/>
      <c r="IU67"/>
      <c r="IV67"/>
    </row>
    <row r="68" spans="3:256" ht="12.95" customHeight="1">
      <c r="G68"/>
      <c r="IT68"/>
      <c r="IU68"/>
      <c r="IV68"/>
    </row>
    <row r="69" spans="3:256" ht="12.95" customHeight="1">
      <c r="G69"/>
      <c r="IT69"/>
      <c r="IU69"/>
      <c r="IV69"/>
    </row>
    <row r="70" spans="3:256" ht="12.95" customHeight="1">
      <c r="G70"/>
      <c r="IT70"/>
      <c r="IU70"/>
      <c r="IV70"/>
    </row>
    <row r="71" spans="3:256" ht="12.95" customHeight="1">
      <c r="C71" s="3"/>
      <c r="D71" s="3"/>
      <c r="E71" s="3"/>
      <c r="F71" s="3"/>
      <c r="G71"/>
      <c r="IT71"/>
      <c r="IU71"/>
      <c r="IV71"/>
    </row>
    <row r="72" spans="3:256" ht="12.95" customHeight="1">
      <c r="C72" s="6"/>
      <c r="D72" s="6"/>
      <c r="E72" s="6"/>
      <c r="F72" s="6"/>
      <c r="G72"/>
      <c r="IT72"/>
      <c r="IU72"/>
      <c r="IV72"/>
    </row>
    <row r="73" spans="3:256" ht="12.95" customHeight="1">
      <c r="C73" s="6"/>
      <c r="D73" s="6"/>
      <c r="E73" s="6"/>
      <c r="F73" s="6"/>
      <c r="G73"/>
      <c r="IT73"/>
      <c r="IU73"/>
      <c r="IV73"/>
    </row>
    <row r="74" spans="3:256" ht="12.95" customHeight="1">
      <c r="C74" s="6"/>
      <c r="D74" s="6"/>
      <c r="E74" s="6"/>
      <c r="F74" s="6"/>
      <c r="G74"/>
      <c r="IT74"/>
      <c r="IU74"/>
      <c r="IV74"/>
    </row>
    <row r="75" spans="3:256" ht="12.95" customHeight="1">
      <c r="C75" s="6"/>
      <c r="D75" s="6"/>
      <c r="E75" s="6"/>
      <c r="F75" s="6"/>
      <c r="G75"/>
      <c r="IT75"/>
      <c r="IU75"/>
      <c r="IV75"/>
    </row>
    <row r="76" spans="3:256" ht="12.95" customHeight="1">
      <c r="C76" s="6"/>
      <c r="D76" s="6"/>
      <c r="E76" s="6"/>
      <c r="F76" s="6"/>
      <c r="G76"/>
      <c r="IT76"/>
      <c r="IU76"/>
      <c r="IV76"/>
    </row>
    <row r="77" spans="3:256" ht="12.95" customHeight="1">
      <c r="C77" s="6"/>
      <c r="D77" s="6"/>
      <c r="E77" s="6"/>
      <c r="F77" s="6"/>
      <c r="G77"/>
      <c r="IT77"/>
      <c r="IU77"/>
      <c r="IV77"/>
    </row>
    <row r="78" spans="3:256" ht="12.95" customHeight="1">
      <c r="C78" s="6"/>
      <c r="D78" s="6"/>
      <c r="E78" s="6"/>
      <c r="F78" s="6"/>
      <c r="G78"/>
      <c r="IT78"/>
      <c r="IU78"/>
      <c r="IV78"/>
    </row>
    <row r="79" spans="3:256" ht="12.95" customHeight="1">
      <c r="C79" s="6"/>
      <c r="D79" s="6"/>
      <c r="E79" s="6"/>
      <c r="F79" s="6"/>
      <c r="G79"/>
      <c r="IT79"/>
      <c r="IU79"/>
      <c r="IV79"/>
    </row>
    <row r="80" spans="3:256" ht="12.95" customHeight="1">
      <c r="C80" s="6"/>
      <c r="D80" s="6"/>
      <c r="E80" s="6"/>
      <c r="F80" s="6"/>
      <c r="G80"/>
      <c r="IT80"/>
      <c r="IU80"/>
      <c r="IV80"/>
    </row>
    <row r="81" spans="3:256" ht="12.95" customHeight="1">
      <c r="C81" s="6"/>
      <c r="D81" s="6"/>
      <c r="E81" s="6"/>
      <c r="F81" s="6"/>
      <c r="G81"/>
      <c r="IT81"/>
      <c r="IU81"/>
      <c r="IV81"/>
    </row>
    <row r="82" spans="3:256" ht="12.95" customHeight="1">
      <c r="C82" s="6"/>
      <c r="D82" s="6"/>
      <c r="E82" s="6"/>
      <c r="F82" s="6"/>
      <c r="G82"/>
      <c r="IT82"/>
      <c r="IU82"/>
      <c r="IV82"/>
    </row>
    <row r="83" spans="3:256" ht="12.95" customHeight="1">
      <c r="C83" s="6"/>
      <c r="D83" s="6"/>
      <c r="E83" s="6"/>
      <c r="F83" s="6"/>
      <c r="G83"/>
      <c r="IT83"/>
      <c r="IU83"/>
      <c r="IV83"/>
    </row>
    <row r="84" spans="3:256" ht="12.95" customHeight="1">
      <c r="C84" s="6"/>
      <c r="D84" s="6"/>
      <c r="E84" s="6"/>
      <c r="F84" s="6"/>
      <c r="G84" s="1"/>
      <c r="IT84"/>
      <c r="IU84"/>
      <c r="IV84"/>
    </row>
    <row r="85" spans="3:256" ht="12.95" customHeight="1">
      <c r="C85" s="6"/>
      <c r="D85" s="6"/>
      <c r="E85" s="6"/>
      <c r="F85" s="6"/>
      <c r="G85" s="1"/>
      <c r="IT85"/>
      <c r="IU85"/>
      <c r="IV85"/>
    </row>
    <row r="86" spans="3:256" ht="12.95" customHeight="1">
      <c r="C86" s="6"/>
      <c r="D86" s="6"/>
      <c r="E86" s="6"/>
      <c r="F86" s="6"/>
      <c r="G86"/>
      <c r="IT86"/>
      <c r="IU86"/>
      <c r="IV86"/>
    </row>
    <row r="87" spans="3:256" ht="12.95" customHeight="1">
      <c r="C87" s="6"/>
      <c r="D87" s="6"/>
      <c r="E87" s="6"/>
      <c r="F87" s="6"/>
      <c r="G87"/>
      <c r="IT87"/>
      <c r="IU87"/>
      <c r="IV87"/>
    </row>
    <row r="88" spans="3:256" ht="12.95" customHeight="1">
      <c r="C88" s="6"/>
      <c r="D88" s="6"/>
      <c r="E88" s="6"/>
      <c r="F88" s="6"/>
      <c r="G88"/>
      <c r="IT88"/>
      <c r="IU88"/>
      <c r="IV88"/>
    </row>
    <row r="89" spans="3:256" ht="12.95" customHeight="1">
      <c r="C89" s="6"/>
      <c r="D89" s="6"/>
      <c r="E89" s="6"/>
      <c r="F89" s="6"/>
      <c r="G89"/>
      <c r="IT89"/>
      <c r="IU89"/>
      <c r="IV89"/>
    </row>
    <row r="90" spans="3:256" ht="12.95" customHeight="1">
      <c r="C90" s="6"/>
      <c r="D90" s="6"/>
      <c r="E90" s="6"/>
      <c r="F90" s="6"/>
      <c r="G90"/>
      <c r="IT90"/>
      <c r="IU90"/>
      <c r="IV90"/>
    </row>
    <row r="91" spans="3:256" ht="12.95" customHeight="1">
      <c r="C91" s="6"/>
      <c r="D91" s="6"/>
      <c r="E91" s="6"/>
      <c r="F91" s="6"/>
      <c r="G91"/>
      <c r="IT91"/>
      <c r="IU91"/>
      <c r="IV91"/>
    </row>
    <row r="92" spans="3:256" ht="12.95" customHeight="1">
      <c r="C92" s="6"/>
      <c r="D92" s="6"/>
      <c r="E92" s="6"/>
      <c r="F92" s="6"/>
      <c r="G92"/>
      <c r="IT92"/>
      <c r="IU92"/>
      <c r="IV92"/>
    </row>
    <row r="93" spans="3:256" ht="12.95" customHeight="1">
      <c r="C93" s="6"/>
      <c r="D93" s="6"/>
      <c r="E93" s="6"/>
      <c r="F93" s="6"/>
      <c r="G93"/>
      <c r="IT93"/>
      <c r="IU93"/>
      <c r="IV93"/>
    </row>
    <row r="94" spans="3:256" ht="12.95" customHeight="1">
      <c r="C94" s="6"/>
      <c r="D94" s="6"/>
      <c r="E94" s="6"/>
      <c r="F94" s="6"/>
      <c r="G94"/>
      <c r="IT94"/>
      <c r="IU94"/>
      <c r="IV94"/>
    </row>
    <row r="95" spans="3:256" ht="12.95" customHeight="1">
      <c r="C95" s="6"/>
      <c r="D95" s="6"/>
      <c r="E95" s="6"/>
      <c r="F95" s="6"/>
      <c r="G95"/>
      <c r="IT95"/>
      <c r="IU95"/>
      <c r="IV95"/>
    </row>
    <row r="96" spans="3:256" ht="12.95" customHeight="1">
      <c r="C96" s="6"/>
      <c r="D96" s="6"/>
      <c r="E96" s="6"/>
      <c r="F96" s="6"/>
    </row>
    <row r="97" spans="3:7" ht="12.95" customHeight="1">
      <c r="C97" s="6"/>
      <c r="D97" s="6"/>
      <c r="E97" s="6"/>
      <c r="F97" s="6"/>
      <c r="G97" s="6" t="s">
        <v>81</v>
      </c>
    </row>
    <row r="98" spans="3:7" ht="12.95" customHeight="1">
      <c r="C98" s="6"/>
      <c r="D98" s="6"/>
      <c r="E98" s="6"/>
      <c r="F98" s="6"/>
      <c r="G98" s="6" t="s">
        <v>79</v>
      </c>
    </row>
    <row r="99" spans="3:7" ht="12.95" customHeight="1">
      <c r="C99" s="6"/>
      <c r="D99" s="6"/>
      <c r="E99" s="6"/>
      <c r="F99" s="6"/>
    </row>
    <row r="100" spans="3:7" ht="12.95" customHeight="1">
      <c r="C100" s="6"/>
      <c r="D100" s="6"/>
      <c r="E100" s="6"/>
      <c r="F100" s="6"/>
      <c r="G100" s="6" t="s">
        <v>82</v>
      </c>
    </row>
    <row r="101" spans="3:7" ht="12.95" customHeight="1">
      <c r="C101" s="6"/>
      <c r="D101" s="6"/>
      <c r="E101" s="6"/>
      <c r="F101" s="6"/>
      <c r="G101" s="6" t="s">
        <v>79</v>
      </c>
    </row>
    <row r="102" spans="3:7" ht="12.95" customHeight="1">
      <c r="C102" s="6"/>
      <c r="D102" s="6"/>
      <c r="E102" s="6"/>
      <c r="F102" s="6"/>
    </row>
    <row r="103" spans="3:7" ht="12.95" customHeight="1">
      <c r="C103" s="6"/>
      <c r="D103" s="6"/>
      <c r="E103" s="6"/>
      <c r="F103" s="6"/>
    </row>
  </sheetData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116"/>
  <sheetViews>
    <sheetView tabSelected="1" topLeftCell="A13" workbookViewId="0">
      <selection activeCell="D49" sqref="D49"/>
    </sheetView>
  </sheetViews>
  <sheetFormatPr defaultColWidth="12.140625" defaultRowHeight="12.95" customHeight="1"/>
  <cols>
    <col min="1" max="1" width="13.28515625" style="1" customWidth="1"/>
    <col min="2" max="3" width="16.7109375" style="1" customWidth="1"/>
    <col min="4" max="5" width="13.7109375" style="1" bestFit="1" customWidth="1"/>
    <col min="6" max="6" width="12.140625" style="1"/>
    <col min="7" max="7" width="12.140625" style="6"/>
    <col min="8" max="16384" width="12.140625" style="1"/>
  </cols>
  <sheetData>
    <row r="1" spans="1:256" s="3" customFormat="1" ht="17.25" customHeight="1">
      <c r="A1" s="2" t="s">
        <v>83</v>
      </c>
      <c r="B1" s="2"/>
      <c r="G1" s="6"/>
      <c r="I1"/>
      <c r="J1"/>
      <c r="K1"/>
      <c r="L1"/>
    </row>
    <row r="2" spans="1:256" s="3" customFormat="1" ht="12.75">
      <c r="A2" s="3" t="s">
        <v>84</v>
      </c>
      <c r="G2"/>
    </row>
    <row r="3" spans="1:256" s="3" customFormat="1" ht="12.95" customHeight="1">
      <c r="A3" s="6" t="s">
        <v>36</v>
      </c>
      <c r="G3"/>
    </row>
    <row r="4" spans="1:256" s="3" customFormat="1" ht="12.95" customHeight="1">
      <c r="A4" s="6" t="s">
        <v>85</v>
      </c>
      <c r="B4"/>
      <c r="C4"/>
      <c r="D4"/>
      <c r="E4" s="1"/>
      <c r="G4"/>
    </row>
    <row r="5" spans="1:256" ht="12.95" customHeight="1">
      <c r="B5"/>
      <c r="C5"/>
      <c r="D5"/>
      <c r="G5"/>
      <c r="IT5"/>
      <c r="IU5"/>
      <c r="IV5"/>
    </row>
    <row r="6" spans="1:256" ht="12.95" customHeight="1">
      <c r="A6" s="3" t="s">
        <v>86</v>
      </c>
      <c r="B6"/>
      <c r="C6"/>
      <c r="D6"/>
      <c r="G6"/>
      <c r="IT6"/>
      <c r="IU6"/>
      <c r="IV6"/>
    </row>
    <row r="7" spans="1:256" ht="12.95" customHeight="1">
      <c r="A7" s="6">
        <v>4287</v>
      </c>
      <c r="B7"/>
      <c r="C7"/>
      <c r="D7"/>
      <c r="G7"/>
      <c r="IT7"/>
      <c r="IU7"/>
      <c r="IV7"/>
    </row>
    <row r="8" spans="1:256" ht="12.95" customHeight="1">
      <c r="A8" s="21">
        <v>4165</v>
      </c>
      <c r="B8"/>
      <c r="C8"/>
      <c r="D8"/>
      <c r="G8"/>
      <c r="IT8"/>
      <c r="IU8"/>
      <c r="IV8"/>
    </row>
    <row r="9" spans="1:256" ht="12.95" customHeight="1">
      <c r="A9" s="6">
        <v>3455</v>
      </c>
      <c r="B9"/>
      <c r="C9"/>
      <c r="D9"/>
      <c r="G9"/>
      <c r="IT9"/>
      <c r="IU9"/>
      <c r="IV9"/>
    </row>
    <row r="10" spans="1:256" ht="12.95" customHeight="1">
      <c r="A10" s="6">
        <v>3243</v>
      </c>
      <c r="B10"/>
      <c r="C10"/>
      <c r="D10"/>
      <c r="G10"/>
      <c r="IT10"/>
      <c r="IU10"/>
      <c r="IV10"/>
    </row>
    <row r="11" spans="1:256" ht="12.95" customHeight="1">
      <c r="A11" s="6">
        <v>3652</v>
      </c>
      <c r="B11"/>
      <c r="C11"/>
      <c r="D11"/>
      <c r="G11"/>
      <c r="IT11"/>
      <c r="IU11"/>
      <c r="IV11"/>
    </row>
    <row r="12" spans="1:256" ht="12.95" customHeight="1">
      <c r="A12" s="6">
        <v>3580</v>
      </c>
      <c r="B12"/>
      <c r="C12"/>
      <c r="D12"/>
      <c r="G12"/>
      <c r="IT12"/>
      <c r="IU12"/>
      <c r="IV12"/>
    </row>
    <row r="13" spans="1:256" ht="12.95" customHeight="1">
      <c r="A13" s="6">
        <v>3679</v>
      </c>
      <c r="B13"/>
      <c r="C13"/>
      <c r="D13"/>
      <c r="G13"/>
      <c r="IT13"/>
      <c r="IU13"/>
      <c r="IV13"/>
    </row>
    <row r="14" spans="1:256" ht="12.95" customHeight="1">
      <c r="A14" s="6">
        <v>3834</v>
      </c>
      <c r="B14"/>
      <c r="C14"/>
      <c r="D14"/>
      <c r="G14"/>
      <c r="IT14"/>
      <c r="IU14"/>
      <c r="IV14"/>
    </row>
    <row r="15" spans="1:256" ht="12.95" customHeight="1">
      <c r="A15" s="6">
        <v>3623</v>
      </c>
      <c r="B15"/>
      <c r="C15"/>
      <c r="D15"/>
      <c r="G15"/>
      <c r="IT15"/>
      <c r="IU15"/>
      <c r="IV15"/>
    </row>
    <row r="16" spans="1:256" ht="12.95" customHeight="1">
      <c r="A16" s="6">
        <v>3694</v>
      </c>
      <c r="B16"/>
      <c r="C16"/>
      <c r="D16"/>
      <c r="G16"/>
      <c r="IT16"/>
      <c r="IU16"/>
      <c r="IV16"/>
    </row>
    <row r="17" spans="1:256" ht="12.95" customHeight="1">
      <c r="A17" s="6">
        <f>AVERAGE(A7:A16)</f>
        <v>3721.2</v>
      </c>
      <c r="B17"/>
      <c r="C17"/>
      <c r="D17"/>
      <c r="G17"/>
      <c r="IT17"/>
      <c r="IU17"/>
      <c r="IV17"/>
    </row>
    <row r="18" spans="1:256" ht="12.95" customHeight="1">
      <c r="A18" s="6"/>
      <c r="B18"/>
      <c r="C18"/>
      <c r="D18"/>
      <c r="G18"/>
      <c r="IT18"/>
      <c r="IU18"/>
      <c r="IV18"/>
    </row>
    <row r="19" spans="1:256" ht="12.95" customHeight="1">
      <c r="B19"/>
      <c r="C19"/>
      <c r="D19"/>
      <c r="G19"/>
      <c r="IT19"/>
      <c r="IU19"/>
      <c r="IV19"/>
    </row>
    <row r="20" spans="1:256" ht="12.95" customHeight="1">
      <c r="A20" s="3" t="s">
        <v>87</v>
      </c>
      <c r="B20"/>
      <c r="C20" s="7"/>
      <c r="D20"/>
      <c r="G20"/>
      <c r="IT20"/>
      <c r="IU20"/>
      <c r="IV20"/>
    </row>
    <row r="21" spans="1:256" ht="12.95" customHeight="1">
      <c r="A21" s="6">
        <v>52719</v>
      </c>
      <c r="B21" s="8">
        <v>48366</v>
      </c>
      <c r="C21"/>
      <c r="D21"/>
      <c r="G21"/>
      <c r="IT21"/>
      <c r="IU21"/>
      <c r="IV21"/>
    </row>
    <row r="22" spans="1:256" ht="12.95" customHeight="1">
      <c r="A22" s="6">
        <v>19606</v>
      </c>
      <c r="B22" s="8">
        <v>34662</v>
      </c>
      <c r="C22"/>
      <c r="D22"/>
      <c r="G22"/>
      <c r="IT22"/>
      <c r="IU22"/>
      <c r="IV22"/>
    </row>
    <row r="23" spans="1:256" ht="12.95" customHeight="1">
      <c r="A23" s="6">
        <v>35180</v>
      </c>
      <c r="B23" s="8">
        <v>27244</v>
      </c>
      <c r="C23"/>
      <c r="D23"/>
      <c r="G23"/>
      <c r="IT23"/>
      <c r="IU23"/>
      <c r="IV23"/>
    </row>
    <row r="24" spans="1:256" ht="12.95" customHeight="1">
      <c r="A24" s="6">
        <v>12363</v>
      </c>
      <c r="B24" s="6">
        <v>10861</v>
      </c>
      <c r="C24" s="4"/>
      <c r="D24" s="4"/>
      <c r="E24" s="4"/>
      <c r="G24"/>
      <c r="IT24"/>
      <c r="IU24"/>
      <c r="IV24"/>
    </row>
    <row r="25" spans="1:256" ht="12.95" customHeight="1">
      <c r="A25" s="6">
        <v>30417</v>
      </c>
      <c r="B25" s="6">
        <v>29053</v>
      </c>
      <c r="C25" s="4"/>
      <c r="D25" s="4"/>
      <c r="E25" s="4"/>
      <c r="F25" s="4"/>
      <c r="G25"/>
      <c r="IT25"/>
      <c r="IU25"/>
      <c r="IV25"/>
    </row>
    <row r="26" spans="1:256" ht="12.95" customHeight="1">
      <c r="A26" s="6">
        <v>56734</v>
      </c>
      <c r="B26" s="6">
        <v>27732</v>
      </c>
      <c r="C26" s="4"/>
      <c r="D26" s="4"/>
      <c r="E26" s="4"/>
      <c r="F26" s="4"/>
      <c r="G26"/>
      <c r="IT26"/>
      <c r="IU26"/>
      <c r="IV26"/>
    </row>
    <row r="27" spans="1:256" ht="12.95" customHeight="1">
      <c r="A27" s="6">
        <v>45636</v>
      </c>
      <c r="B27" s="6">
        <v>18285</v>
      </c>
      <c r="C27" s="4"/>
      <c r="D27" s="4"/>
      <c r="E27" s="4"/>
      <c r="F27" s="4"/>
      <c r="G27"/>
      <c r="IT27"/>
      <c r="IU27"/>
      <c r="IV27"/>
    </row>
    <row r="28" spans="1:256" ht="12.95" customHeight="1">
      <c r="A28" s="6">
        <v>33798</v>
      </c>
      <c r="B28" s="6">
        <v>28428</v>
      </c>
      <c r="C28" s="3"/>
      <c r="D28" s="3"/>
      <c r="E28" s="3"/>
      <c r="F28" s="3"/>
      <c r="G28"/>
      <c r="IT28"/>
      <c r="IU28"/>
      <c r="IV28"/>
    </row>
    <row r="29" spans="1:256" s="3" customFormat="1" ht="12.95" customHeight="1">
      <c r="B29" s="6">
        <v>28554</v>
      </c>
      <c r="F29" s="1"/>
      <c r="G29"/>
    </row>
    <row r="30" spans="1:256" s="3" customFormat="1" ht="12.95" customHeight="1">
      <c r="A30" s="1"/>
      <c r="B30" s="6">
        <v>11987</v>
      </c>
      <c r="C30"/>
      <c r="D30"/>
      <c r="E30" s="1"/>
      <c r="F30" s="1"/>
      <c r="G30"/>
    </row>
    <row r="31" spans="1:256" ht="12.95" customHeight="1">
      <c r="B31" s="6" t="s">
        <v>36</v>
      </c>
      <c r="C31"/>
      <c r="D31"/>
      <c r="G31"/>
      <c r="IT31"/>
      <c r="IU31"/>
      <c r="IV31"/>
    </row>
    <row r="32" spans="1:256" ht="12.95" customHeight="1">
      <c r="B32" s="6" t="s">
        <v>88</v>
      </c>
      <c r="C32"/>
      <c r="D32"/>
      <c r="G32"/>
      <c r="IT32"/>
      <c r="IU32"/>
      <c r="IV32"/>
    </row>
    <row r="33" spans="1:256" ht="12.95" customHeight="1">
      <c r="A33" s="3" t="s">
        <v>119</v>
      </c>
      <c r="C33"/>
      <c r="D33"/>
      <c r="G33"/>
      <c r="IT33"/>
      <c r="IU33"/>
      <c r="IV33"/>
    </row>
    <row r="34" spans="1:256" ht="12.95" customHeight="1">
      <c r="A34" s="1">
        <v>69.059848785400007</v>
      </c>
      <c r="C34"/>
      <c r="D34"/>
      <c r="G34"/>
      <c r="IT34"/>
      <c r="IU34"/>
      <c r="IV34"/>
    </row>
    <row r="35" spans="1:256" ht="12.95" customHeight="1">
      <c r="A35" s="1">
        <v>215.048074722</v>
      </c>
      <c r="C35"/>
      <c r="D35"/>
      <c r="G35"/>
      <c r="IT35"/>
      <c r="IU35"/>
      <c r="IV35"/>
    </row>
    <row r="36" spans="1:256" ht="12.95" customHeight="1">
      <c r="A36" s="1">
        <v>12.8428936005</v>
      </c>
      <c r="C36"/>
      <c r="D36"/>
      <c r="G36"/>
      <c r="IT36"/>
      <c r="IU36"/>
      <c r="IV36"/>
    </row>
    <row r="37" spans="1:256" ht="12.95" customHeight="1">
      <c r="A37" s="1">
        <v>18.0611610413</v>
      </c>
      <c r="C37"/>
      <c r="D37"/>
      <c r="G37"/>
      <c r="IT37"/>
      <c r="IU37"/>
      <c r="IV37"/>
    </row>
    <row r="38" spans="1:256" ht="12.95" customHeight="1">
      <c r="A38" s="1">
        <v>112.95294761700001</v>
      </c>
      <c r="C38"/>
      <c r="D38"/>
      <c r="G38"/>
      <c r="IT38"/>
      <c r="IU38"/>
      <c r="IV38"/>
    </row>
    <row r="39" spans="1:256" ht="12.95" customHeight="1">
      <c r="A39" s="1">
        <v>175.26197433499999</v>
      </c>
      <c r="C39"/>
      <c r="D39"/>
      <c r="F39" s="4"/>
      <c r="G39"/>
      <c r="IT39"/>
      <c r="IU39"/>
      <c r="IV39"/>
    </row>
    <row r="40" spans="1:256" ht="12.95" customHeight="1">
      <c r="A40" s="1">
        <v>35.835981369000002</v>
      </c>
      <c r="C40" s="4"/>
      <c r="D40" s="4"/>
      <c r="F40" s="4"/>
      <c r="G40"/>
      <c r="IT40"/>
      <c r="IU40"/>
      <c r="IV40"/>
    </row>
    <row r="41" spans="1:256" ht="12.95" customHeight="1">
      <c r="A41" s="1">
        <v>190.799951553</v>
      </c>
      <c r="C41" s="4"/>
      <c r="D41" s="4"/>
      <c r="F41" s="4"/>
      <c r="G41"/>
      <c r="IT41"/>
      <c r="IU41"/>
      <c r="IV41"/>
    </row>
    <row r="42" spans="1:256" ht="12.95" customHeight="1">
      <c r="A42" s="1">
        <v>271.48795127900001</v>
      </c>
      <c r="C42" s="4"/>
      <c r="D42" s="4"/>
      <c r="F42" s="4"/>
      <c r="G42"/>
      <c r="IT42"/>
      <c r="IU42"/>
      <c r="IV42"/>
    </row>
    <row r="43" spans="1:256" ht="12.95" customHeight="1">
      <c r="A43" s="1">
        <v>199.443101883</v>
      </c>
      <c r="C43" s="3"/>
      <c r="D43" s="3"/>
      <c r="F43" s="3"/>
      <c r="G43"/>
      <c r="IT43"/>
      <c r="IU43"/>
      <c r="IV43"/>
    </row>
    <row r="44" spans="1:256" ht="12.95" customHeight="1">
      <c r="A44" s="4">
        <f>MIN(A34:A43)</f>
        <v>12.8428936005</v>
      </c>
      <c r="C44" s="3"/>
      <c r="D44" s="15" t="s">
        <v>120</v>
      </c>
      <c r="E44" s="15" t="s">
        <v>121</v>
      </c>
      <c r="F44" s="3"/>
      <c r="G44"/>
      <c r="IT44"/>
      <c r="IU44"/>
      <c r="IV44"/>
    </row>
    <row r="45" spans="1:256" ht="12.95" customHeight="1">
      <c r="A45" s="4">
        <f>AVERAGE(A34:A43)</f>
        <v>130.07938861852</v>
      </c>
      <c r="C45" s="3"/>
      <c r="D45" s="1">
        <f>A17</f>
        <v>3721.2</v>
      </c>
      <c r="E45" s="6">
        <f>26517-130</f>
        <v>26387</v>
      </c>
      <c r="F45" s="3" t="s">
        <v>122</v>
      </c>
      <c r="G45"/>
      <c r="IT45"/>
      <c r="IU45"/>
      <c r="IV45"/>
    </row>
    <row r="46" spans="1:256" ht="12.95" customHeight="1">
      <c r="A46" s="4">
        <f>MAX(A34:A43)</f>
        <v>271.48795127900001</v>
      </c>
      <c r="C46" s="3"/>
      <c r="D46" s="6">
        <f>D45-130</f>
        <v>3591.2</v>
      </c>
      <c r="E46" s="6">
        <f>E45-130</f>
        <v>26257</v>
      </c>
      <c r="F46" s="3" t="s">
        <v>123</v>
      </c>
      <c r="G46"/>
      <c r="IT46"/>
      <c r="IU46"/>
      <c r="IV46"/>
    </row>
    <row r="47" spans="1:256" ht="12.95" customHeight="1">
      <c r="B47" s="3"/>
      <c r="D47" s="6"/>
      <c r="E47" s="6"/>
      <c r="G47"/>
      <c r="IT47"/>
      <c r="IU47"/>
      <c r="IV47"/>
    </row>
    <row r="48" spans="1:256" ht="12.95" customHeight="1">
      <c r="A48" s="11" t="s">
        <v>89</v>
      </c>
      <c r="B48" s="3"/>
      <c r="C48" s="3"/>
      <c r="D48" s="6">
        <f>5000000/(D46/1000)</f>
        <v>1392292.2699933171</v>
      </c>
      <c r="E48" s="6">
        <f>10000000/(E46/1000)</f>
        <v>380850.82073351863</v>
      </c>
      <c r="F48" s="3" t="s">
        <v>124</v>
      </c>
      <c r="G48"/>
      <c r="IT48"/>
      <c r="IU48"/>
      <c r="IV48"/>
    </row>
    <row r="49" spans="1:256" ht="12.95" customHeight="1">
      <c r="A49" s="11" t="s">
        <v>90</v>
      </c>
      <c r="B49" s="3"/>
      <c r="D49" s="14">
        <f>D48/1024</f>
        <v>1359.6604199153487</v>
      </c>
      <c r="E49" s="14">
        <f>E48/1024</f>
        <v>371.92462962257679</v>
      </c>
      <c r="F49" s="3" t="s">
        <v>125</v>
      </c>
      <c r="G49"/>
      <c r="IT49"/>
      <c r="IU49"/>
      <c r="IV49"/>
    </row>
    <row r="50" spans="1:256" ht="12.95" customHeight="1">
      <c r="A50" s="11" t="s">
        <v>91</v>
      </c>
      <c r="B50" s="3"/>
      <c r="D50"/>
      <c r="G50"/>
      <c r="IT50"/>
      <c r="IU50"/>
      <c r="IV50"/>
    </row>
    <row r="51" spans="1:256" ht="12.95" customHeight="1">
      <c r="A51" s="11" t="s">
        <v>92</v>
      </c>
      <c r="D51"/>
      <c r="G51"/>
      <c r="IT51"/>
      <c r="IU51"/>
      <c r="IV51"/>
    </row>
    <row r="52" spans="1:256" ht="12.95" customHeight="1">
      <c r="A52" s="11" t="s">
        <v>93</v>
      </c>
      <c r="D52"/>
      <c r="G52"/>
      <c r="IT52"/>
      <c r="IU52"/>
      <c r="IV52"/>
    </row>
    <row r="53" spans="1:256" ht="12.95" customHeight="1">
      <c r="A53" s="11" t="s">
        <v>94</v>
      </c>
      <c r="D53"/>
      <c r="G53"/>
      <c r="IT53"/>
      <c r="IU53"/>
      <c r="IV53"/>
    </row>
    <row r="54" spans="1:256" ht="12.95" customHeight="1">
      <c r="A54" s="11" t="s">
        <v>95</v>
      </c>
      <c r="D54"/>
      <c r="G54"/>
      <c r="IT54"/>
      <c r="IU54"/>
      <c r="IV54"/>
    </row>
    <row r="55" spans="1:256" ht="12.95" customHeight="1">
      <c r="A55" s="11" t="s">
        <v>96</v>
      </c>
      <c r="D55"/>
      <c r="G55"/>
      <c r="IT55"/>
      <c r="IU55"/>
      <c r="IV55"/>
    </row>
    <row r="56" spans="1:256" ht="12.95" customHeight="1">
      <c r="A56" s="11" t="s">
        <v>97</v>
      </c>
      <c r="D56"/>
      <c r="G56"/>
      <c r="IT56"/>
      <c r="IU56"/>
      <c r="IV56"/>
    </row>
    <row r="57" spans="1:256" ht="12.95" customHeight="1">
      <c r="A57" s="11" t="s">
        <v>98</v>
      </c>
      <c r="D57"/>
      <c r="F57" s="4"/>
      <c r="G57"/>
      <c r="IT57"/>
      <c r="IU57"/>
      <c r="IV57"/>
    </row>
    <row r="58" spans="1:256" ht="12.95" customHeight="1">
      <c r="A58" s="11" t="s">
        <v>99</v>
      </c>
      <c r="D58"/>
      <c r="E58" s="4"/>
      <c r="F58" s="4"/>
      <c r="G58"/>
      <c r="IT58"/>
      <c r="IU58"/>
      <c r="IV58"/>
    </row>
    <row r="59" spans="1:256" ht="12.95" customHeight="1">
      <c r="A59" s="11" t="s">
        <v>100</v>
      </c>
      <c r="C59" s="4"/>
      <c r="D59" s="4"/>
      <c r="E59" s="4"/>
      <c r="F59" s="4"/>
      <c r="G59"/>
      <c r="IT59"/>
      <c r="IU59"/>
      <c r="IV59"/>
    </row>
    <row r="60" spans="1:256" ht="12.95" customHeight="1">
      <c r="A60" s="11" t="s">
        <v>101</v>
      </c>
      <c r="C60" s="4"/>
      <c r="D60" s="4"/>
      <c r="E60" s="4"/>
      <c r="F60" s="6"/>
      <c r="G60"/>
      <c r="IT60"/>
      <c r="IU60"/>
      <c r="IV60"/>
    </row>
    <row r="61" spans="1:256" ht="12.95" customHeight="1">
      <c r="A61" s="11" t="s">
        <v>102</v>
      </c>
      <c r="C61" s="4"/>
      <c r="D61" s="4"/>
      <c r="E61" s="4"/>
      <c r="F61" s="6"/>
      <c r="G61"/>
      <c r="IT61"/>
      <c r="IU61"/>
      <c r="IV61"/>
    </row>
    <row r="62" spans="1:256" ht="12.95" customHeight="1">
      <c r="C62" s="6"/>
      <c r="D62" s="6"/>
      <c r="E62" s="6"/>
      <c r="F62" s="6"/>
      <c r="G62"/>
      <c r="IT62"/>
      <c r="IU62"/>
      <c r="IV62"/>
    </row>
    <row r="63" spans="1:256" ht="12.95" customHeight="1">
      <c r="A63" s="3"/>
      <c r="B63" s="3"/>
      <c r="F63" s="6"/>
      <c r="G63"/>
      <c r="IT63"/>
      <c r="IU63"/>
      <c r="IV63"/>
    </row>
    <row r="64" spans="1:256" ht="12.95" customHeight="1">
      <c r="A64" s="3"/>
      <c r="B64" s="3"/>
      <c r="C64" s="3"/>
      <c r="D64" s="3"/>
      <c r="E64" s="3"/>
      <c r="F64" s="6"/>
      <c r="G64"/>
      <c r="IT64"/>
      <c r="IU64"/>
      <c r="IV64"/>
    </row>
    <row r="65" spans="3:256" ht="12.95" customHeight="1">
      <c r="D65"/>
      <c r="F65" s="6"/>
      <c r="G65"/>
      <c r="IT65"/>
      <c r="IU65"/>
      <c r="IV65"/>
    </row>
    <row r="66" spans="3:256" ht="12.95" customHeight="1">
      <c r="D66"/>
      <c r="F66" s="6"/>
      <c r="G66"/>
      <c r="IT66"/>
      <c r="IU66"/>
      <c r="IV66"/>
    </row>
    <row r="67" spans="3:256" ht="12.95" customHeight="1">
      <c r="D67"/>
      <c r="F67" s="6"/>
      <c r="G67"/>
      <c r="IT67"/>
      <c r="IU67"/>
      <c r="IV67"/>
    </row>
    <row r="68" spans="3:256" ht="12.95" customHeight="1">
      <c r="D68"/>
      <c r="F68" s="6"/>
      <c r="G68"/>
      <c r="IT68"/>
      <c r="IU68"/>
      <c r="IV68"/>
    </row>
    <row r="69" spans="3:256" ht="12.95" customHeight="1">
      <c r="D69"/>
      <c r="F69" s="6"/>
      <c r="G69"/>
      <c r="IT69"/>
      <c r="IU69"/>
      <c r="IV69"/>
    </row>
    <row r="70" spans="3:256" ht="12.95" customHeight="1">
      <c r="D70"/>
      <c r="F70" s="6"/>
      <c r="G70"/>
      <c r="IT70"/>
      <c r="IU70"/>
      <c r="IV70"/>
    </row>
    <row r="71" spans="3:256" ht="12.95" customHeight="1">
      <c r="D71"/>
      <c r="F71" s="6"/>
      <c r="G71"/>
      <c r="IT71"/>
      <c r="IU71"/>
      <c r="IV71"/>
    </row>
    <row r="72" spans="3:256" ht="12.95" customHeight="1">
      <c r="D72"/>
      <c r="F72" s="6"/>
      <c r="G72"/>
      <c r="IT72"/>
      <c r="IU72"/>
      <c r="IV72"/>
    </row>
    <row r="73" spans="3:256" ht="12.95" customHeight="1">
      <c r="D73"/>
      <c r="F73" s="6"/>
      <c r="G73"/>
      <c r="IT73"/>
      <c r="IU73"/>
      <c r="IV73"/>
    </row>
    <row r="74" spans="3:256" ht="12.95" customHeight="1">
      <c r="D74"/>
      <c r="E74" s="4"/>
      <c r="F74" s="6"/>
      <c r="G74"/>
      <c r="IT74"/>
      <c r="IU74"/>
      <c r="IV74"/>
    </row>
    <row r="75" spans="3:256" ht="12.95" customHeight="1">
      <c r="C75" s="4"/>
      <c r="D75" s="4"/>
      <c r="E75" s="4"/>
      <c r="F75" s="6"/>
      <c r="G75"/>
      <c r="IT75"/>
      <c r="IU75"/>
      <c r="IV75"/>
    </row>
    <row r="76" spans="3:256" ht="12.95" customHeight="1">
      <c r="C76" s="4"/>
      <c r="D76" s="4"/>
      <c r="E76" s="4"/>
      <c r="F76" s="6"/>
      <c r="G76"/>
      <c r="IT76"/>
      <c r="IU76"/>
      <c r="IV76"/>
    </row>
    <row r="77" spans="3:256" ht="12.95" customHeight="1">
      <c r="C77" s="4"/>
      <c r="D77" s="4"/>
      <c r="E77" s="4"/>
      <c r="F77" s="6"/>
      <c r="G77"/>
      <c r="IT77"/>
      <c r="IU77"/>
      <c r="IV77"/>
    </row>
    <row r="78" spans="3:256" ht="12.95" customHeight="1">
      <c r="C78" s="6"/>
      <c r="D78" s="6"/>
      <c r="E78" s="6"/>
      <c r="F78" s="6"/>
      <c r="G78"/>
      <c r="IT78"/>
      <c r="IU78"/>
      <c r="IV78"/>
    </row>
    <row r="79" spans="3:256" ht="12.95" customHeight="1">
      <c r="C79" s="6"/>
      <c r="D79" s="6"/>
      <c r="E79" s="6"/>
      <c r="F79" s="6"/>
      <c r="G79"/>
      <c r="IT79"/>
      <c r="IU79"/>
      <c r="IV79"/>
    </row>
    <row r="80" spans="3:256" ht="12.95" customHeight="1">
      <c r="C80" s="6"/>
      <c r="D80" s="6"/>
      <c r="E80" s="6"/>
      <c r="F80" s="6"/>
      <c r="G80"/>
      <c r="IT80"/>
      <c r="IU80"/>
      <c r="IV80"/>
    </row>
    <row r="81" spans="3:256" ht="12.95" customHeight="1">
      <c r="G81"/>
      <c r="IT81"/>
      <c r="IU81"/>
      <c r="IV81"/>
    </row>
    <row r="82" spans="3:256" ht="12.95" customHeight="1">
      <c r="G82"/>
      <c r="IT82"/>
      <c r="IU82"/>
      <c r="IV82"/>
    </row>
    <row r="83" spans="3:256" ht="12.95" customHeight="1">
      <c r="G83"/>
      <c r="IT83"/>
      <c r="IU83"/>
      <c r="IV83"/>
    </row>
    <row r="84" spans="3:256" ht="12.95" customHeight="1">
      <c r="C84" s="3"/>
      <c r="D84" s="3"/>
      <c r="E84" s="3"/>
      <c r="F84" s="3"/>
      <c r="G84"/>
      <c r="IT84"/>
      <c r="IU84"/>
      <c r="IV84"/>
    </row>
    <row r="85" spans="3:256" ht="12.95" customHeight="1">
      <c r="C85" s="6"/>
      <c r="D85" s="6"/>
      <c r="E85" s="6"/>
      <c r="F85" s="6"/>
      <c r="G85"/>
      <c r="IT85"/>
      <c r="IU85"/>
      <c r="IV85"/>
    </row>
    <row r="86" spans="3:256" ht="12.95" customHeight="1">
      <c r="C86" s="6"/>
      <c r="D86" s="6"/>
      <c r="E86" s="6"/>
      <c r="F86" s="6"/>
      <c r="G86"/>
      <c r="IT86"/>
      <c r="IU86"/>
      <c r="IV86"/>
    </row>
    <row r="87" spans="3:256" ht="12.95" customHeight="1">
      <c r="C87" s="6"/>
      <c r="D87" s="6"/>
      <c r="E87" s="6"/>
      <c r="F87" s="6"/>
      <c r="G87"/>
      <c r="IT87"/>
      <c r="IU87"/>
      <c r="IV87"/>
    </row>
    <row r="88" spans="3:256" ht="12.95" customHeight="1">
      <c r="C88" s="6"/>
      <c r="D88" s="6"/>
      <c r="E88" s="6"/>
      <c r="F88" s="6"/>
      <c r="G88"/>
      <c r="IT88"/>
      <c r="IU88"/>
      <c r="IV88"/>
    </row>
    <row r="89" spans="3:256" ht="12.95" customHeight="1">
      <c r="C89" s="6"/>
      <c r="D89" s="6"/>
      <c r="E89" s="6"/>
      <c r="F89" s="6"/>
      <c r="G89"/>
      <c r="IT89"/>
      <c r="IU89"/>
      <c r="IV89"/>
    </row>
    <row r="90" spans="3:256" ht="12.95" customHeight="1">
      <c r="C90" s="6"/>
      <c r="D90" s="6"/>
      <c r="E90" s="6"/>
      <c r="F90" s="6"/>
      <c r="G90"/>
      <c r="IT90"/>
      <c r="IU90"/>
      <c r="IV90"/>
    </row>
    <row r="91" spans="3:256" ht="12.95" customHeight="1">
      <c r="C91" s="6"/>
      <c r="D91" s="6"/>
      <c r="E91" s="6"/>
      <c r="F91" s="6"/>
      <c r="G91"/>
      <c r="IT91"/>
      <c r="IU91"/>
      <c r="IV91"/>
    </row>
    <row r="92" spans="3:256" ht="12.95" customHeight="1">
      <c r="C92" s="6"/>
      <c r="D92" s="6"/>
      <c r="E92" s="6"/>
      <c r="F92" s="6"/>
      <c r="G92"/>
      <c r="IT92"/>
      <c r="IU92"/>
      <c r="IV92"/>
    </row>
    <row r="93" spans="3:256" ht="12.95" customHeight="1">
      <c r="C93" s="6"/>
      <c r="D93" s="6"/>
      <c r="E93" s="6"/>
      <c r="F93" s="6"/>
      <c r="G93"/>
      <c r="IT93"/>
      <c r="IU93"/>
      <c r="IV93"/>
    </row>
    <row r="94" spans="3:256" ht="12.95" customHeight="1">
      <c r="C94" s="6"/>
      <c r="D94" s="6"/>
      <c r="E94" s="6"/>
      <c r="F94" s="6"/>
      <c r="G94"/>
      <c r="IT94"/>
      <c r="IU94"/>
      <c r="IV94"/>
    </row>
    <row r="95" spans="3:256" ht="12.95" customHeight="1">
      <c r="C95" s="6"/>
      <c r="D95" s="6"/>
      <c r="E95" s="6"/>
      <c r="F95" s="6"/>
      <c r="G95"/>
      <c r="IT95"/>
      <c r="IU95"/>
      <c r="IV95"/>
    </row>
    <row r="96" spans="3:256" ht="12.95" customHeight="1">
      <c r="C96" s="6"/>
      <c r="D96" s="6"/>
      <c r="E96" s="6"/>
      <c r="F96" s="6"/>
      <c r="G96"/>
      <c r="IT96"/>
      <c r="IU96"/>
      <c r="IV96"/>
    </row>
    <row r="97" spans="3:256" ht="12.95" customHeight="1">
      <c r="C97" s="6"/>
      <c r="D97" s="6"/>
      <c r="E97" s="6"/>
      <c r="F97" s="6"/>
      <c r="G97" s="1"/>
      <c r="IT97"/>
      <c r="IU97"/>
      <c r="IV97"/>
    </row>
    <row r="98" spans="3:256" ht="12.95" customHeight="1">
      <c r="C98" s="6"/>
      <c r="D98" s="6"/>
      <c r="E98" s="6"/>
      <c r="F98" s="6"/>
      <c r="G98" s="1"/>
      <c r="IT98"/>
      <c r="IU98"/>
      <c r="IV98"/>
    </row>
    <row r="99" spans="3:256" ht="12.95" customHeight="1">
      <c r="C99" s="6"/>
      <c r="D99" s="6"/>
      <c r="E99" s="6"/>
      <c r="F99" s="6"/>
      <c r="G99"/>
      <c r="IT99"/>
      <c r="IU99"/>
      <c r="IV99"/>
    </row>
    <row r="100" spans="3:256" ht="12.95" customHeight="1">
      <c r="C100" s="6"/>
      <c r="D100" s="6"/>
      <c r="E100" s="6"/>
      <c r="F100" s="6"/>
      <c r="G100"/>
      <c r="IT100"/>
      <c r="IU100"/>
      <c r="IV100"/>
    </row>
    <row r="101" spans="3:256" ht="12.95" customHeight="1">
      <c r="C101" s="6"/>
      <c r="D101" s="6"/>
      <c r="E101" s="6"/>
      <c r="F101" s="6"/>
      <c r="G101"/>
      <c r="IT101"/>
      <c r="IU101"/>
      <c r="IV101"/>
    </row>
    <row r="102" spans="3:256" ht="12.95" customHeight="1">
      <c r="C102" s="6"/>
      <c r="D102" s="6"/>
      <c r="E102" s="6"/>
      <c r="F102" s="6"/>
      <c r="G102"/>
      <c r="IT102"/>
      <c r="IU102"/>
      <c r="IV102"/>
    </row>
    <row r="103" spans="3:256" ht="12.95" customHeight="1">
      <c r="C103" s="6"/>
      <c r="D103" s="6"/>
      <c r="E103" s="6"/>
      <c r="F103" s="6"/>
      <c r="G103"/>
      <c r="IT103"/>
      <c r="IU103"/>
      <c r="IV103"/>
    </row>
    <row r="104" spans="3:256" ht="12.95" customHeight="1">
      <c r="C104" s="6"/>
      <c r="D104" s="6"/>
      <c r="E104" s="6"/>
      <c r="F104" s="6"/>
      <c r="G104"/>
      <c r="IT104"/>
      <c r="IU104"/>
      <c r="IV104"/>
    </row>
    <row r="105" spans="3:256" ht="12.95" customHeight="1">
      <c r="C105" s="6"/>
      <c r="D105" s="6"/>
      <c r="E105" s="6"/>
      <c r="F105" s="6"/>
      <c r="G105"/>
      <c r="IT105"/>
      <c r="IU105"/>
      <c r="IV105"/>
    </row>
    <row r="106" spans="3:256" ht="12.95" customHeight="1">
      <c r="C106" s="6"/>
      <c r="D106" s="6"/>
      <c r="E106" s="6"/>
      <c r="F106" s="6"/>
      <c r="G106"/>
      <c r="IT106"/>
      <c r="IU106"/>
      <c r="IV106"/>
    </row>
    <row r="107" spans="3:256" ht="12.95" customHeight="1">
      <c r="C107" s="6"/>
      <c r="D107" s="6"/>
      <c r="E107" s="6"/>
      <c r="F107" s="6"/>
      <c r="G107"/>
      <c r="IT107"/>
      <c r="IU107"/>
      <c r="IV107"/>
    </row>
    <row r="108" spans="3:256" ht="12.95" customHeight="1">
      <c r="C108" s="6"/>
      <c r="D108" s="6"/>
      <c r="E108" s="6"/>
      <c r="F108" s="6"/>
      <c r="G108"/>
      <c r="IT108"/>
      <c r="IU108"/>
      <c r="IV108"/>
    </row>
    <row r="109" spans="3:256" ht="12.95" customHeight="1">
      <c r="C109" s="6"/>
      <c r="D109" s="6"/>
      <c r="E109" s="6"/>
      <c r="F109" s="6"/>
    </row>
    <row r="110" spans="3:256" ht="12.95" customHeight="1">
      <c r="C110" s="6"/>
      <c r="D110" s="6"/>
      <c r="E110" s="6"/>
      <c r="F110" s="6"/>
    </row>
    <row r="111" spans="3:256" ht="12.95" customHeight="1">
      <c r="C111" s="6"/>
      <c r="D111" s="6"/>
      <c r="E111" s="6"/>
      <c r="F111" s="6"/>
    </row>
    <row r="112" spans="3:256" ht="12.95" customHeight="1">
      <c r="C112" s="6"/>
      <c r="D112" s="6"/>
      <c r="E112" s="6"/>
      <c r="F112" s="6"/>
    </row>
    <row r="113" spans="3:6" ht="12.95" customHeight="1">
      <c r="C113" s="6"/>
      <c r="D113" s="6"/>
      <c r="E113" s="6"/>
      <c r="F113" s="6"/>
    </row>
    <row r="114" spans="3:6" ht="12.95" customHeight="1">
      <c r="C114" s="6"/>
      <c r="D114" s="6"/>
      <c r="E114" s="6"/>
      <c r="F114" s="6"/>
    </row>
    <row r="115" spans="3:6" ht="12.95" customHeight="1">
      <c r="C115" s="6"/>
      <c r="D115" s="6"/>
      <c r="E115" s="6"/>
      <c r="F115" s="6"/>
    </row>
    <row r="116" spans="3:6" ht="12.95" customHeight="1">
      <c r="C116" s="6"/>
      <c r="D116" s="6"/>
      <c r="E116" s="6"/>
      <c r="F116" s="6"/>
    </row>
  </sheetData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Add</vt:lpstr>
      <vt:lpstr>Get</vt:lpstr>
      <vt:lpstr>Del</vt:lpstr>
      <vt:lpstr>Find</vt:lpstr>
      <vt:lpstr>Speed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Bas Boterman</cp:lastModifiedBy>
  <cp:lastPrinted>2009-06-22T15:03:44Z</cp:lastPrinted>
  <dcterms:created xsi:type="dcterms:W3CDTF">2009-06-19T15:52:31Z</dcterms:created>
  <dcterms:modified xsi:type="dcterms:W3CDTF">2009-06-22T17:11:54Z</dcterms:modified>
</cp:coreProperties>
</file>