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0" windowWidth="16380" windowHeight="8190" tabRatio="500" activeTab="2"/>
  </bookViews>
  <sheets>
    <sheet name="Add" sheetId="1" r:id="rId1"/>
    <sheet name="Get" sheetId="2" r:id="rId2"/>
    <sheet name="Del" sheetId="3" r:id="rId3"/>
    <sheet name="Find" sheetId="4" r:id="rId4"/>
    <sheet name="Find (2)" sheetId="6" r:id="rId5"/>
    <sheet name="Speed" sheetId="5" r:id="rId6"/>
    <sheet name="Parellel" sheetId="8" r:id="rId7"/>
  </sheets>
  <calcPr calcId="125725" iterateDelta="1E-4"/>
</workbook>
</file>

<file path=xl/calcChain.xml><?xml version="1.0" encoding="utf-8"?>
<calcChain xmlns="http://schemas.openxmlformats.org/spreadsheetml/2006/main">
  <c r="E184" i="8"/>
  <c r="E180"/>
  <c r="E181"/>
  <c r="E182"/>
  <c r="E183"/>
  <c r="E179"/>
  <c r="D180"/>
  <c r="D181"/>
  <c r="D182"/>
  <c r="D183"/>
  <c r="D179"/>
  <c r="C180"/>
  <c r="C181"/>
  <c r="C182"/>
  <c r="C183"/>
  <c r="C184"/>
  <c r="C179"/>
  <c r="B180"/>
  <c r="B181"/>
  <c r="B182"/>
  <c r="B183"/>
  <c r="B184"/>
  <c r="B179"/>
  <c r="B168"/>
  <c r="C168"/>
  <c r="D168"/>
  <c r="G168"/>
  <c r="H168"/>
  <c r="I168"/>
  <c r="L168"/>
  <c r="M168"/>
  <c r="N168"/>
  <c r="Q168"/>
  <c r="R168"/>
  <c r="S168"/>
  <c r="S171"/>
  <c r="R171"/>
  <c r="Q171"/>
  <c r="N171"/>
  <c r="M171"/>
  <c r="L171"/>
  <c r="I171"/>
  <c r="H171"/>
  <c r="G171"/>
  <c r="D171"/>
  <c r="C171"/>
  <c r="B171"/>
  <c r="S176"/>
  <c r="R176"/>
  <c r="Q176"/>
  <c r="N176"/>
  <c r="M176"/>
  <c r="L176"/>
  <c r="I176"/>
  <c r="H176"/>
  <c r="G176"/>
  <c r="D176"/>
  <c r="C176"/>
  <c r="B176"/>
  <c r="S91"/>
  <c r="S175" s="1"/>
  <c r="R91"/>
  <c r="R175" s="1"/>
  <c r="Q91"/>
  <c r="Q175" s="1"/>
  <c r="N91"/>
  <c r="N175" s="1"/>
  <c r="M91"/>
  <c r="M175" s="1"/>
  <c r="L91"/>
  <c r="L175" s="1"/>
  <c r="I91"/>
  <c r="I175" s="1"/>
  <c r="H91"/>
  <c r="H175" s="1"/>
  <c r="G91"/>
  <c r="G175" s="1"/>
  <c r="D91"/>
  <c r="D175" s="1"/>
  <c r="C91"/>
  <c r="C175" s="1"/>
  <c r="B91"/>
  <c r="B175" s="1"/>
  <c r="S42"/>
  <c r="S174" s="1"/>
  <c r="R42"/>
  <c r="R174" s="1"/>
  <c r="Q42"/>
  <c r="Q174" s="1"/>
  <c r="N42"/>
  <c r="N174" s="1"/>
  <c r="M42"/>
  <c r="M174" s="1"/>
  <c r="L42"/>
  <c r="L174" s="1"/>
  <c r="I42"/>
  <c r="I174" s="1"/>
  <c r="H42"/>
  <c r="H174" s="1"/>
  <c r="G42"/>
  <c r="G174" s="1"/>
  <c r="D42"/>
  <c r="D174" s="1"/>
  <c r="C42"/>
  <c r="C174" s="1"/>
  <c r="B42"/>
  <c r="B174" s="1"/>
  <c r="S21"/>
  <c r="S173" s="1"/>
  <c r="R21"/>
  <c r="R173" s="1"/>
  <c r="Q21"/>
  <c r="Q173" s="1"/>
  <c r="N21"/>
  <c r="N173" s="1"/>
  <c r="M21"/>
  <c r="M173" s="1"/>
  <c r="L21"/>
  <c r="L173" s="1"/>
  <c r="I21"/>
  <c r="I173" s="1"/>
  <c r="H21"/>
  <c r="H173" s="1"/>
  <c r="G21"/>
  <c r="G173" s="1"/>
  <c r="D21"/>
  <c r="D173" s="1"/>
  <c r="C21"/>
  <c r="C173" s="1"/>
  <c r="B21"/>
  <c r="B173" s="1"/>
  <c r="S10"/>
  <c r="S172" s="1"/>
  <c r="R10"/>
  <c r="R172" s="1"/>
  <c r="Q10"/>
  <c r="Q172" s="1"/>
  <c r="N10"/>
  <c r="N172" s="1"/>
  <c r="M10"/>
  <c r="M172" s="1"/>
  <c r="L10"/>
  <c r="L172" s="1"/>
  <c r="I10"/>
  <c r="I172" s="1"/>
  <c r="H10"/>
  <c r="H172" s="1"/>
  <c r="G10"/>
  <c r="G172" s="1"/>
  <c r="D10"/>
  <c r="D172" s="1"/>
  <c r="C10"/>
  <c r="C172" s="1"/>
  <c r="B10"/>
  <c r="B172" s="1"/>
  <c r="S4"/>
  <c r="R4"/>
  <c r="Q4"/>
  <c r="N4"/>
  <c r="M4"/>
  <c r="L4"/>
  <c r="I4"/>
  <c r="H4"/>
  <c r="G4"/>
  <c r="D4"/>
  <c r="C4"/>
  <c r="B4"/>
  <c r="M7" i="6"/>
  <c r="M6"/>
  <c r="N6"/>
  <c r="O6"/>
  <c r="L6"/>
  <c r="L5"/>
  <c r="M5"/>
  <c r="N5"/>
  <c r="O5"/>
  <c r="K5"/>
  <c r="K4"/>
  <c r="L4"/>
  <c r="M4"/>
  <c r="N4"/>
  <c r="O4"/>
  <c r="J4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C30"/>
  <c r="D30"/>
  <c r="E30"/>
  <c r="F30"/>
  <c r="G30"/>
  <c r="C31"/>
  <c r="D31"/>
  <c r="E31"/>
  <c r="F31"/>
  <c r="G31"/>
  <c r="C32"/>
  <c r="D32"/>
  <c r="E32"/>
  <c r="F32"/>
  <c r="G32"/>
  <c r="D45"/>
  <c r="E45"/>
  <c r="F45"/>
  <c r="G45"/>
  <c r="D46"/>
  <c r="E46"/>
  <c r="F46"/>
  <c r="G46"/>
  <c r="D47"/>
  <c r="E47"/>
  <c r="F47"/>
  <c r="G47"/>
  <c r="E62"/>
  <c r="G62"/>
  <c r="E63"/>
  <c r="G63"/>
  <c r="E64"/>
  <c r="G64"/>
  <c r="G78"/>
  <c r="G79"/>
  <c r="G80"/>
  <c r="D48" i="5"/>
  <c r="D45"/>
  <c r="A17"/>
  <c r="J31" i="1"/>
  <c r="I31"/>
  <c r="H31"/>
  <c r="G31"/>
  <c r="J30"/>
  <c r="I30"/>
  <c r="H30"/>
  <c r="G30"/>
  <c r="J29"/>
  <c r="I29"/>
  <c r="H29"/>
  <c r="G29"/>
  <c r="J16"/>
  <c r="I16"/>
  <c r="H16"/>
  <c r="G16"/>
  <c r="J15"/>
  <c r="I15"/>
  <c r="H15"/>
  <c r="G15"/>
  <c r="J14"/>
  <c r="I14"/>
  <c r="H14"/>
  <c r="G14"/>
  <c r="D46" i="5"/>
  <c r="D49"/>
  <c r="E45"/>
  <c r="E46" s="1"/>
  <c r="E48" s="1"/>
  <c r="E49" s="1"/>
  <c r="A46"/>
  <c r="A45"/>
  <c r="A44"/>
  <c r="B14" i="1"/>
  <c r="C14"/>
  <c r="D14"/>
  <c r="E14"/>
  <c r="B15"/>
  <c r="C15"/>
  <c r="D15"/>
  <c r="E15"/>
  <c r="B16"/>
  <c r="C16"/>
  <c r="D16"/>
  <c r="E16"/>
  <c r="B29"/>
  <c r="C29"/>
  <c r="D29"/>
  <c r="E29"/>
  <c r="B30"/>
  <c r="C30"/>
  <c r="D30"/>
  <c r="E30"/>
  <c r="B31"/>
  <c r="C31"/>
  <c r="D31"/>
  <c r="E31"/>
  <c r="D68"/>
  <c r="E68"/>
  <c r="B13" i="3"/>
  <c r="C13"/>
  <c r="D13"/>
  <c r="B14"/>
  <c r="C14"/>
  <c r="D14"/>
  <c r="B15"/>
  <c r="C15"/>
  <c r="D15"/>
  <c r="B28"/>
  <c r="C28"/>
  <c r="D28"/>
  <c r="E28"/>
  <c r="B29"/>
  <c r="C29"/>
  <c r="D29"/>
  <c r="E29"/>
  <c r="B30"/>
  <c r="C30"/>
  <c r="D30"/>
  <c r="E30"/>
  <c r="B43"/>
  <c r="C43"/>
  <c r="D43"/>
  <c r="E43"/>
  <c r="F43"/>
  <c r="B44"/>
  <c r="C44"/>
  <c r="D44"/>
  <c r="E44"/>
  <c r="F44"/>
  <c r="B45"/>
  <c r="C45"/>
  <c r="D45"/>
  <c r="E45"/>
  <c r="F45"/>
  <c r="B14" i="4"/>
  <c r="C14"/>
  <c r="D14"/>
  <c r="E14"/>
  <c r="B15"/>
  <c r="C15"/>
  <c r="D15"/>
  <c r="E15"/>
  <c r="B16"/>
  <c r="C16"/>
  <c r="D16"/>
  <c r="E16"/>
  <c r="C30"/>
  <c r="D30"/>
  <c r="E30"/>
  <c r="C31"/>
  <c r="D31"/>
  <c r="E31"/>
  <c r="C32"/>
  <c r="D32"/>
  <c r="E32"/>
  <c r="D46"/>
  <c r="E46"/>
  <c r="D47"/>
  <c r="E47"/>
  <c r="D48"/>
  <c r="E48"/>
  <c r="E62"/>
  <c r="E63"/>
  <c r="E64"/>
  <c r="B14" i="2"/>
  <c r="C14"/>
  <c r="D14"/>
  <c r="E14"/>
  <c r="B15"/>
  <c r="C15"/>
  <c r="D15"/>
  <c r="E15"/>
  <c r="B16"/>
  <c r="C16"/>
  <c r="D16"/>
  <c r="E16"/>
  <c r="B30"/>
  <c r="C30"/>
  <c r="D30"/>
  <c r="B31"/>
  <c r="C31"/>
  <c r="D31"/>
  <c r="B32"/>
  <c r="C32"/>
  <c r="D32"/>
</calcChain>
</file>

<file path=xl/sharedStrings.xml><?xml version="1.0" encoding="utf-8"?>
<sst xmlns="http://schemas.openxmlformats.org/spreadsheetml/2006/main" count="592" uniqueCount="158">
  <si>
    <t>ADD()</t>
  </si>
  <si>
    <t>Attempt</t>
  </si>
  <si>
    <t>730B</t>
  </si>
  <si>
    <t>7300B</t>
  </si>
  <si>
    <t>73000B</t>
  </si>
  <si>
    <t>730000B</t>
  </si>
  <si>
    <t>730000B*</t>
  </si>
  <si>
    <t>Min</t>
  </si>
  <si>
    <t>Avg</t>
  </si>
  <si>
    <t>Max</t>
  </si>
  <si>
    <t>5MD</t>
  </si>
  <si>
    <t>25MD</t>
  </si>
  <si>
    <t>50MD</t>
  </si>
  <si>
    <t>100MD</t>
  </si>
  <si>
    <t>MD: 83</t>
  </si>
  <si>
    <t>MD: 33</t>
  </si>
  <si>
    <t>MD: 28</t>
  </si>
  <si>
    <t>Base64: 4</t>
  </si>
  <si>
    <t>Base64: 6</t>
  </si>
  <si>
    <t>Base64: 17</t>
  </si>
  <si>
    <t>Base64: 176</t>
  </si>
  <si>
    <t>JSON: 80</t>
  </si>
  <si>
    <t>JSON: 65</t>
  </si>
  <si>
    <t>JSON: 94</t>
  </si>
  <si>
    <t>JSON: 68</t>
  </si>
  <si>
    <t>MD: 0</t>
  </si>
  <si>
    <t>Base64: 1</t>
  </si>
  <si>
    <t>Base64: 57</t>
  </si>
  <si>
    <t>JSON: 0</t>
  </si>
  <si>
    <t>Base64: 0</t>
  </si>
  <si>
    <t>Base64: 3</t>
  </si>
  <si>
    <t>Base64: 26</t>
  </si>
  <si>
    <t>Base64: 52</t>
  </si>
  <si>
    <t>Base64: 51</t>
  </si>
  <si>
    <t>Base64: 2</t>
  </si>
  <si>
    <t>Base64: 53</t>
  </si>
  <si>
    <t>Approximate round trip times in milli-seconds:</t>
  </si>
  <si>
    <t xml:space="preserve"> Minimum = 215ms, Average = 277ms, Maximum = 637ms</t>
  </si>
  <si>
    <t xml:space="preserve"> Minimum = 233ms, Average = 360ms, Maximum = 568ms</t>
  </si>
  <si>
    <t xml:space="preserve"> Minimum = 661ms, Average = 820ms, Maximum = 970ms</t>
  </si>
  <si>
    <t xml:space="preserve"> Minimum = 1696ms, Average = 2017ms, Maximum = 2981ms</t>
  </si>
  <si>
    <t>MD: 94</t>
  </si>
  <si>
    <t>MD: 93</t>
  </si>
  <si>
    <t>MD: 98</t>
  </si>
  <si>
    <t>MD: 95</t>
  </si>
  <si>
    <t>Base64: 5</t>
  </si>
  <si>
    <t>JSON: 36</t>
  </si>
  <si>
    <t>JSON: 8</t>
  </si>
  <si>
    <t>JSON: 9</t>
  </si>
  <si>
    <t>JSON: 12</t>
  </si>
  <si>
    <t>MD: 1</t>
  </si>
  <si>
    <t>MD: 2</t>
  </si>
  <si>
    <t>JSON: 1</t>
  </si>
  <si>
    <t>JSON: 2</t>
  </si>
  <si>
    <t>JSON: 5</t>
  </si>
  <si>
    <t>JSON: 3</t>
  </si>
  <si>
    <t>JSON: 6</t>
  </si>
  <si>
    <t>MD: 3</t>
  </si>
  <si>
    <t xml:space="preserve"> Minimum = 254ms, Average = 315ms, Maximum = 522ms</t>
  </si>
  <si>
    <t xml:space="preserve"> Minimum = 421ms, Average = 448ms, Maximum = 539ms</t>
  </si>
  <si>
    <t xml:space="preserve"> Minimum = 699ms, Average = 827ms, Maximum = 1047ms</t>
  </si>
  <si>
    <t xml:space="preserve"> Minimum = 1112ms, Average = 1176ms, Maximum = 1294ms</t>
  </si>
  <si>
    <t>GET()</t>
  </si>
  <si>
    <t xml:space="preserve">      </t>
  </si>
  <si>
    <t>10 Items</t>
  </si>
  <si>
    <t>100 Items</t>
  </si>
  <si>
    <t>1000 Items</t>
  </si>
  <si>
    <t xml:space="preserve">     </t>
  </si>
  <si>
    <t>DEL()</t>
  </si>
  <si>
    <t>0MD</t>
  </si>
  <si>
    <t>FIND()</t>
  </si>
  <si>
    <t>1sent/1indb</t>
  </si>
  <si>
    <t>1KV-pair sent</t>
  </si>
  <si>
    <t>10*1 KV in db</t>
  </si>
  <si>
    <t>10*10 KV in db</t>
  </si>
  <si>
    <t>10*100 KV in db</t>
  </si>
  <si>
    <t>10*1000 KV in db</t>
  </si>
  <si>
    <t>10KV-pair sent</t>
  </si>
  <si>
    <t>100KV-pair sent</t>
  </si>
  <si>
    <t>TIMEOUT</t>
  </si>
  <si>
    <t>1000KV-pair sent</t>
  </si>
  <si>
    <t>100sent/1000indb</t>
  </si>
  <si>
    <t>1000sent/1000indb</t>
  </si>
  <si>
    <t>SPEED</t>
  </si>
  <si>
    <t>PING:</t>
  </si>
  <si>
    <t xml:space="preserve"> Minimum = 113ms, Average = 120ms, Maximum = 137ms</t>
  </si>
  <si>
    <t>UP:</t>
  </si>
  <si>
    <t>DOWN:</t>
  </si>
  <si>
    <t xml:space="preserve"> Minimum = 10861ms, Average = 26517ms, Maximum = 48366ms</t>
  </si>
  <si>
    <t xml:space="preserve">      06-19 06:25AM 45.796 96.4949131012</t>
  </si>
  <si>
    <t xml:space="preserve">      I 06-19 06:25AM 12.625 220.038890839</t>
  </si>
  <si>
    <t xml:space="preserve">      I 06-19 06:24AM 26.687 88.837146759</t>
  </si>
  <si>
    <t xml:space="preserve">      I 06-19 06:23AM 29.544 104.197978973</t>
  </si>
  <si>
    <t xml:space="preserve">      I 06-19 06:22AM 45.604 61.3100528717</t>
  </si>
  <si>
    <t xml:space="preserve">      I 06-19 06:22AM 14.907 14.0700340271</t>
  </si>
  <si>
    <t xml:space="preserve">      I 06-19 06:22AM 02.573 18.5680389404</t>
  </si>
  <si>
    <t xml:space="preserve">      I 06-19 06:21AM 27.582 216.501951218</t>
  </si>
  <si>
    <t xml:space="preserve">      I 06-19 06:21AM 07.982 196.250915527</t>
  </si>
  <si>
    <t xml:space="preserve">      I 06-19 06:20AM 15.247 171.040058136</t>
  </si>
  <si>
    <t xml:space="preserve">      I 06-19 06:11AM 23.762 204.691886902</t>
  </si>
  <si>
    <t xml:space="preserve">      I 06-19 06:10AM 36.820 59.2041015625</t>
  </si>
  <si>
    <t xml:space="preserve">      I 06-19 06:09AM 52.702 205.636024475</t>
  </si>
  <si>
    <t xml:space="preserve">      I 06-19 06:09AM 01.950 173.748016357</t>
  </si>
  <si>
    <t>ClientLogin: 66</t>
  </si>
  <si>
    <t>Cookie: 121</t>
  </si>
  <si>
    <t>Thread: 0</t>
  </si>
  <si>
    <t>ClientLogin: 72</t>
  </si>
  <si>
    <t>Cookie: 120</t>
  </si>
  <si>
    <t>ClientLogin: 76</t>
  </si>
  <si>
    <t>Cookie: 117</t>
  </si>
  <si>
    <t>Thread: 1</t>
  </si>
  <si>
    <t>ClientLogin: 82</t>
  </si>
  <si>
    <t>ClientLogin: 62</t>
  </si>
  <si>
    <t>Cookie: 112</t>
  </si>
  <si>
    <t>ClientLogin: 65</t>
  </si>
  <si>
    <t>Cookie: 124</t>
  </si>
  <si>
    <t>ClientLogin: 64</t>
  </si>
  <si>
    <t>Cookie: 127</t>
  </si>
  <si>
    <t>Cookie: 116</t>
  </si>
  <si>
    <t>READ:</t>
  </si>
  <si>
    <t>UP</t>
  </si>
  <si>
    <t>DOWN</t>
  </si>
  <si>
    <t>ms</t>
  </si>
  <si>
    <t>ms - ping</t>
  </si>
  <si>
    <t>bytes / second</t>
  </si>
  <si>
    <t>kB / sec</t>
  </si>
  <si>
    <t>Server</t>
  </si>
  <si>
    <t>Client min.</t>
  </si>
  <si>
    <t>Client avg.</t>
  </si>
  <si>
    <t>Client max.</t>
  </si>
  <si>
    <t>Server min.</t>
  </si>
  <si>
    <t>Server avg.</t>
  </si>
  <si>
    <t>Server max.</t>
  </si>
  <si>
    <t>730B*</t>
  </si>
  <si>
    <t>7300B*</t>
  </si>
  <si>
    <t>73000B*</t>
  </si>
  <si>
    <t>5MD*</t>
  </si>
  <si>
    <t>25MD*</t>
  </si>
  <si>
    <t>50MD*</t>
  </si>
  <si>
    <t>100MD*</t>
  </si>
  <si>
    <t>Server* min.</t>
  </si>
  <si>
    <t>Server* avg.</t>
  </si>
  <si>
    <t>Server* max.</t>
  </si>
  <si>
    <t>Var. Obj.</t>
  </si>
  <si>
    <t>Var. MD</t>
  </si>
  <si>
    <t>Var. Obj. Ov.</t>
  </si>
  <si>
    <t>50KV-pair sent</t>
  </si>
  <si>
    <t>76*</t>
  </si>
  <si>
    <t>avg</t>
  </si>
  <si>
    <t>max</t>
  </si>
  <si>
    <t>min</t>
  </si>
  <si>
    <t>Summary</t>
  </si>
  <si>
    <t>#clients</t>
  </si>
  <si>
    <t>Parallel</t>
  </si>
  <si>
    <t>add</t>
  </si>
  <si>
    <t>get</t>
  </si>
  <si>
    <t>del</t>
  </si>
  <si>
    <t>find</t>
  </si>
</sst>
</file>

<file path=xl/styles.xml><?xml version="1.0" encoding="utf-8"?>
<styleSheet xmlns="http://schemas.openxmlformats.org/spreadsheetml/2006/main">
  <numFmts count="4">
    <numFmt numFmtId="164" formatCode="#,##0.000000"/>
    <numFmt numFmtId="165" formatCode="0.0000000"/>
    <numFmt numFmtId="166" formatCode="hh:mm:ss\ AM/PM"/>
    <numFmt numFmtId="167" formatCode="mm/dd/yy"/>
  </numFmts>
  <fonts count="9"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theme="2"/>
      <name val="Verdana"/>
      <family val="2"/>
    </font>
    <font>
      <sz val="10"/>
      <color theme="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2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/>
    <xf numFmtId="1" fontId="3" fillId="0" borderId="0" xfId="1" applyNumberFormat="1" applyFont="1"/>
    <xf numFmtId="0" fontId="1" fillId="0" borderId="0" xfId="1" applyFont="1"/>
    <xf numFmtId="0" fontId="4" fillId="0" borderId="0" xfId="0" applyFont="1"/>
    <xf numFmtId="0" fontId="5" fillId="0" borderId="0" xfId="0" applyFont="1"/>
    <xf numFmtId="164" fontId="1" fillId="0" borderId="0" xfId="1" applyNumberFormat="1"/>
    <xf numFmtId="165" fontId="1" fillId="0" borderId="0" xfId="1" applyNumberFormat="1"/>
    <xf numFmtId="0" fontId="6" fillId="0" borderId="0" xfId="1" applyFont="1"/>
    <xf numFmtId="3" fontId="0" fillId="0" borderId="0" xfId="0" applyNumberFormat="1"/>
    <xf numFmtId="3" fontId="1" fillId="0" borderId="0" xfId="1" applyNumberFormat="1"/>
    <xf numFmtId="0" fontId="0" fillId="0" borderId="0" xfId="0" applyFont="1"/>
    <xf numFmtId="0" fontId="3" fillId="0" borderId="0" xfId="1" applyFont="1" applyAlignment="1">
      <alignment horizontal="right"/>
    </xf>
    <xf numFmtId="0" fontId="7" fillId="0" borderId="0" xfId="0" applyFont="1"/>
    <xf numFmtId="1" fontId="1" fillId="0" borderId="0" xfId="1" applyNumberFormat="1" applyFont="1"/>
    <xf numFmtId="1" fontId="0" fillId="0" borderId="0" xfId="0" applyNumberFormat="1" applyFont="1"/>
    <xf numFmtId="1" fontId="0" fillId="0" borderId="0" xfId="0" applyNumberFormat="1"/>
    <xf numFmtId="0" fontId="1" fillId="0" borderId="0" xfId="1" applyFill="1"/>
    <xf numFmtId="0" fontId="1" fillId="0" borderId="0" xfId="0" applyFont="1"/>
    <xf numFmtId="0" fontId="1" fillId="0" borderId="0" xfId="1" applyNumberFormat="1" applyFont="1"/>
    <xf numFmtId="166" fontId="1" fillId="0" borderId="0" xfId="1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1" applyFont="1" applyFill="1"/>
    <xf numFmtId="0" fontId="1" fillId="0" borderId="0" xfId="1" applyFont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16E-2"/>
          <c:y val="8.6293932193387185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Add!$O$2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Add!$O$3:$O$6</c:f>
              <c:numCache>
                <c:formatCode>General</c:formatCode>
                <c:ptCount val="4"/>
                <c:pt idx="0">
                  <c:v>449</c:v>
                </c:pt>
                <c:pt idx="1">
                  <c:v>815</c:v>
                </c:pt>
                <c:pt idx="2">
                  <c:v>952</c:v>
                </c:pt>
                <c:pt idx="3">
                  <c:v>5597</c:v>
                </c:pt>
              </c:numCache>
            </c:numRef>
          </c:val>
        </c:ser>
        <c:ser>
          <c:idx val="1"/>
          <c:order val="1"/>
          <c:tx>
            <c:strRef>
              <c:f>Add!$N$2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Add!$N$3:$N$6</c:f>
              <c:numCache>
                <c:formatCode>General</c:formatCode>
                <c:ptCount val="4"/>
                <c:pt idx="0">
                  <c:v>279</c:v>
                </c:pt>
                <c:pt idx="1">
                  <c:v>368</c:v>
                </c:pt>
                <c:pt idx="2">
                  <c:v>786</c:v>
                </c:pt>
                <c:pt idx="3">
                  <c:v>2258</c:v>
                </c:pt>
              </c:numCache>
            </c:numRef>
          </c:val>
        </c:ser>
        <c:ser>
          <c:idx val="0"/>
          <c:order val="2"/>
          <c:tx>
            <c:strRef>
              <c:f>Add!$R$2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Add!$R$3:$R$6</c:f>
              <c:numCache>
                <c:formatCode>0</c:formatCode>
                <c:ptCount val="4"/>
                <c:pt idx="0">
                  <c:v>207.63802528400001</c:v>
                </c:pt>
                <c:pt idx="1">
                  <c:v>272.74298667900001</c:v>
                </c:pt>
                <c:pt idx="2">
                  <c:v>305.018901825</c:v>
                </c:pt>
                <c:pt idx="3">
                  <c:v>292.03200340299998</c:v>
                </c:pt>
              </c:numCache>
            </c:numRef>
          </c:val>
        </c:ser>
        <c:ser>
          <c:idx val="4"/>
          <c:order val="3"/>
          <c:tx>
            <c:strRef>
              <c:f>Add!$Q$2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Add!$Q$3:$Q$6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marker val="1"/>
        <c:axId val="68476928"/>
        <c:axId val="71913856"/>
      </c:lineChart>
      <c:catAx>
        <c:axId val="6847692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sent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913856"/>
        <c:crosses val="autoZero"/>
        <c:auto val="1"/>
        <c:lblAlgn val="ctr"/>
        <c:lblOffset val="100"/>
      </c:catAx>
      <c:valAx>
        <c:axId val="71913856"/>
        <c:scaling>
          <c:orientation val="minMax"/>
        </c:scaling>
        <c:axPos val="l"/>
        <c:majorGridlines/>
        <c:numFmt formatCode="General" sourceLinked="1"/>
        <c:tickLblPos val="nextTo"/>
        <c:crossAx val="684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79722199792847"/>
          <c:y val="0.30210719222227406"/>
          <c:w val="0.18920277800207153"/>
          <c:h val="0.2853319666402647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724E-2"/>
          <c:y val="8.6293932193387227E-2"/>
          <c:w val="0.72456060281312562"/>
          <c:h val="0.80258048440147511"/>
        </c:manualLayout>
      </c:layout>
      <c:lineChart>
        <c:grouping val="standard"/>
        <c:ser>
          <c:idx val="3"/>
          <c:order val="0"/>
          <c:tx>
            <c:strRef>
              <c:f>'Find (2)'!$I$7</c:f>
              <c:strCache>
                <c:ptCount val="1"/>
                <c:pt idx="0">
                  <c:v>100</c:v>
                </c:pt>
              </c:strCache>
            </c:strRef>
          </c:tx>
          <c:marker>
            <c:symbol val="triangle"/>
            <c:size val="5"/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(2)'!$J$7:$O$7</c:f>
              <c:numCache>
                <c:formatCode>General</c:formatCode>
                <c:ptCount val="6"/>
                <c:pt idx="3" formatCode="0">
                  <c:v>20033.646249779998</c:v>
                </c:pt>
                <c:pt idx="4">
                  <c:v>30000</c:v>
                </c:pt>
              </c:numCache>
            </c:numRef>
          </c:val>
        </c:ser>
        <c:ser>
          <c:idx val="2"/>
          <c:order val="1"/>
          <c:tx>
            <c:strRef>
              <c:f>'Find (2)'!$I$6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(2)'!$J$6:$O$6</c:f>
              <c:numCache>
                <c:formatCode>General</c:formatCode>
                <c:ptCount val="6"/>
                <c:pt idx="2" formatCode="0">
                  <c:v>11015.942144399</c:v>
                </c:pt>
                <c:pt idx="3" formatCode="0">
                  <c:v>11708.138132099999</c:v>
                </c:pt>
                <c:pt idx="4" formatCode="0">
                  <c:v>17741.123628630001</c:v>
                </c:pt>
                <c:pt idx="5" formatCode="0">
                  <c:v>26108.66813659</c:v>
                </c:pt>
              </c:numCache>
            </c:numRef>
          </c:val>
        </c:ser>
        <c:ser>
          <c:idx val="1"/>
          <c:order val="2"/>
          <c:tx>
            <c:strRef>
              <c:f>'Find (2)'!$I$5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(2)'!$J$5:$O$5</c:f>
              <c:numCache>
                <c:formatCode>0</c:formatCode>
                <c:ptCount val="6"/>
                <c:pt idx="1">
                  <c:v>1613.438701631</c:v>
                </c:pt>
                <c:pt idx="2">
                  <c:v>2727.1083831779993</c:v>
                </c:pt>
                <c:pt idx="3">
                  <c:v>2855.567407607</c:v>
                </c:pt>
                <c:pt idx="4">
                  <c:v>8935.9255790719999</c:v>
                </c:pt>
                <c:pt idx="5">
                  <c:v>13172.378635420002</c:v>
                </c:pt>
              </c:numCache>
            </c:numRef>
          </c:val>
        </c:ser>
        <c:ser>
          <c:idx val="0"/>
          <c:order val="3"/>
          <c:tx>
            <c:strRef>
              <c:f>'Find (2)'!$I$4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(2)'!$J$4:$O$4</c:f>
              <c:numCache>
                <c:formatCode>0</c:formatCode>
                <c:ptCount val="6"/>
                <c:pt idx="0">
                  <c:v>180.42309284219999</c:v>
                </c:pt>
                <c:pt idx="1">
                  <c:v>247.77035713190003</c:v>
                </c:pt>
                <c:pt idx="2">
                  <c:v>935.39950847590012</c:v>
                </c:pt>
                <c:pt idx="3">
                  <c:v>1274.088907242</c:v>
                </c:pt>
                <c:pt idx="4">
                  <c:v>6547.5533246989999</c:v>
                </c:pt>
                <c:pt idx="5">
                  <c:v>11418.754577658001</c:v>
                </c:pt>
              </c:numCache>
            </c:numRef>
          </c:val>
        </c:ser>
        <c:marker val="1"/>
        <c:axId val="77186560"/>
        <c:axId val="77074432"/>
      </c:lineChart>
      <c:catAx>
        <c:axId val="7718656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78"/>
              <c:y val="0.89187376725838263"/>
            </c:manualLayout>
          </c:layout>
        </c:title>
        <c:numFmt formatCode="General" sourceLinked="1"/>
        <c:tickLblPos val="nextTo"/>
        <c:crossAx val="77074432"/>
        <c:crosses val="autoZero"/>
        <c:auto val="1"/>
        <c:lblAlgn val="ctr"/>
        <c:lblOffset val="100"/>
      </c:catAx>
      <c:valAx>
        <c:axId val="77074432"/>
        <c:scaling>
          <c:orientation val="minMax"/>
          <c:max val="30000"/>
        </c:scaling>
        <c:axPos val="l"/>
        <c:majorGridlines/>
        <c:numFmt formatCode="General" sourceLinked="1"/>
        <c:tickLblPos val="nextTo"/>
        <c:crossAx val="7718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57"/>
          <c:w val="9.7698541329011346E-2"/>
          <c:h val="0.28533196664026478"/>
        </c:manualLayout>
      </c:layout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724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Parellel!$E$178</c:f>
              <c:strCache>
                <c:ptCount val="1"/>
                <c:pt idx="0">
                  <c:v>find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Parellel!$E$179:$E$184</c:f>
              <c:numCache>
                <c:formatCode>0</c:formatCode>
                <c:ptCount val="6"/>
                <c:pt idx="0">
                  <c:v>589</c:v>
                </c:pt>
                <c:pt idx="1">
                  <c:v>700</c:v>
                </c:pt>
                <c:pt idx="2">
                  <c:v>847.7</c:v>
                </c:pt>
                <c:pt idx="3">
                  <c:v>1277.75</c:v>
                </c:pt>
                <c:pt idx="4">
                  <c:v>1720</c:v>
                </c:pt>
                <c:pt idx="5">
                  <c:v>1879.921052631579</c:v>
                </c:pt>
              </c:numCache>
            </c:numRef>
          </c:val>
        </c:ser>
        <c:ser>
          <c:idx val="3"/>
          <c:order val="1"/>
          <c:tx>
            <c:strRef>
              <c:f>Parellel!$B$178</c:f>
              <c:strCache>
                <c:ptCount val="1"/>
                <c:pt idx="0">
                  <c:v>add</c:v>
                </c:pt>
              </c:strCache>
            </c:strRef>
          </c:tx>
          <c:marker>
            <c:symbol val="triangle"/>
            <c:size val="5"/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Parellel!$B$179:$B$184</c:f>
              <c:numCache>
                <c:formatCode>0</c:formatCode>
                <c:ptCount val="6"/>
                <c:pt idx="0">
                  <c:v>793</c:v>
                </c:pt>
                <c:pt idx="1">
                  <c:v>768.8</c:v>
                </c:pt>
                <c:pt idx="2">
                  <c:v>873.8</c:v>
                </c:pt>
                <c:pt idx="3">
                  <c:v>893.84210526315792</c:v>
                </c:pt>
                <c:pt idx="4">
                  <c:v>1061.2083333333333</c:v>
                </c:pt>
                <c:pt idx="5">
                  <c:v>1161.1184210526317</c:v>
                </c:pt>
              </c:numCache>
            </c:numRef>
          </c:val>
        </c:ser>
        <c:ser>
          <c:idx val="1"/>
          <c:order val="2"/>
          <c:tx>
            <c:strRef>
              <c:f>Parellel!$D$178</c:f>
              <c:strCache>
                <c:ptCount val="1"/>
                <c:pt idx="0">
                  <c:v>del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Parellel!$D$179:$D$184</c:f>
              <c:numCache>
                <c:formatCode>0</c:formatCode>
                <c:ptCount val="6"/>
                <c:pt idx="0">
                  <c:v>264</c:v>
                </c:pt>
                <c:pt idx="1">
                  <c:v>291.2</c:v>
                </c:pt>
                <c:pt idx="2">
                  <c:v>360.4</c:v>
                </c:pt>
                <c:pt idx="3">
                  <c:v>407.15</c:v>
                </c:pt>
                <c:pt idx="4">
                  <c:v>664.85416666666663</c:v>
                </c:pt>
              </c:numCache>
            </c:numRef>
          </c:val>
        </c:ser>
        <c:ser>
          <c:idx val="2"/>
          <c:order val="3"/>
          <c:tx>
            <c:strRef>
              <c:f>Parellel!$C$178</c:f>
              <c:strCache>
                <c:ptCount val="1"/>
                <c:pt idx="0">
                  <c:v>get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Parellel!$C$179:$C$184</c:f>
              <c:numCache>
                <c:formatCode>0</c:formatCode>
                <c:ptCount val="6"/>
                <c:pt idx="0">
                  <c:v>211</c:v>
                </c:pt>
                <c:pt idx="1">
                  <c:v>219.2</c:v>
                </c:pt>
                <c:pt idx="2">
                  <c:v>223.1</c:v>
                </c:pt>
                <c:pt idx="3">
                  <c:v>261</c:v>
                </c:pt>
                <c:pt idx="4">
                  <c:v>452.14583333333331</c:v>
                </c:pt>
                <c:pt idx="5">
                  <c:v>493.60714285714283</c:v>
                </c:pt>
              </c:numCache>
            </c:numRef>
          </c:val>
        </c:ser>
        <c:marker val="1"/>
        <c:axId val="77088256"/>
        <c:axId val="78422016"/>
      </c:lineChart>
      <c:catAx>
        <c:axId val="7708825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#Clients running</a:t>
                </a:r>
              </a:p>
              <a:p>
                <a:pPr algn="r">
                  <a:defRPr/>
                </a:pPr>
                <a:r>
                  <a:rPr lang="en-US"/>
                  <a:t>in parallel</a:t>
                </a:r>
              </a:p>
            </c:rich>
          </c:tx>
          <c:layout>
            <c:manualLayout>
              <c:xMode val="edge"/>
              <c:yMode val="edge"/>
              <c:x val="0.8317989424741683"/>
              <c:y val="0.88792899408284021"/>
            </c:manualLayout>
          </c:layout>
        </c:title>
        <c:numFmt formatCode="General" sourceLinked="1"/>
        <c:tickLblPos val="nextTo"/>
        <c:crossAx val="78422016"/>
        <c:crosses val="autoZero"/>
        <c:auto val="1"/>
        <c:lblAlgn val="ctr"/>
        <c:lblOffset val="100"/>
      </c:catAx>
      <c:valAx>
        <c:axId val="78422016"/>
        <c:scaling>
          <c:orientation val="minMax"/>
        </c:scaling>
        <c:axPos val="l"/>
        <c:majorGridlines/>
        <c:numFmt formatCode="0" sourceLinked="1"/>
        <c:tickLblPos val="nextTo"/>
        <c:crossAx val="7708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68"/>
          <c:w val="9.9092467574454349E-2"/>
          <c:h val="0.28533196664026472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Add!$N$23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Add!$N$24:$N$28</c:f>
              <c:numCache>
                <c:formatCode>General</c:formatCode>
                <c:ptCount val="5"/>
                <c:pt idx="0">
                  <c:v>279</c:v>
                </c:pt>
                <c:pt idx="1">
                  <c:v>405</c:v>
                </c:pt>
                <c:pt idx="2">
                  <c:v>489</c:v>
                </c:pt>
                <c:pt idx="3">
                  <c:v>767</c:v>
                </c:pt>
                <c:pt idx="4">
                  <c:v>1151</c:v>
                </c:pt>
              </c:numCache>
            </c:numRef>
          </c:val>
        </c:ser>
        <c:ser>
          <c:idx val="4"/>
          <c:order val="1"/>
          <c:tx>
            <c:strRef>
              <c:f>Add!$Q$23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Add!$Q$24:$Q$28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marker val="1"/>
        <c:axId val="71950720"/>
        <c:axId val="71953024"/>
      </c:lineChart>
      <c:catAx>
        <c:axId val="7195072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1953024"/>
        <c:crosses val="autoZero"/>
        <c:auto val="1"/>
        <c:lblAlgn val="ctr"/>
        <c:lblOffset val="100"/>
      </c:catAx>
      <c:valAx>
        <c:axId val="71953024"/>
        <c:scaling>
          <c:orientation val="minMax"/>
        </c:scaling>
        <c:axPos val="l"/>
        <c:majorGridlines/>
        <c:numFmt formatCode="General" sourceLinked="1"/>
        <c:tickLblPos val="nextTo"/>
        <c:crossAx val="7195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86E-2"/>
          <c:y val="8.6293932193387227E-2"/>
          <c:w val="0.72456060281312562"/>
          <c:h val="0.80258048440147511"/>
        </c:manualLayout>
      </c:layout>
      <c:lineChart>
        <c:grouping val="standard"/>
        <c:ser>
          <c:idx val="4"/>
          <c:order val="0"/>
          <c:tx>
            <c:strRef>
              <c:f>Add!$Q$44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Add!$Q$45:$Q$48</c:f>
              <c:numCache>
                <c:formatCode>0</c:formatCode>
                <c:ptCount val="4"/>
                <c:pt idx="0">
                  <c:v>201.98359489449996</c:v>
                </c:pt>
                <c:pt idx="1">
                  <c:v>209.61127281179998</c:v>
                </c:pt>
                <c:pt idx="2">
                  <c:v>223.10280799860001</c:v>
                </c:pt>
                <c:pt idx="3">
                  <c:v>424.96862411499995</c:v>
                </c:pt>
              </c:numCache>
            </c:numRef>
          </c:val>
        </c:ser>
        <c:ser>
          <c:idx val="1"/>
          <c:order val="1"/>
          <c:tx>
            <c:strRef>
              <c:f>Add!$N$44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Add!$N$45:$N$48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marker val="1"/>
        <c:axId val="71788800"/>
        <c:axId val="72090368"/>
      </c:lineChart>
      <c:catAx>
        <c:axId val="7178880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</a:t>
                </a:r>
                <a:r>
                  <a:rPr lang="en-US" baseline="0"/>
                  <a:t>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090368"/>
        <c:crosses val="autoZero"/>
        <c:auto val="1"/>
        <c:lblAlgn val="ctr"/>
        <c:lblOffset val="100"/>
      </c:catAx>
      <c:valAx>
        <c:axId val="72090368"/>
        <c:scaling>
          <c:orientation val="minMax"/>
        </c:scaling>
        <c:axPos val="l"/>
        <c:majorGridlines/>
        <c:numFmt formatCode="0" sourceLinked="1"/>
        <c:tickLblPos val="nextTo"/>
        <c:crossAx val="71788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86E-2"/>
          <c:y val="8.6293932193387227E-2"/>
          <c:w val="0.72456060281312562"/>
          <c:h val="0.80258048440147511"/>
        </c:manualLayout>
      </c:layout>
      <c:lineChart>
        <c:grouping val="standard"/>
        <c:ser>
          <c:idx val="4"/>
          <c:order val="0"/>
          <c:tx>
            <c:strRef>
              <c:f>Add!$Q$65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Add!$Q$66:$Q$70</c:f>
              <c:numCache>
                <c:formatCode>0</c:formatCode>
                <c:ptCount val="5"/>
                <c:pt idx="0">
                  <c:v>201.98359489449996</c:v>
                </c:pt>
                <c:pt idx="1">
                  <c:v>289.04039859779999</c:v>
                </c:pt>
                <c:pt idx="2">
                  <c:v>499.88801479339998</c:v>
                </c:pt>
                <c:pt idx="3">
                  <c:v>1002.1808862689001</c:v>
                </c:pt>
                <c:pt idx="4">
                  <c:v>1562.6525878909997</c:v>
                </c:pt>
              </c:numCache>
            </c:numRef>
          </c:val>
        </c:ser>
        <c:ser>
          <c:idx val="1"/>
          <c:order val="1"/>
          <c:tx>
            <c:strRef>
              <c:f>Add!$N$65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Add!$N$66:$N$70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marker val="1"/>
        <c:axId val="72122752"/>
        <c:axId val="72125056"/>
      </c:lineChart>
      <c:catAx>
        <c:axId val="7212275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125056"/>
        <c:crosses val="autoZero"/>
        <c:auto val="1"/>
        <c:lblAlgn val="ctr"/>
        <c:lblOffset val="100"/>
      </c:catAx>
      <c:valAx>
        <c:axId val="72125056"/>
        <c:scaling>
          <c:orientation val="minMax"/>
          <c:max val="2000"/>
        </c:scaling>
        <c:axPos val="l"/>
        <c:majorGridlines/>
        <c:numFmt formatCode="0" sourceLinked="1"/>
        <c:tickLblPos val="nextTo"/>
        <c:crossAx val="72122752"/>
        <c:crosses val="autoZero"/>
        <c:crossBetween val="between"/>
        <c:majorUnit val="250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58E-2"/>
          <c:y val="8.6293932193387227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Get!$I$3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Get!$I$4:$I$7</c:f>
              <c:numCache>
                <c:formatCode>General</c:formatCode>
                <c:ptCount val="4"/>
                <c:pt idx="0">
                  <c:v>162</c:v>
                </c:pt>
                <c:pt idx="1">
                  <c:v>186</c:v>
                </c:pt>
                <c:pt idx="2">
                  <c:v>249</c:v>
                </c:pt>
                <c:pt idx="3">
                  <c:v>537</c:v>
                </c:pt>
              </c:numCache>
            </c:numRef>
          </c:val>
        </c:ser>
        <c:ser>
          <c:idx val="4"/>
          <c:order val="1"/>
          <c:tx>
            <c:strRef>
              <c:f>Get!$L$3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Get!$L$4:$L$7</c:f>
              <c:numCache>
                <c:formatCode>0</c:formatCode>
                <c:ptCount val="4"/>
                <c:pt idx="0">
                  <c:v>30.394291877739995</c:v>
                </c:pt>
                <c:pt idx="1">
                  <c:v>57.004117965690014</c:v>
                </c:pt>
                <c:pt idx="2">
                  <c:v>42.927861213690001</c:v>
                </c:pt>
                <c:pt idx="3">
                  <c:v>161.01696491230001</c:v>
                </c:pt>
              </c:numCache>
            </c:numRef>
          </c:val>
        </c:ser>
        <c:marker val="1"/>
        <c:axId val="76814976"/>
        <c:axId val="76846208"/>
      </c:lineChart>
      <c:catAx>
        <c:axId val="768149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received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846208"/>
        <c:crosses val="autoZero"/>
        <c:auto val="1"/>
        <c:lblAlgn val="ctr"/>
        <c:lblOffset val="100"/>
      </c:catAx>
      <c:valAx>
        <c:axId val="76846208"/>
        <c:scaling>
          <c:orientation val="minMax"/>
        </c:scaling>
        <c:axPos val="l"/>
        <c:majorGridlines/>
        <c:numFmt formatCode="General" sourceLinked="1"/>
        <c:tickLblPos val="nextTo"/>
        <c:crossAx val="7681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6"/>
          <c:w val="0.18460300242048369"/>
          <c:h val="0.4279979499603969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86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Get!$J$19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Get!$J$20:$J$22</c:f>
              <c:numCache>
                <c:formatCode>General</c:formatCode>
                <c:ptCount val="3"/>
                <c:pt idx="0">
                  <c:v>33.594131469700002</c:v>
                </c:pt>
                <c:pt idx="1">
                  <c:v>33.069849014299997</c:v>
                </c:pt>
                <c:pt idx="2">
                  <c:v>36.227941513099999</c:v>
                </c:pt>
              </c:numCache>
            </c:numRef>
          </c:val>
        </c:ser>
        <c:ser>
          <c:idx val="1"/>
          <c:order val="1"/>
          <c:tx>
            <c:strRef>
              <c:f>Get!$I$19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Get!$I$20:$I$22</c:f>
              <c:numCache>
                <c:formatCode>General</c:formatCode>
                <c:ptCount val="3"/>
                <c:pt idx="0">
                  <c:v>30.394291877739995</c:v>
                </c:pt>
                <c:pt idx="1">
                  <c:v>26.207399368289998</c:v>
                </c:pt>
                <c:pt idx="2">
                  <c:v>29.675960540769996</c:v>
                </c:pt>
              </c:numCache>
            </c:numRef>
          </c:val>
        </c:ser>
        <c:marker val="1"/>
        <c:axId val="76867456"/>
        <c:axId val="76880896"/>
      </c:lineChart>
      <c:catAx>
        <c:axId val="7686745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880896"/>
        <c:crosses val="autoZero"/>
        <c:auto val="1"/>
        <c:lblAlgn val="ctr"/>
        <c:lblOffset val="100"/>
      </c:catAx>
      <c:valAx>
        <c:axId val="76880896"/>
        <c:scaling>
          <c:orientation val="minMax"/>
        </c:scaling>
        <c:axPos val="l"/>
        <c:majorGridlines/>
        <c:numFmt formatCode="General" sourceLinked="1"/>
        <c:tickLblPos val="nextTo"/>
        <c:crossAx val="7686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7"/>
          <c:w val="0.18460300242048375"/>
          <c:h val="0.427997949960396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27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Del!$M$3:$M$5</c:f>
              <c:numCache>
                <c:formatCode>0</c:formatCode>
                <c:ptCount val="3"/>
                <c:pt idx="0">
                  <c:v>104.367017746</c:v>
                </c:pt>
                <c:pt idx="1">
                  <c:v>94.1851139069</c:v>
                </c:pt>
                <c:pt idx="2">
                  <c:v>128.968954086</c:v>
                </c:pt>
              </c:numCache>
            </c:numRef>
          </c:val>
        </c:ser>
        <c:ser>
          <c:idx val="1"/>
          <c:order val="1"/>
          <c:tx>
            <c:strRef>
              <c:f>Del!$L$2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Del!$L$3:$L$5</c:f>
              <c:numCache>
                <c:formatCode>0</c:formatCode>
                <c:ptCount val="3"/>
                <c:pt idx="0">
                  <c:v>92.109489440919987</c:v>
                </c:pt>
                <c:pt idx="1">
                  <c:v>88.571310043339992</c:v>
                </c:pt>
                <c:pt idx="2">
                  <c:v>94.460988044690026</c:v>
                </c:pt>
              </c:numCache>
            </c:numRef>
          </c:val>
        </c:ser>
        <c:marker val="1"/>
        <c:axId val="76988800"/>
        <c:axId val="76990720"/>
      </c:lineChart>
      <c:catAx>
        <c:axId val="7698880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990720"/>
        <c:crosses val="autoZero"/>
        <c:auto val="1"/>
        <c:lblAlgn val="ctr"/>
        <c:lblOffset val="100"/>
      </c:catAx>
      <c:valAx>
        <c:axId val="76990720"/>
        <c:scaling>
          <c:orientation val="minMax"/>
        </c:scaling>
        <c:axPos val="l"/>
        <c:majorGridlines/>
        <c:numFmt formatCode="0" sourceLinked="1"/>
        <c:tickLblPos val="nextTo"/>
        <c:crossAx val="7698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8"/>
          <c:w val="0.1846030024204838"/>
          <c:h val="0.4279979499603969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41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Del!$M$24:$M$27</c:f>
              <c:numCache>
                <c:formatCode>0</c:formatCode>
                <c:ptCount val="4"/>
                <c:pt idx="0">
                  <c:v>104.367017746</c:v>
                </c:pt>
                <c:pt idx="1">
                  <c:v>174.02601242099999</c:v>
                </c:pt>
                <c:pt idx="2">
                  <c:v>127.609968185</c:v>
                </c:pt>
                <c:pt idx="3">
                  <c:v>351.495027542</c:v>
                </c:pt>
              </c:numCache>
            </c:numRef>
          </c:val>
        </c:ser>
        <c:ser>
          <c:idx val="1"/>
          <c:order val="1"/>
          <c:tx>
            <c:strRef>
              <c:f>Del!$L$23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Del!$L$24:$L$27</c:f>
              <c:numCache>
                <c:formatCode>0</c:formatCode>
                <c:ptCount val="4"/>
                <c:pt idx="0">
                  <c:v>92.109489440919987</c:v>
                </c:pt>
                <c:pt idx="1">
                  <c:v>140.10565280903</c:v>
                </c:pt>
                <c:pt idx="2">
                  <c:v>107.91656970965001</c:v>
                </c:pt>
                <c:pt idx="3">
                  <c:v>229.87513542170001</c:v>
                </c:pt>
              </c:numCache>
            </c:numRef>
          </c:val>
        </c:ser>
        <c:marker val="1"/>
        <c:axId val="77003776"/>
        <c:axId val="77026432"/>
      </c:lineChart>
      <c:catAx>
        <c:axId val="770037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026432"/>
        <c:crosses val="autoZero"/>
        <c:auto val="1"/>
        <c:lblAlgn val="ctr"/>
        <c:lblOffset val="100"/>
      </c:catAx>
      <c:valAx>
        <c:axId val="77026432"/>
        <c:scaling>
          <c:orientation val="minMax"/>
        </c:scaling>
        <c:axPos val="l"/>
        <c:majorGridlines/>
        <c:numFmt formatCode="0" sourceLinked="1"/>
        <c:tickLblPos val="nextTo"/>
        <c:crossAx val="7700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24"/>
          <c:w val="0.18460300242048383"/>
          <c:h val="0.4279979499603969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55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Del!$M$45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Del!$M$46:$M$50</c:f>
              <c:numCache>
                <c:formatCode>0</c:formatCode>
                <c:ptCount val="5"/>
                <c:pt idx="0">
                  <c:v>104.367017746</c:v>
                </c:pt>
                <c:pt idx="1">
                  <c:v>232.53107070900001</c:v>
                </c:pt>
                <c:pt idx="2">
                  <c:v>227.77199745199999</c:v>
                </c:pt>
                <c:pt idx="3">
                  <c:v>306.29205703700001</c:v>
                </c:pt>
                <c:pt idx="4">
                  <c:v>682.83200264000004</c:v>
                </c:pt>
              </c:numCache>
            </c:numRef>
          </c:val>
        </c:ser>
        <c:ser>
          <c:idx val="1"/>
          <c:order val="1"/>
          <c:tx>
            <c:strRef>
              <c:f>Del!$L$45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Del!$L$46:$L$50</c:f>
              <c:numCache>
                <c:formatCode>0</c:formatCode>
                <c:ptCount val="5"/>
                <c:pt idx="0">
                  <c:v>92.109489440919987</c:v>
                </c:pt>
                <c:pt idx="1">
                  <c:v>134.7578287124</c:v>
                </c:pt>
                <c:pt idx="2">
                  <c:v>186.49287223810001</c:v>
                </c:pt>
                <c:pt idx="3">
                  <c:v>256.19831085189998</c:v>
                </c:pt>
                <c:pt idx="4">
                  <c:v>472.07255363469994</c:v>
                </c:pt>
              </c:numCache>
            </c:numRef>
          </c:val>
        </c:ser>
        <c:marker val="1"/>
        <c:axId val="77051776"/>
        <c:axId val="76754944"/>
      </c:lineChart>
      <c:catAx>
        <c:axId val="770517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 pairs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754944"/>
        <c:crosses val="autoZero"/>
        <c:auto val="1"/>
        <c:lblAlgn val="ctr"/>
        <c:lblOffset val="100"/>
      </c:catAx>
      <c:valAx>
        <c:axId val="76754944"/>
        <c:scaling>
          <c:orientation val="minMax"/>
        </c:scaling>
        <c:axPos val="l"/>
        <c:majorGridlines/>
        <c:numFmt formatCode="0" sourceLinked="1"/>
        <c:tickLblPos val="nextTo"/>
        <c:crossAx val="7705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35"/>
          <c:w val="0.18460300242048386"/>
          <c:h val="0.42799794996039697"/>
        </c:manualLayout>
      </c:layout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0</xdr:row>
      <xdr:rowOff>200025</xdr:rowOff>
    </xdr:from>
    <xdr:to>
      <xdr:col>25</xdr:col>
      <xdr:colOff>361949</xdr:colOff>
      <xdr:row>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19050</xdr:rowOff>
    </xdr:from>
    <xdr:to>
      <xdr:col>25</xdr:col>
      <xdr:colOff>361949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333375</xdr:colOff>
      <xdr:row>42</xdr:row>
      <xdr:rowOff>152400</xdr:rowOff>
    </xdr:from>
    <xdr:to>
      <xdr:col>25</xdr:col>
      <xdr:colOff>400049</xdr:colOff>
      <xdr:row>62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63</xdr:row>
      <xdr:rowOff>142875</xdr:rowOff>
    </xdr:from>
    <xdr:to>
      <xdr:col>25</xdr:col>
      <xdr:colOff>342899</xdr:colOff>
      <xdr:row>83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142875</xdr:rowOff>
    </xdr:from>
    <xdr:to>
      <xdr:col>22</xdr:col>
      <xdr:colOff>352425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177</xdr:row>
      <xdr:rowOff>0</xdr:rowOff>
    </xdr:from>
    <xdr:to>
      <xdr:col>15</xdr:col>
      <xdr:colOff>333375</xdr:colOff>
      <xdr:row>196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0.00498</cdr:x>
      <cdr:y>0.00296</cdr:y>
    </cdr:from>
    <cdr:to>
      <cdr:x>0.26246</cdr:x>
      <cdr:y>0.07101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9525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0.82226</cdr:x>
      <cdr:y>0.71598</cdr:y>
    </cdr:from>
    <cdr:to>
      <cdr:x>0.98173</cdr:x>
      <cdr:y>0.78994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4875" y="2305050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i="1"/>
            <a:t>* = overwrite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0.81894</cdr:x>
      <cdr:y>0.71302</cdr:y>
    </cdr:from>
    <cdr:to>
      <cdr:x>0.97841</cdr:x>
      <cdr:y>0.78698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5825" y="2295525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i="1"/>
            <a:t>* = overwrite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22</xdr:row>
      <xdr:rowOff>114300</xdr:rowOff>
    </xdr:from>
    <xdr:to>
      <xdr:col>21</xdr:col>
      <xdr:colOff>180975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44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opLeftCell="L46" workbookViewId="0">
      <selection activeCell="R54" sqref="R54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5" width="12.140625" style="1"/>
    <col min="6" max="6" width="2.7109375" style="1" customWidth="1"/>
    <col min="7" max="10" width="12.140625" style="1"/>
    <col min="11" max="11" width="2.42578125" style="1" customWidth="1"/>
    <col min="12" max="16384" width="12.140625" style="1"/>
  </cols>
  <sheetData>
    <row r="1" spans="1:18" s="3" customFormat="1" ht="17.25" customHeight="1">
      <c r="A1" s="2" t="s">
        <v>0</v>
      </c>
      <c r="L1"/>
      <c r="M1"/>
      <c r="N1"/>
      <c r="O1"/>
    </row>
    <row r="2" spans="1:18" s="3" customFormat="1" ht="12.95" customHeight="1">
      <c r="A2" s="3" t="s">
        <v>126</v>
      </c>
      <c r="L2" s="7" t="s">
        <v>143</v>
      </c>
      <c r="M2" t="s">
        <v>127</v>
      </c>
      <c r="N2" t="s">
        <v>128</v>
      </c>
      <c r="O2" t="s">
        <v>129</v>
      </c>
      <c r="P2" s="6" t="s">
        <v>130</v>
      </c>
      <c r="Q2" s="6" t="s">
        <v>131</v>
      </c>
      <c r="R2" s="6" t="s">
        <v>132</v>
      </c>
    </row>
    <row r="3" spans="1:18" s="3" customFormat="1" ht="12.95" customHeight="1">
      <c r="A3" s="3" t="s">
        <v>1</v>
      </c>
      <c r="B3" s="3">
        <v>730</v>
      </c>
      <c r="C3" s="3">
        <v>7300</v>
      </c>
      <c r="D3" s="3">
        <v>73000</v>
      </c>
      <c r="E3" s="3">
        <v>730000</v>
      </c>
      <c r="G3" s="3" t="s">
        <v>133</v>
      </c>
      <c r="H3" s="3" t="s">
        <v>134</v>
      </c>
      <c r="I3" s="3" t="s">
        <v>135</v>
      </c>
      <c r="J3" s="3" t="s">
        <v>6</v>
      </c>
      <c r="L3">
        <v>730</v>
      </c>
      <c r="M3">
        <v>222</v>
      </c>
      <c r="N3">
        <v>279</v>
      </c>
      <c r="O3">
        <v>449</v>
      </c>
      <c r="P3" s="17">
        <v>76.379060745199993</v>
      </c>
      <c r="Q3" s="17">
        <v>106.56220912929</v>
      </c>
      <c r="R3" s="18">
        <v>207.63802528400001</v>
      </c>
    </row>
    <row r="4" spans="1:18" ht="12.95" customHeight="1">
      <c r="A4" s="1">
        <v>10</v>
      </c>
      <c r="B4" s="1">
        <v>143.41187477099999</v>
      </c>
      <c r="C4" s="1">
        <v>73.613882064799995</v>
      </c>
      <c r="D4" s="1">
        <v>132.673025131</v>
      </c>
      <c r="E4" s="1">
        <v>234.33494567899999</v>
      </c>
      <c r="G4">
        <v>289.95203971900003</v>
      </c>
      <c r="H4">
        <v>231.732845306</v>
      </c>
      <c r="I4">
        <v>205.116987228</v>
      </c>
      <c r="J4" s="1">
        <v>408.51712226900003</v>
      </c>
      <c r="L4" s="13">
        <v>7300</v>
      </c>
      <c r="M4">
        <v>221</v>
      </c>
      <c r="N4">
        <v>368</v>
      </c>
      <c r="O4">
        <v>815</v>
      </c>
      <c r="P4" s="17">
        <v>62.832832336400003</v>
      </c>
      <c r="Q4" s="17">
        <v>97.884798049899999</v>
      </c>
      <c r="R4" s="18">
        <v>272.74298667900001</v>
      </c>
    </row>
    <row r="5" spans="1:18" ht="12.95" customHeight="1">
      <c r="A5" s="1">
        <v>9</v>
      </c>
      <c r="B5" s="1">
        <v>82.344055175799994</v>
      </c>
      <c r="C5" s="1">
        <v>64.670085907000001</v>
      </c>
      <c r="D5" s="1">
        <v>86.530923843400004</v>
      </c>
      <c r="E5" s="1">
        <v>205.47795295700001</v>
      </c>
      <c r="G5">
        <v>201.051950455</v>
      </c>
      <c r="H5">
        <v>255.008935928</v>
      </c>
      <c r="I5">
        <v>222.54204750100001</v>
      </c>
      <c r="J5" s="1">
        <v>400.21705627400002</v>
      </c>
      <c r="L5" s="13">
        <v>73000</v>
      </c>
      <c r="M5">
        <v>511</v>
      </c>
      <c r="N5">
        <v>786</v>
      </c>
      <c r="O5">
        <v>952</v>
      </c>
      <c r="P5" s="17">
        <v>84.656000137299998</v>
      </c>
      <c r="Q5" s="17">
        <v>117.36319065090001</v>
      </c>
      <c r="R5" s="18">
        <v>305.018901825</v>
      </c>
    </row>
    <row r="6" spans="1:18" ht="12.95" customHeight="1">
      <c r="A6" s="1">
        <v>8</v>
      </c>
      <c r="B6" s="1">
        <v>80.657005310100004</v>
      </c>
      <c r="C6" s="1">
        <v>95.436096191399997</v>
      </c>
      <c r="D6" s="1">
        <v>84.656000137299998</v>
      </c>
      <c r="E6" s="1">
        <v>184.52620506299999</v>
      </c>
      <c r="G6">
        <v>226.383924484</v>
      </c>
      <c r="H6">
        <v>199.81694221500001</v>
      </c>
      <c r="I6">
        <v>182.434082031</v>
      </c>
      <c r="J6" s="1">
        <v>416.20898246799999</v>
      </c>
      <c r="L6" s="13">
        <v>730000</v>
      </c>
      <c r="M6">
        <v>1632</v>
      </c>
      <c r="N6">
        <v>2258</v>
      </c>
      <c r="O6">
        <v>5597</v>
      </c>
      <c r="P6" s="17">
        <v>172.99389839200001</v>
      </c>
      <c r="Q6" s="17">
        <v>213.38858604439997</v>
      </c>
      <c r="R6" s="17">
        <v>292.03200340299998</v>
      </c>
    </row>
    <row r="7" spans="1:18" ht="12.95" customHeight="1">
      <c r="A7" s="1">
        <v>7</v>
      </c>
      <c r="B7" s="1">
        <v>79.665899276700003</v>
      </c>
      <c r="C7" s="1">
        <v>64.6739006042</v>
      </c>
      <c r="D7" s="1">
        <v>96.282005310100004</v>
      </c>
      <c r="E7" s="1">
        <v>172.99389839200001</v>
      </c>
      <c r="G7">
        <v>174.525976181</v>
      </c>
      <c r="H7">
        <v>197.056055069</v>
      </c>
      <c r="I7">
        <v>238.086938858</v>
      </c>
      <c r="J7" s="1">
        <v>403.60903739899999</v>
      </c>
    </row>
    <row r="8" spans="1:18" ht="12.95" customHeight="1">
      <c r="A8" s="1">
        <v>6</v>
      </c>
      <c r="B8" s="1">
        <v>79.676151275600006</v>
      </c>
      <c r="C8" s="1">
        <v>94.985008239699994</v>
      </c>
      <c r="D8" s="1">
        <v>86.607933044399999</v>
      </c>
      <c r="E8" s="1">
        <v>201.44796371499999</v>
      </c>
      <c r="G8">
        <v>187.788009644</v>
      </c>
      <c r="H8">
        <v>322.09396362299998</v>
      </c>
      <c r="I8">
        <v>201.26104354899999</v>
      </c>
      <c r="J8" s="1">
        <v>493.18003654500001</v>
      </c>
      <c r="P8" s="17"/>
      <c r="Q8" s="17"/>
    </row>
    <row r="9" spans="1:18" ht="12.95" customHeight="1">
      <c r="A9" s="1">
        <v>5</v>
      </c>
      <c r="B9" s="1">
        <v>151.259899139</v>
      </c>
      <c r="C9" s="1">
        <v>77.171087264999997</v>
      </c>
      <c r="D9" s="1">
        <v>305.018901825</v>
      </c>
      <c r="E9" s="1">
        <v>212.68486976599999</v>
      </c>
      <c r="G9">
        <v>174.120187759</v>
      </c>
      <c r="H9">
        <v>178.47013473499999</v>
      </c>
      <c r="I9">
        <v>319.47398185700001</v>
      </c>
      <c r="J9" s="1">
        <v>409.13891792300001</v>
      </c>
      <c r="P9" s="17"/>
      <c r="Q9" s="17"/>
    </row>
    <row r="10" spans="1:18" ht="12.95" customHeight="1">
      <c r="A10" s="1">
        <v>4</v>
      </c>
      <c r="B10" s="1">
        <v>80.614089965800005</v>
      </c>
      <c r="C10" s="1">
        <v>62.832832336400003</v>
      </c>
      <c r="D10" s="1">
        <v>97.809791564899996</v>
      </c>
      <c r="E10" s="1">
        <v>292.03200340299998</v>
      </c>
      <c r="G10">
        <v>210.954904556</v>
      </c>
      <c r="H10">
        <v>174.444913864</v>
      </c>
      <c r="I10">
        <v>238.08407783499999</v>
      </c>
      <c r="J10" s="1">
        <v>453.01103591899999</v>
      </c>
      <c r="P10" s="17"/>
      <c r="Q10" s="17"/>
    </row>
    <row r="11" spans="1:18" ht="12.95" customHeight="1">
      <c r="A11" s="1">
        <v>3</v>
      </c>
      <c r="B11" s="1">
        <v>83.976030349699997</v>
      </c>
      <c r="C11" s="1">
        <v>86.990118026700003</v>
      </c>
      <c r="D11" s="1">
        <v>95.6449508667</v>
      </c>
      <c r="E11" s="1">
        <v>209.00011062600001</v>
      </c>
      <c r="G11">
        <v>169.883012772</v>
      </c>
      <c r="H11">
        <v>179.51703071599999</v>
      </c>
      <c r="I11">
        <v>216.202020645</v>
      </c>
      <c r="J11" s="1">
        <v>551.95999145500002</v>
      </c>
      <c r="M11" s="17"/>
      <c r="N11" s="17"/>
      <c r="O11" s="17"/>
    </row>
    <row r="12" spans="1:18" ht="12.95" customHeight="1">
      <c r="A12" s="1">
        <v>2</v>
      </c>
      <c r="B12" s="9">
        <v>207.63802528400001</v>
      </c>
      <c r="C12" s="1">
        <v>85.731983184800001</v>
      </c>
      <c r="D12" s="1">
        <v>86.494207382200003</v>
      </c>
      <c r="E12" s="1">
        <v>192.709922791</v>
      </c>
      <c r="G12">
        <v>202.434062958</v>
      </c>
      <c r="H12">
        <v>186.54394149800001</v>
      </c>
      <c r="I12">
        <v>205.410957336</v>
      </c>
      <c r="J12" s="1">
        <v>359.29703712499997</v>
      </c>
    </row>
    <row r="13" spans="1:18" ht="12.95" customHeight="1">
      <c r="A13" s="1">
        <v>1</v>
      </c>
      <c r="B13" s="10">
        <v>76.379060745199993</v>
      </c>
      <c r="C13" s="1">
        <v>272.74298667900001</v>
      </c>
      <c r="D13" s="1">
        <v>101.914167404</v>
      </c>
      <c r="E13" s="1">
        <v>228.67798805199999</v>
      </c>
      <c r="G13">
        <v>182.741880417</v>
      </c>
      <c r="H13">
        <v>171.427965164</v>
      </c>
      <c r="I13">
        <v>202.41594314599999</v>
      </c>
      <c r="J13" s="1">
        <v>354.54702377299998</v>
      </c>
    </row>
    <row r="14" spans="1:18" ht="12.95" customHeight="1">
      <c r="A14" s="1" t="s">
        <v>7</v>
      </c>
      <c r="B14" s="4">
        <f>MIN(B4:B13)</f>
        <v>76.379060745199993</v>
      </c>
      <c r="C14" s="4">
        <f>MIN(C4:C13)</f>
        <v>62.832832336400003</v>
      </c>
      <c r="D14" s="4">
        <f>MIN(D4:D13)</f>
        <v>84.656000137299998</v>
      </c>
      <c r="E14" s="4">
        <f>MIN(E4:E13)</f>
        <v>172.99389839200001</v>
      </c>
      <c r="F14" s="4"/>
      <c r="G14" s="4">
        <f>MIN(G4:G13)</f>
        <v>169.883012772</v>
      </c>
      <c r="H14" s="4">
        <f>MIN(H4:H13)</f>
        <v>171.427965164</v>
      </c>
      <c r="I14" s="4">
        <f>MIN(I4:I13)</f>
        <v>182.434082031</v>
      </c>
      <c r="J14" s="4">
        <f>MIN(J4:J13)</f>
        <v>354.54702377299998</v>
      </c>
    </row>
    <row r="15" spans="1:18" ht="12.95" customHeight="1">
      <c r="A15" s="1" t="s">
        <v>8</v>
      </c>
      <c r="B15" s="4">
        <f>AVERAGE(B4:B13)</f>
        <v>106.56220912929</v>
      </c>
      <c r="C15" s="4">
        <f>AVERAGE(C4:C13)</f>
        <v>97.884798049899999</v>
      </c>
      <c r="D15" s="4">
        <f>AVERAGE(D4:D13)</f>
        <v>117.36319065090001</v>
      </c>
      <c r="E15" s="4">
        <f>AVERAGE(E4:E13)</f>
        <v>213.38858604439997</v>
      </c>
      <c r="F15" s="4"/>
      <c r="G15" s="4">
        <f>AVERAGE(G4:G13)</f>
        <v>201.98359489449996</v>
      </c>
      <c r="H15" s="4">
        <f>AVERAGE(H4:H13)</f>
        <v>209.61127281179998</v>
      </c>
      <c r="I15" s="4">
        <f>AVERAGE(I4:I13)</f>
        <v>223.10280799860001</v>
      </c>
      <c r="J15" s="4">
        <f>AVERAGE(J4:J13)</f>
        <v>424.96862411499995</v>
      </c>
    </row>
    <row r="16" spans="1:18" ht="12.95" customHeight="1">
      <c r="A16" s="1" t="s">
        <v>9</v>
      </c>
      <c r="B16" s="4">
        <f>MAX(B4:B13)</f>
        <v>207.63802528400001</v>
      </c>
      <c r="C16" s="4">
        <f>MAX(C4:C13)</f>
        <v>272.74298667900001</v>
      </c>
      <c r="D16" s="4">
        <f>MAX(D4:D13)</f>
        <v>305.018901825</v>
      </c>
      <c r="E16" s="4">
        <f>MAX(E4:E13)</f>
        <v>292.03200340299998</v>
      </c>
      <c r="F16" s="4"/>
      <c r="G16" s="4">
        <f>MAX(G4:G13)</f>
        <v>289.95203971900003</v>
      </c>
      <c r="H16" s="4">
        <f>MAX(H4:H13)</f>
        <v>322.09396362299998</v>
      </c>
      <c r="I16" s="4">
        <f>MAX(I4:I13)</f>
        <v>319.47398185700001</v>
      </c>
      <c r="J16" s="4">
        <f>MAX(J4:J13)</f>
        <v>551.95999145500002</v>
      </c>
    </row>
    <row r="17" spans="1:18" ht="12.95" customHeight="1">
      <c r="D17" s="4"/>
      <c r="M17"/>
      <c r="N17"/>
      <c r="O17"/>
    </row>
    <row r="18" spans="1:18" s="3" customFormat="1" ht="12.95" customHeight="1">
      <c r="B18" s="3" t="s">
        <v>10</v>
      </c>
      <c r="C18" s="3" t="s">
        <v>11</v>
      </c>
      <c r="D18" s="5" t="s">
        <v>12</v>
      </c>
      <c r="E18" s="3" t="s">
        <v>13</v>
      </c>
      <c r="G18" s="3" t="s">
        <v>136</v>
      </c>
      <c r="H18" s="3" t="s">
        <v>137</v>
      </c>
      <c r="I18" s="5" t="s">
        <v>138</v>
      </c>
      <c r="J18" s="3" t="s">
        <v>139</v>
      </c>
      <c r="M18"/>
      <c r="N18"/>
      <c r="O18"/>
    </row>
    <row r="19" spans="1:18" ht="12.95" customHeight="1">
      <c r="A19" s="1">
        <v>10</v>
      </c>
      <c r="B19" s="1">
        <v>241.41693115199999</v>
      </c>
      <c r="C19" s="1">
        <v>305.34696579000001</v>
      </c>
      <c r="D19" s="1">
        <v>532.72199630700004</v>
      </c>
      <c r="E19" s="1">
        <v>817.63291358900005</v>
      </c>
      <c r="G19">
        <v>272.79305458099998</v>
      </c>
      <c r="H19">
        <v>423.20895195000003</v>
      </c>
      <c r="I19">
        <v>804.63910102800003</v>
      </c>
      <c r="J19">
        <v>1431.26797676</v>
      </c>
      <c r="M19"/>
      <c r="N19"/>
      <c r="O19"/>
    </row>
    <row r="20" spans="1:18" ht="12.95" customHeight="1">
      <c r="A20" s="1">
        <v>9</v>
      </c>
      <c r="B20" s="1">
        <v>444.57602500899998</v>
      </c>
      <c r="C20" s="1">
        <v>278.34296226499998</v>
      </c>
      <c r="D20" s="1">
        <v>674.24011230500003</v>
      </c>
      <c r="E20" s="1">
        <v>861.69195175200002</v>
      </c>
      <c r="G20">
        <v>342.54598617599999</v>
      </c>
      <c r="H20">
        <v>463.28186988800002</v>
      </c>
      <c r="I20">
        <v>900.57301521299996</v>
      </c>
      <c r="J20">
        <v>2021.3718414299999</v>
      </c>
      <c r="M20"/>
      <c r="N20"/>
      <c r="O20"/>
    </row>
    <row r="21" spans="1:18" ht="12.95" customHeight="1">
      <c r="A21" s="1">
        <v>8</v>
      </c>
      <c r="B21" s="1">
        <v>451.2591362</v>
      </c>
      <c r="C21" s="1">
        <v>295.85790634199998</v>
      </c>
      <c r="D21" s="1">
        <v>677.84881591800001</v>
      </c>
      <c r="E21" s="1">
        <v>996.90818786600005</v>
      </c>
      <c r="G21">
        <v>300.72093009899999</v>
      </c>
      <c r="H21">
        <v>475.53014755200002</v>
      </c>
      <c r="I21">
        <v>1858.33621025</v>
      </c>
      <c r="J21">
        <v>1466.5780067400001</v>
      </c>
      <c r="M21"/>
      <c r="N21"/>
      <c r="O21"/>
    </row>
    <row r="22" spans="1:18" ht="12.95" customHeight="1">
      <c r="A22" s="1">
        <v>7</v>
      </c>
      <c r="B22" s="1">
        <v>143.47100257899999</v>
      </c>
      <c r="C22" s="1">
        <v>275.44188499500001</v>
      </c>
      <c r="D22" s="1">
        <v>596.92215919499995</v>
      </c>
      <c r="E22" s="1">
        <v>884.62710380600004</v>
      </c>
      <c r="G22">
        <v>246.568918228</v>
      </c>
      <c r="H22">
        <v>581.40611648599997</v>
      </c>
      <c r="I22">
        <v>1464.7369384799999</v>
      </c>
      <c r="J22">
        <v>1346.3780879999999</v>
      </c>
      <c r="M22"/>
      <c r="N22"/>
      <c r="O22"/>
    </row>
    <row r="23" spans="1:18" ht="12.95" customHeight="1">
      <c r="A23" s="1">
        <v>6</v>
      </c>
      <c r="B23" s="1">
        <v>133.58211517300001</v>
      </c>
      <c r="C23" s="1">
        <v>291.947126389</v>
      </c>
      <c r="D23" s="1">
        <v>627.64096260099996</v>
      </c>
      <c r="E23" s="1">
        <v>914.03508186299996</v>
      </c>
      <c r="G23">
        <v>261.86203956600002</v>
      </c>
      <c r="H23">
        <v>465.443849564</v>
      </c>
      <c r="I23">
        <v>721.88496589700003</v>
      </c>
      <c r="J23">
        <v>1525.7759094200001</v>
      </c>
      <c r="L23" s="3" t="s">
        <v>144</v>
      </c>
      <c r="M23" t="s">
        <v>127</v>
      </c>
      <c r="N23" t="s">
        <v>128</v>
      </c>
      <c r="O23" t="s">
        <v>129</v>
      </c>
      <c r="P23" s="6" t="s">
        <v>130</v>
      </c>
      <c r="Q23" s="6" t="s">
        <v>131</v>
      </c>
      <c r="R23" s="6" t="s">
        <v>132</v>
      </c>
    </row>
    <row r="24" spans="1:18" ht="12.95" customHeight="1">
      <c r="A24" s="1">
        <v>5</v>
      </c>
      <c r="B24" s="1">
        <v>348.69909286500001</v>
      </c>
      <c r="C24" s="1">
        <v>350.66390037500003</v>
      </c>
      <c r="D24" s="1">
        <v>549.86715316799996</v>
      </c>
      <c r="E24" s="1">
        <v>1224.0028381300001</v>
      </c>
      <c r="G24">
        <v>308.40301513700001</v>
      </c>
      <c r="H24">
        <v>489.79496955899998</v>
      </c>
      <c r="I24">
        <v>777.95791626000005</v>
      </c>
      <c r="J24">
        <v>1398.1239795700001</v>
      </c>
      <c r="L24" s="1">
        <v>0</v>
      </c>
      <c r="M24">
        <v>222</v>
      </c>
      <c r="N24">
        <v>279</v>
      </c>
      <c r="O24">
        <v>449</v>
      </c>
      <c r="P24" s="17">
        <v>76.379060745199993</v>
      </c>
      <c r="Q24" s="17">
        <v>106.56220912929</v>
      </c>
      <c r="R24" s="18">
        <v>207.63802528400001</v>
      </c>
    </row>
    <row r="25" spans="1:18" ht="12.95" customHeight="1">
      <c r="A25" s="1">
        <v>4</v>
      </c>
      <c r="B25" s="1">
        <v>132.34996795699999</v>
      </c>
      <c r="C25" s="1">
        <v>320.03688812299998</v>
      </c>
      <c r="D25" s="1">
        <v>548.571109772</v>
      </c>
      <c r="E25" s="1">
        <v>918.89309883099997</v>
      </c>
      <c r="G25">
        <v>279.032945633</v>
      </c>
      <c r="H25">
        <v>505.94806671100002</v>
      </c>
      <c r="I25">
        <v>700.83594322199997</v>
      </c>
      <c r="J25">
        <v>1786.4289283799999</v>
      </c>
      <c r="L25" s="1">
        <v>5</v>
      </c>
      <c r="M25">
        <v>270</v>
      </c>
      <c r="N25">
        <v>405</v>
      </c>
      <c r="O25">
        <v>592</v>
      </c>
      <c r="P25" s="4">
        <v>132.34996795699999</v>
      </c>
      <c r="Q25" s="4">
        <v>238.45841884609999</v>
      </c>
      <c r="R25" s="4">
        <v>451.2591362</v>
      </c>
    </row>
    <row r="26" spans="1:18" ht="12.95" customHeight="1">
      <c r="A26" s="1">
        <v>3</v>
      </c>
      <c r="B26" s="1">
        <v>161.801815033</v>
      </c>
      <c r="C26" s="1">
        <v>257.31801986699998</v>
      </c>
      <c r="D26" s="1">
        <v>724.40218925500005</v>
      </c>
      <c r="E26" s="1">
        <v>891.20888709999997</v>
      </c>
      <c r="G26">
        <v>243.26395988499999</v>
      </c>
      <c r="H26">
        <v>481.54401779199998</v>
      </c>
      <c r="I26">
        <v>933.08377265900003</v>
      </c>
      <c r="J26">
        <v>1299.89600182</v>
      </c>
      <c r="L26" s="1">
        <v>25</v>
      </c>
      <c r="M26">
        <v>398</v>
      </c>
      <c r="N26">
        <v>489</v>
      </c>
      <c r="O26">
        <v>718</v>
      </c>
      <c r="P26" s="4">
        <v>257.31801986699998</v>
      </c>
      <c r="Q26" s="4">
        <v>325.60384273550005</v>
      </c>
      <c r="R26" s="4">
        <v>574.36680793799997</v>
      </c>
    </row>
    <row r="27" spans="1:18" ht="12.95" customHeight="1">
      <c r="A27" s="1">
        <v>2</v>
      </c>
      <c r="B27" s="1">
        <v>157.20105171200001</v>
      </c>
      <c r="C27" s="1">
        <v>574.36680793799997</v>
      </c>
      <c r="D27" s="1">
        <v>490.756988525</v>
      </c>
      <c r="E27" s="1">
        <v>954.06293869000001</v>
      </c>
      <c r="G27">
        <v>320.37305831899999</v>
      </c>
      <c r="H27">
        <v>625.16403198199998</v>
      </c>
      <c r="I27">
        <v>859.97104644800004</v>
      </c>
      <c r="J27">
        <v>1527.9250145000001</v>
      </c>
      <c r="L27" s="1">
        <v>50</v>
      </c>
      <c r="M27">
        <v>641</v>
      </c>
      <c r="N27">
        <v>767</v>
      </c>
      <c r="O27">
        <v>909</v>
      </c>
      <c r="P27" s="4">
        <v>490.756988525</v>
      </c>
      <c r="Q27" s="4">
        <v>599.59194660190019</v>
      </c>
      <c r="R27" s="4">
        <v>724.40218925500005</v>
      </c>
    </row>
    <row r="28" spans="1:18" ht="12.95" customHeight="1">
      <c r="A28" s="1">
        <v>1</v>
      </c>
      <c r="B28" s="1">
        <v>170.227050781</v>
      </c>
      <c r="C28" s="1">
        <v>306.71596527100002</v>
      </c>
      <c r="D28" s="1">
        <v>572.94797897299998</v>
      </c>
      <c r="E28" s="1">
        <v>1378.51595879</v>
      </c>
      <c r="G28">
        <v>314.84007835400001</v>
      </c>
      <c r="H28">
        <v>487.55812644999997</v>
      </c>
      <c r="I28">
        <v>999.78995323200002</v>
      </c>
      <c r="J28">
        <v>1822.78013229</v>
      </c>
      <c r="L28" s="1">
        <v>100</v>
      </c>
      <c r="M28">
        <v>968</v>
      </c>
      <c r="N28">
        <v>1151</v>
      </c>
      <c r="O28">
        <v>1647</v>
      </c>
      <c r="P28" s="4">
        <v>817.63291358900005</v>
      </c>
      <c r="Q28" s="4">
        <v>984.15789604170004</v>
      </c>
      <c r="R28" s="4">
        <v>1378.51595879</v>
      </c>
    </row>
    <row r="29" spans="1:18" ht="12.95" customHeight="1">
      <c r="A29" s="1" t="s">
        <v>7</v>
      </c>
      <c r="B29" s="4">
        <f>MIN(B19:B28)</f>
        <v>132.34996795699999</v>
      </c>
      <c r="C29" s="4">
        <f>MIN(C19:C28)</f>
        <v>257.31801986699998</v>
      </c>
      <c r="D29" s="4">
        <f>MIN(D19:D28)</f>
        <v>490.756988525</v>
      </c>
      <c r="E29" s="4">
        <f>MIN(E19:E28)</f>
        <v>817.63291358900005</v>
      </c>
      <c r="G29" s="4">
        <f>MIN(G19:G28)</f>
        <v>243.26395988499999</v>
      </c>
      <c r="H29" s="4">
        <f>MIN(H19:H28)</f>
        <v>423.20895195000003</v>
      </c>
      <c r="I29" s="4">
        <f>MIN(I19:I28)</f>
        <v>700.83594322199997</v>
      </c>
      <c r="J29" s="4">
        <f>MIN(J19:J28)</f>
        <v>1299.89600182</v>
      </c>
      <c r="M29"/>
      <c r="N29"/>
      <c r="O29"/>
    </row>
    <row r="30" spans="1:18" ht="12.95" customHeight="1">
      <c r="A30" s="1" t="s">
        <v>8</v>
      </c>
      <c r="B30" s="4">
        <f>AVERAGE(B19:B28)</f>
        <v>238.45841884609999</v>
      </c>
      <c r="C30" s="4">
        <f>AVERAGE(C19:C28)</f>
        <v>325.60384273550005</v>
      </c>
      <c r="D30" s="4">
        <f>AVERAGE(D19:D28)</f>
        <v>599.59194660190019</v>
      </c>
      <c r="E30" s="4">
        <f>AVERAGE(E19:E28)</f>
        <v>984.15789604170004</v>
      </c>
      <c r="G30" s="4">
        <f>AVERAGE(G19:G28)</f>
        <v>289.04039859779999</v>
      </c>
      <c r="H30" s="4">
        <f>AVERAGE(H19:H28)</f>
        <v>499.88801479339998</v>
      </c>
      <c r="I30" s="4">
        <f>AVERAGE(I19:I28)</f>
        <v>1002.1808862689001</v>
      </c>
      <c r="J30" s="4">
        <f>AVERAGE(J19:J28)</f>
        <v>1562.6525878909997</v>
      </c>
      <c r="M30"/>
      <c r="N30"/>
      <c r="O30"/>
    </row>
    <row r="31" spans="1:18" ht="12.95" customHeight="1">
      <c r="A31" s="1" t="s">
        <v>9</v>
      </c>
      <c r="B31" s="4">
        <f>MAX(B19:B28)</f>
        <v>451.2591362</v>
      </c>
      <c r="C31" s="4">
        <f>MAX(C19:C28)</f>
        <v>574.36680793799997</v>
      </c>
      <c r="D31" s="4">
        <f>MAX(D19:D28)</f>
        <v>724.40218925500005</v>
      </c>
      <c r="E31" s="4">
        <f>MAX(E19:E28)</f>
        <v>1378.51595879</v>
      </c>
      <c r="G31" s="4">
        <f>MAX(G19:G28)</f>
        <v>342.54598617599999</v>
      </c>
      <c r="H31" s="4">
        <f>MAX(H19:H28)</f>
        <v>625.16403198199998</v>
      </c>
      <c r="I31" s="4">
        <f>MAX(I19:I28)</f>
        <v>1858.33621025</v>
      </c>
      <c r="J31" s="4">
        <f>MAX(J19:J28)</f>
        <v>2021.3718414299999</v>
      </c>
      <c r="M31"/>
      <c r="N31"/>
      <c r="O31"/>
    </row>
    <row r="32" spans="1:18" ht="12.95" customHeight="1">
      <c r="M32"/>
      <c r="N32"/>
      <c r="O32"/>
    </row>
    <row r="33" spans="2:18" ht="12.95" customHeight="1">
      <c r="M33"/>
      <c r="N33"/>
      <c r="O33"/>
    </row>
    <row r="34" spans="2:18" ht="12.95" customHeight="1">
      <c r="B34" s="3" t="s">
        <v>2</v>
      </c>
      <c r="C34" s="3" t="s">
        <v>3</v>
      </c>
      <c r="D34" s="3" t="s">
        <v>4</v>
      </c>
      <c r="E34" s="3" t="s">
        <v>5</v>
      </c>
      <c r="G34" s="16" t="s">
        <v>103</v>
      </c>
      <c r="L34"/>
      <c r="M34"/>
      <c r="N34"/>
      <c r="O34"/>
    </row>
    <row r="35" spans="2:18" ht="12.95" customHeight="1">
      <c r="B35" s="6" t="s">
        <v>14</v>
      </c>
      <c r="C35" s="6" t="s">
        <v>15</v>
      </c>
      <c r="D35" s="6" t="s">
        <v>15</v>
      </c>
      <c r="E35" s="6" t="s">
        <v>16</v>
      </c>
      <c r="G35" s="16" t="s">
        <v>104</v>
      </c>
      <c r="L35"/>
      <c r="M35"/>
      <c r="N35"/>
      <c r="O35"/>
    </row>
    <row r="36" spans="2:18" ht="12.95" customHeight="1">
      <c r="B36" s="6" t="s">
        <v>17</v>
      </c>
      <c r="C36" s="6" t="s">
        <v>18</v>
      </c>
      <c r="D36" s="6" t="s">
        <v>19</v>
      </c>
      <c r="E36" s="6" t="s">
        <v>20</v>
      </c>
      <c r="G36" s="16" t="s">
        <v>105</v>
      </c>
      <c r="L36"/>
      <c r="M36"/>
      <c r="N36"/>
      <c r="O36"/>
    </row>
    <row r="37" spans="2:18" ht="12.95" customHeight="1">
      <c r="B37" s="6" t="s">
        <v>21</v>
      </c>
      <c r="C37" s="6" t="s">
        <v>22</v>
      </c>
      <c r="D37" s="6" t="s">
        <v>23</v>
      </c>
      <c r="E37" s="6" t="s">
        <v>24</v>
      </c>
      <c r="G37" s="16" t="s">
        <v>106</v>
      </c>
      <c r="L37"/>
      <c r="M37"/>
      <c r="N37"/>
      <c r="O37"/>
    </row>
    <row r="38" spans="2:18" ht="12.95" customHeight="1">
      <c r="B38" s="6" t="s">
        <v>25</v>
      </c>
      <c r="C38" s="6" t="s">
        <v>25</v>
      </c>
      <c r="D38" s="6" t="s">
        <v>25</v>
      </c>
      <c r="E38" s="6" t="s">
        <v>25</v>
      </c>
      <c r="G38" s="16" t="s">
        <v>107</v>
      </c>
      <c r="L38"/>
      <c r="M38"/>
      <c r="N38"/>
      <c r="O38"/>
    </row>
    <row r="39" spans="2:18" ht="12.95" customHeight="1">
      <c r="B39" s="6" t="s">
        <v>26</v>
      </c>
      <c r="C39" s="6" t="s">
        <v>26</v>
      </c>
      <c r="D39" s="6" t="s">
        <v>17</v>
      </c>
      <c r="E39" s="6" t="s">
        <v>27</v>
      </c>
      <c r="G39" s="16" t="s">
        <v>105</v>
      </c>
      <c r="L39"/>
      <c r="M39"/>
      <c r="N39"/>
      <c r="O39"/>
    </row>
    <row r="40" spans="2:18" ht="12.95" customHeight="1">
      <c r="B40" s="6" t="s">
        <v>28</v>
      </c>
      <c r="C40" s="6" t="s">
        <v>28</v>
      </c>
      <c r="D40" s="6" t="s">
        <v>28</v>
      </c>
      <c r="E40" s="6" t="s">
        <v>28</v>
      </c>
      <c r="G40" s="16" t="s">
        <v>108</v>
      </c>
      <c r="L40"/>
      <c r="M40"/>
      <c r="N40"/>
      <c r="O40"/>
    </row>
    <row r="41" spans="2:18" ht="12.95" customHeight="1">
      <c r="B41" s="6" t="s">
        <v>25</v>
      </c>
      <c r="C41" s="6" t="s">
        <v>25</v>
      </c>
      <c r="D41" s="6" t="s">
        <v>25</v>
      </c>
      <c r="E41" s="6" t="s">
        <v>25</v>
      </c>
      <c r="G41" s="16" t="s">
        <v>109</v>
      </c>
      <c r="L41"/>
      <c r="M41"/>
      <c r="N41"/>
      <c r="O41"/>
    </row>
    <row r="42" spans="2:18" ht="12.95" customHeight="1">
      <c r="B42" s="6" t="s">
        <v>29</v>
      </c>
      <c r="C42" s="6" t="s">
        <v>29</v>
      </c>
      <c r="D42" s="6" t="s">
        <v>30</v>
      </c>
      <c r="E42" s="6" t="s">
        <v>31</v>
      </c>
      <c r="G42" s="16" t="s">
        <v>110</v>
      </c>
      <c r="L42"/>
      <c r="M42"/>
      <c r="N42"/>
      <c r="O42"/>
    </row>
    <row r="43" spans="2:18" ht="12.95" customHeight="1">
      <c r="B43" s="6" t="s">
        <v>28</v>
      </c>
      <c r="C43" s="6" t="s">
        <v>28</v>
      </c>
      <c r="D43" s="6" t="s">
        <v>28</v>
      </c>
      <c r="E43" s="6" t="s">
        <v>28</v>
      </c>
      <c r="G43" s="16" t="s">
        <v>111</v>
      </c>
      <c r="L43"/>
      <c r="M43"/>
      <c r="N43"/>
      <c r="O43"/>
    </row>
    <row r="44" spans="2:18" ht="12.95" customHeight="1">
      <c r="B44" s="6" t="s">
        <v>25</v>
      </c>
      <c r="C44" s="6" t="s">
        <v>25</v>
      </c>
      <c r="D44" s="6" t="s">
        <v>25</v>
      </c>
      <c r="E44" s="6" t="s">
        <v>25</v>
      </c>
      <c r="G44" s="16" t="s">
        <v>109</v>
      </c>
      <c r="L44" s="7" t="s">
        <v>145</v>
      </c>
      <c r="M44" t="s">
        <v>130</v>
      </c>
      <c r="N44" t="s">
        <v>131</v>
      </c>
      <c r="O44" t="s">
        <v>132</v>
      </c>
      <c r="P44" s="6" t="s">
        <v>140</v>
      </c>
      <c r="Q44" s="6" t="s">
        <v>141</v>
      </c>
      <c r="R44" s="6" t="s">
        <v>142</v>
      </c>
    </row>
    <row r="45" spans="2:18" ht="12.95" customHeight="1">
      <c r="B45" s="6" t="s">
        <v>29</v>
      </c>
      <c r="C45" s="6" t="s">
        <v>26</v>
      </c>
      <c r="D45" s="6" t="s">
        <v>30</v>
      </c>
      <c r="E45" s="6" t="s">
        <v>32</v>
      </c>
      <c r="G45" s="16" t="s">
        <v>105</v>
      </c>
      <c r="L45">
        <v>730</v>
      </c>
      <c r="M45" s="17">
        <v>76.379060745199993</v>
      </c>
      <c r="N45" s="17">
        <v>106.56220912929</v>
      </c>
      <c r="O45" s="18">
        <v>207.63802528400001</v>
      </c>
      <c r="P45" s="17">
        <v>169.883012772</v>
      </c>
      <c r="Q45" s="17">
        <v>201.98359489449996</v>
      </c>
      <c r="R45" s="18">
        <v>289.95203971900003</v>
      </c>
    </row>
    <row r="46" spans="2:18" ht="12.95" customHeight="1">
      <c r="B46" s="6" t="s">
        <v>28</v>
      </c>
      <c r="C46" s="6" t="s">
        <v>28</v>
      </c>
      <c r="D46" s="6" t="s">
        <v>28</v>
      </c>
      <c r="E46" s="6" t="s">
        <v>28</v>
      </c>
      <c r="G46" s="16" t="s">
        <v>112</v>
      </c>
      <c r="L46" s="13">
        <v>7300</v>
      </c>
      <c r="M46" s="17">
        <v>62.832832336400003</v>
      </c>
      <c r="N46" s="17">
        <v>97.884798049899999</v>
      </c>
      <c r="O46" s="18">
        <v>272.74298667900001</v>
      </c>
      <c r="P46" s="17">
        <v>171.427965164</v>
      </c>
      <c r="Q46" s="17">
        <v>209.61127281179998</v>
      </c>
      <c r="R46" s="18">
        <v>322.09396362299998</v>
      </c>
    </row>
    <row r="47" spans="2:18" ht="12.95" customHeight="1">
      <c r="B47" s="6" t="s">
        <v>25</v>
      </c>
      <c r="C47" s="6" t="s">
        <v>25</v>
      </c>
      <c r="D47" s="6" t="s">
        <v>25</v>
      </c>
      <c r="E47" s="6" t="s">
        <v>25</v>
      </c>
      <c r="G47" s="16" t="s">
        <v>113</v>
      </c>
      <c r="L47" s="13">
        <v>73000</v>
      </c>
      <c r="M47" s="17">
        <v>84.656000137299998</v>
      </c>
      <c r="N47" s="17">
        <v>117.36319065090001</v>
      </c>
      <c r="O47" s="18">
        <v>305.018901825</v>
      </c>
      <c r="P47" s="17">
        <v>182.434082031</v>
      </c>
      <c r="Q47" s="17">
        <v>223.10280799860001</v>
      </c>
      <c r="R47" s="18">
        <v>319.47398185700001</v>
      </c>
    </row>
    <row r="48" spans="2:18" ht="12.95" customHeight="1">
      <c r="B48" s="6" t="s">
        <v>29</v>
      </c>
      <c r="C48" s="6" t="s">
        <v>26</v>
      </c>
      <c r="D48" s="6" t="s">
        <v>30</v>
      </c>
      <c r="E48" s="6" t="s">
        <v>33</v>
      </c>
      <c r="G48" s="16" t="s">
        <v>105</v>
      </c>
      <c r="L48" s="13">
        <v>730000</v>
      </c>
      <c r="M48" s="17">
        <v>172.99389839200001</v>
      </c>
      <c r="N48" s="17">
        <v>213.38858604439997</v>
      </c>
      <c r="O48" s="17">
        <v>292.03200340299998</v>
      </c>
      <c r="P48" s="17">
        <v>354.54702377299998</v>
      </c>
      <c r="Q48" s="17">
        <v>424.96862411499995</v>
      </c>
      <c r="R48" s="17">
        <v>551.95999145500002</v>
      </c>
    </row>
    <row r="49" spans="2:15" ht="12.95" customHeight="1">
      <c r="B49" s="6" t="s">
        <v>28</v>
      </c>
      <c r="C49" s="6" t="s">
        <v>28</v>
      </c>
      <c r="D49" s="6" t="s">
        <v>28</v>
      </c>
      <c r="E49" s="6" t="s">
        <v>28</v>
      </c>
      <c r="G49" s="16" t="s">
        <v>114</v>
      </c>
      <c r="L49"/>
      <c r="M49"/>
      <c r="N49"/>
      <c r="O49"/>
    </row>
    <row r="50" spans="2:15" ht="12.95" customHeight="1">
      <c r="B50" s="6" t="s">
        <v>25</v>
      </c>
      <c r="C50" s="6" t="s">
        <v>25</v>
      </c>
      <c r="D50" s="6" t="s">
        <v>25</v>
      </c>
      <c r="E50" s="6" t="s">
        <v>25</v>
      </c>
      <c r="G50" s="16" t="s">
        <v>115</v>
      </c>
      <c r="L50"/>
      <c r="M50"/>
      <c r="N50"/>
      <c r="O50"/>
    </row>
    <row r="51" spans="2:15" ht="12.95" customHeight="1">
      <c r="B51" s="6" t="s">
        <v>29</v>
      </c>
      <c r="C51" s="6" t="s">
        <v>26</v>
      </c>
      <c r="D51" s="6" t="s">
        <v>34</v>
      </c>
      <c r="E51" s="6" t="s">
        <v>35</v>
      </c>
      <c r="G51" s="16" t="s">
        <v>105</v>
      </c>
      <c r="L51"/>
      <c r="M51"/>
      <c r="N51"/>
      <c r="O51"/>
    </row>
    <row r="52" spans="2:15" ht="12.95" customHeight="1">
      <c r="B52" s="6" t="s">
        <v>28</v>
      </c>
      <c r="C52" s="6" t="s">
        <v>28</v>
      </c>
      <c r="D52" s="6" t="s">
        <v>28</v>
      </c>
      <c r="E52" s="6" t="s">
        <v>28</v>
      </c>
      <c r="G52" s="16" t="s">
        <v>116</v>
      </c>
      <c r="L52"/>
      <c r="M52"/>
      <c r="N52"/>
      <c r="O52"/>
    </row>
    <row r="53" spans="2:15" ht="12.95" customHeight="1">
      <c r="B53" s="6" t="s">
        <v>25</v>
      </c>
      <c r="C53" s="6" t="s">
        <v>25</v>
      </c>
      <c r="D53" s="6" t="s">
        <v>25</v>
      </c>
      <c r="E53" s="6" t="s">
        <v>25</v>
      </c>
      <c r="G53" s="16" t="s">
        <v>117</v>
      </c>
      <c r="L53"/>
      <c r="M53"/>
      <c r="N53"/>
      <c r="O53"/>
    </row>
    <row r="54" spans="2:15" ht="12.95" customHeight="1">
      <c r="B54" s="6" t="s">
        <v>26</v>
      </c>
      <c r="C54" s="6" t="s">
        <v>29</v>
      </c>
      <c r="D54" s="6" t="s">
        <v>30</v>
      </c>
      <c r="E54" s="6" t="s">
        <v>35</v>
      </c>
      <c r="G54" s="16" t="s">
        <v>105</v>
      </c>
      <c r="L54"/>
      <c r="M54"/>
      <c r="N54"/>
      <c r="O54"/>
    </row>
    <row r="55" spans="2:15" ht="12.95" customHeight="1">
      <c r="B55" s="6" t="s">
        <v>28</v>
      </c>
      <c r="C55" s="6" t="s">
        <v>28</v>
      </c>
      <c r="D55" s="6" t="s">
        <v>28</v>
      </c>
      <c r="E55" s="6" t="s">
        <v>28</v>
      </c>
      <c r="G55" s="16" t="s">
        <v>103</v>
      </c>
      <c r="L55"/>
      <c r="M55"/>
      <c r="N55"/>
      <c r="O55"/>
    </row>
    <row r="56" spans="2:15" ht="12.95" customHeight="1">
      <c r="B56" s="6" t="s">
        <v>25</v>
      </c>
      <c r="C56" s="6" t="s">
        <v>25</v>
      </c>
      <c r="D56" s="6" t="s">
        <v>25</v>
      </c>
      <c r="E56" s="6" t="s">
        <v>25</v>
      </c>
      <c r="G56" s="16" t="s">
        <v>118</v>
      </c>
      <c r="L56"/>
      <c r="M56"/>
      <c r="N56"/>
      <c r="O56"/>
    </row>
    <row r="57" spans="2:15" ht="12.95" customHeight="1">
      <c r="B57" s="6" t="s">
        <v>34</v>
      </c>
      <c r="C57" s="6" t="s">
        <v>29</v>
      </c>
      <c r="D57" s="6" t="s">
        <v>34</v>
      </c>
      <c r="E57" s="6" t="s">
        <v>33</v>
      </c>
      <c r="G57" s="16" t="s">
        <v>105</v>
      </c>
      <c r="L57"/>
      <c r="M57"/>
      <c r="N57"/>
      <c r="O57"/>
    </row>
    <row r="58" spans="2:15" ht="12.95" customHeight="1">
      <c r="B58" s="6" t="s">
        <v>28</v>
      </c>
      <c r="C58" s="6" t="s">
        <v>28</v>
      </c>
      <c r="D58" s="6" t="s">
        <v>28</v>
      </c>
      <c r="E58" s="6" t="s">
        <v>28</v>
      </c>
      <c r="G58" s="16" t="s">
        <v>103</v>
      </c>
      <c r="L58"/>
      <c r="M58"/>
      <c r="N58"/>
      <c r="O58"/>
    </row>
    <row r="59" spans="2:15" ht="12.95" customHeight="1">
      <c r="B59" s="6" t="s">
        <v>25</v>
      </c>
      <c r="C59" s="6" t="s">
        <v>25</v>
      </c>
      <c r="D59" s="6" t="s">
        <v>25</v>
      </c>
      <c r="E59" s="6" t="s">
        <v>25</v>
      </c>
      <c r="G59" s="16" t="s">
        <v>109</v>
      </c>
      <c r="L59"/>
      <c r="M59"/>
      <c r="N59"/>
      <c r="O59"/>
    </row>
    <row r="60" spans="2:15" ht="12.95" customHeight="1">
      <c r="B60" s="6" t="s">
        <v>29</v>
      </c>
      <c r="C60" s="6" t="s">
        <v>29</v>
      </c>
      <c r="D60" s="6" t="s">
        <v>30</v>
      </c>
      <c r="E60" s="6" t="s">
        <v>32</v>
      </c>
      <c r="G60" s="16" t="s">
        <v>105</v>
      </c>
      <c r="L60"/>
      <c r="M60"/>
      <c r="N60"/>
      <c r="O60"/>
    </row>
    <row r="61" spans="2:15" ht="12.95" customHeight="1">
      <c r="B61" s="6" t="s">
        <v>28</v>
      </c>
      <c r="C61" s="6" t="s">
        <v>28</v>
      </c>
      <c r="D61" s="6" t="s">
        <v>28</v>
      </c>
      <c r="E61" s="6" t="s">
        <v>28</v>
      </c>
      <c r="G61" s="16" t="s">
        <v>103</v>
      </c>
      <c r="L61"/>
      <c r="M61"/>
      <c r="N61"/>
      <c r="O61"/>
    </row>
    <row r="62" spans="2:15" ht="12.95" customHeight="1">
      <c r="B62" s="6" t="s">
        <v>25</v>
      </c>
      <c r="C62" s="6" t="s">
        <v>25</v>
      </c>
      <c r="D62" s="6" t="s">
        <v>25</v>
      </c>
      <c r="E62" s="6" t="s">
        <v>25</v>
      </c>
      <c r="G62" s="16" t="s">
        <v>118</v>
      </c>
      <c r="L62"/>
      <c r="M62"/>
      <c r="N62"/>
      <c r="O62"/>
    </row>
    <row r="63" spans="2:15" ht="12.95" customHeight="1">
      <c r="B63" s="6" t="s">
        <v>26</v>
      </c>
      <c r="C63" s="6" t="s">
        <v>29</v>
      </c>
      <c r="D63" s="6" t="s">
        <v>30</v>
      </c>
      <c r="E63" s="6" t="s">
        <v>32</v>
      </c>
      <c r="G63" s="16" t="s">
        <v>105</v>
      </c>
      <c r="L63"/>
      <c r="M63"/>
      <c r="N63"/>
      <c r="O63"/>
    </row>
    <row r="64" spans="2:15" ht="12.95" customHeight="1">
      <c r="B64" s="6" t="s">
        <v>28</v>
      </c>
      <c r="C64" s="6" t="s">
        <v>28</v>
      </c>
      <c r="D64" s="6" t="s">
        <v>28</v>
      </c>
      <c r="E64" s="6" t="s">
        <v>28</v>
      </c>
      <c r="L64"/>
      <c r="M64"/>
      <c r="N64"/>
      <c r="O64"/>
    </row>
    <row r="65" spans="2:18" ht="12.95" customHeight="1">
      <c r="B65" s="6" t="s">
        <v>36</v>
      </c>
      <c r="C65" s="6" t="s">
        <v>36</v>
      </c>
      <c r="D65" s="6" t="s">
        <v>36</v>
      </c>
      <c r="E65" s="6" t="s">
        <v>36</v>
      </c>
      <c r="L65" s="3" t="s">
        <v>144</v>
      </c>
      <c r="M65" s="6" t="s">
        <v>130</v>
      </c>
      <c r="N65" s="6" t="s">
        <v>131</v>
      </c>
      <c r="O65" s="6" t="s">
        <v>132</v>
      </c>
      <c r="P65" s="6" t="s">
        <v>140</v>
      </c>
      <c r="Q65" s="6" t="s">
        <v>141</v>
      </c>
      <c r="R65" s="6" t="s">
        <v>142</v>
      </c>
    </row>
    <row r="66" spans="2:18" ht="12.95" customHeight="1">
      <c r="B66" s="6" t="s">
        <v>37</v>
      </c>
      <c r="C66" s="6" t="s">
        <v>38</v>
      </c>
      <c r="D66" s="6" t="s">
        <v>39</v>
      </c>
      <c r="E66" s="6" t="s">
        <v>40</v>
      </c>
      <c r="L66" s="1">
        <v>0</v>
      </c>
      <c r="M66" s="17">
        <v>76.379060745199993</v>
      </c>
      <c r="N66" s="17">
        <v>106.56220912929</v>
      </c>
      <c r="O66" s="18">
        <v>207.63802528400001</v>
      </c>
      <c r="P66" s="17">
        <v>169.883012772</v>
      </c>
      <c r="Q66" s="17">
        <v>201.98359489449996</v>
      </c>
      <c r="R66" s="18">
        <v>289.95203971900003</v>
      </c>
    </row>
    <row r="67" spans="2:18" ht="12.95" customHeight="1">
      <c r="L67" s="1">
        <v>5</v>
      </c>
      <c r="M67" s="4">
        <v>132.34996795699999</v>
      </c>
      <c r="N67" s="4">
        <v>238.45841884609999</v>
      </c>
      <c r="O67" s="4">
        <v>451.2591362</v>
      </c>
      <c r="P67" s="4">
        <v>243.26395988499999</v>
      </c>
      <c r="Q67" s="4">
        <v>289.04039859779999</v>
      </c>
      <c r="R67" s="4">
        <v>342.54598617599999</v>
      </c>
    </row>
    <row r="68" spans="2:18" ht="12.95" customHeight="1">
      <c r="B68" s="1">
        <v>0</v>
      </c>
      <c r="C68" s="1">
        <v>0</v>
      </c>
      <c r="D68" s="1">
        <f>3/820*100</f>
        <v>0.36585365853658541</v>
      </c>
      <c r="E68" s="1">
        <f>52/2017*100</f>
        <v>2.5780862667327717</v>
      </c>
      <c r="L68" s="1">
        <v>25</v>
      </c>
      <c r="M68" s="4">
        <v>257.31801986699998</v>
      </c>
      <c r="N68" s="4">
        <v>325.60384273550005</v>
      </c>
      <c r="O68" s="4">
        <v>574.36680793799997</v>
      </c>
      <c r="P68" s="4">
        <v>423.20895195000003</v>
      </c>
      <c r="Q68" s="4">
        <v>499.88801479339998</v>
      </c>
      <c r="R68" s="4">
        <v>625.16403198199998</v>
      </c>
    </row>
    <row r="69" spans="2:18" ht="12.95" customHeight="1">
      <c r="L69" s="1">
        <v>50</v>
      </c>
      <c r="M69" s="4">
        <v>490.756988525</v>
      </c>
      <c r="N69" s="4">
        <v>599.59194660190019</v>
      </c>
      <c r="O69" s="4">
        <v>724.40218925500005</v>
      </c>
      <c r="P69" s="4">
        <v>700.83594322199997</v>
      </c>
      <c r="Q69" s="4">
        <v>1002.1808862689001</v>
      </c>
      <c r="R69" s="4">
        <v>1858.33621025</v>
      </c>
    </row>
    <row r="70" spans="2:18" ht="12.95" customHeight="1">
      <c r="B70" s="3" t="s">
        <v>10</v>
      </c>
      <c r="C70" s="3" t="s">
        <v>11</v>
      </c>
      <c r="D70" s="3" t="s">
        <v>12</v>
      </c>
      <c r="E70" s="3" t="s">
        <v>13</v>
      </c>
      <c r="L70" s="1">
        <v>100</v>
      </c>
      <c r="M70" s="4">
        <v>817.63291358900005</v>
      </c>
      <c r="N70" s="4">
        <v>984.15789604170004</v>
      </c>
      <c r="O70" s="4">
        <v>1378.51595879</v>
      </c>
      <c r="P70" s="4">
        <v>1299.89600182</v>
      </c>
      <c r="Q70" s="4">
        <v>1562.6525878909997</v>
      </c>
      <c r="R70" s="4">
        <v>2021.3718414299999</v>
      </c>
    </row>
    <row r="71" spans="2:18" ht="12.95" customHeight="1">
      <c r="B71" s="6" t="s">
        <v>41</v>
      </c>
      <c r="C71" s="6" t="s">
        <v>42</v>
      </c>
      <c r="D71" s="6" t="s">
        <v>43</v>
      </c>
      <c r="E71" s="6" t="s">
        <v>44</v>
      </c>
      <c r="L71"/>
      <c r="M71"/>
      <c r="N71"/>
      <c r="O71"/>
    </row>
    <row r="72" spans="2:18" ht="12.95" customHeight="1">
      <c r="B72" s="6" t="s">
        <v>45</v>
      </c>
      <c r="C72" s="6" t="s">
        <v>17</v>
      </c>
      <c r="D72" s="6" t="s">
        <v>17</v>
      </c>
      <c r="E72" s="6" t="s">
        <v>17</v>
      </c>
      <c r="L72"/>
      <c r="M72"/>
      <c r="N72"/>
      <c r="O72"/>
    </row>
    <row r="73" spans="2:18" ht="12.95" customHeight="1">
      <c r="B73" s="6" t="s">
        <v>46</v>
      </c>
      <c r="C73" s="6" t="s">
        <v>47</v>
      </c>
      <c r="D73" s="6" t="s">
        <v>48</v>
      </c>
      <c r="E73" s="6" t="s">
        <v>49</v>
      </c>
    </row>
    <row r="74" spans="2:18" ht="12.95" customHeight="1">
      <c r="B74" s="6" t="s">
        <v>25</v>
      </c>
      <c r="C74" s="6" t="s">
        <v>50</v>
      </c>
      <c r="D74" s="6" t="s">
        <v>51</v>
      </c>
      <c r="E74" s="6" t="s">
        <v>51</v>
      </c>
    </row>
    <row r="75" spans="2:18" ht="12.95" customHeight="1">
      <c r="B75" s="6" t="s">
        <v>29</v>
      </c>
      <c r="C75" s="6" t="s">
        <v>29</v>
      </c>
      <c r="D75" s="6" t="s">
        <v>29</v>
      </c>
      <c r="E75" s="6" t="s">
        <v>29</v>
      </c>
    </row>
    <row r="76" spans="2:18" ht="12.95" customHeight="1">
      <c r="B76" s="6" t="s">
        <v>52</v>
      </c>
      <c r="C76" s="6" t="s">
        <v>52</v>
      </c>
      <c r="D76" s="6" t="s">
        <v>53</v>
      </c>
      <c r="E76" s="6" t="s">
        <v>54</v>
      </c>
    </row>
    <row r="77" spans="2:18" ht="12.95" customHeight="1">
      <c r="B77" s="6" t="s">
        <v>25</v>
      </c>
      <c r="C77" s="6" t="s">
        <v>25</v>
      </c>
      <c r="D77" s="6" t="s">
        <v>50</v>
      </c>
      <c r="E77" s="6" t="s">
        <v>50</v>
      </c>
    </row>
    <row r="78" spans="2:18" ht="12.95" customHeight="1">
      <c r="B78" s="6" t="s">
        <v>29</v>
      </c>
      <c r="C78" s="6" t="s">
        <v>29</v>
      </c>
      <c r="D78" s="6" t="s">
        <v>29</v>
      </c>
      <c r="E78" s="6" t="s">
        <v>29</v>
      </c>
    </row>
    <row r="79" spans="2:18" ht="12.95" customHeight="1">
      <c r="B79" s="6" t="s">
        <v>28</v>
      </c>
      <c r="C79" s="6" t="s">
        <v>52</v>
      </c>
      <c r="D79" s="6" t="s">
        <v>53</v>
      </c>
      <c r="E79" s="6" t="s">
        <v>53</v>
      </c>
    </row>
    <row r="80" spans="2:18" ht="12.95" customHeight="1">
      <c r="B80" s="6" t="s">
        <v>25</v>
      </c>
      <c r="C80" s="6" t="s">
        <v>25</v>
      </c>
      <c r="D80" s="6" t="s">
        <v>50</v>
      </c>
      <c r="E80" s="6" t="s">
        <v>51</v>
      </c>
    </row>
    <row r="81" spans="2:5" ht="12.95" customHeight="1">
      <c r="B81" s="6" t="s">
        <v>29</v>
      </c>
      <c r="C81" s="6" t="s">
        <v>29</v>
      </c>
      <c r="D81" s="6" t="s">
        <v>29</v>
      </c>
      <c r="E81" s="6" t="s">
        <v>29</v>
      </c>
    </row>
    <row r="82" spans="2:5" ht="12.95" customHeight="1">
      <c r="B82" s="6" t="s">
        <v>28</v>
      </c>
      <c r="C82" s="6" t="s">
        <v>53</v>
      </c>
      <c r="D82" s="6" t="s">
        <v>55</v>
      </c>
      <c r="E82" s="6" t="s">
        <v>56</v>
      </c>
    </row>
    <row r="83" spans="2:5" ht="12.95" customHeight="1">
      <c r="B83" s="6" t="s">
        <v>25</v>
      </c>
      <c r="C83" s="6" t="s">
        <v>50</v>
      </c>
      <c r="D83" s="6" t="s">
        <v>50</v>
      </c>
      <c r="E83" s="6" t="s">
        <v>51</v>
      </c>
    </row>
    <row r="84" spans="2:5" ht="12.95" customHeight="1">
      <c r="B84" s="6" t="s">
        <v>29</v>
      </c>
      <c r="C84" s="6" t="s">
        <v>29</v>
      </c>
      <c r="D84" s="6" t="s">
        <v>29</v>
      </c>
      <c r="E84" s="6" t="s">
        <v>29</v>
      </c>
    </row>
    <row r="85" spans="2:5" ht="12.95" customHeight="1">
      <c r="B85" s="6" t="s">
        <v>28</v>
      </c>
      <c r="C85" s="6" t="s">
        <v>52</v>
      </c>
      <c r="D85" s="6" t="s">
        <v>53</v>
      </c>
      <c r="E85" s="6" t="s">
        <v>55</v>
      </c>
    </row>
    <row r="86" spans="2:5" ht="12.95" customHeight="1">
      <c r="B86" s="6" t="s">
        <v>25</v>
      </c>
      <c r="C86" s="6" t="s">
        <v>25</v>
      </c>
      <c r="D86" s="6" t="s">
        <v>25</v>
      </c>
      <c r="E86" s="6" t="s">
        <v>50</v>
      </c>
    </row>
    <row r="87" spans="2:5" ht="12.95" customHeight="1">
      <c r="B87" s="6" t="s">
        <v>29</v>
      </c>
      <c r="C87" s="6" t="s">
        <v>26</v>
      </c>
      <c r="D87" s="6" t="s">
        <v>29</v>
      </c>
      <c r="E87" s="6" t="s">
        <v>29</v>
      </c>
    </row>
    <row r="88" spans="2:5" ht="12.95" customHeight="1">
      <c r="B88" s="6" t="s">
        <v>52</v>
      </c>
      <c r="C88" s="6" t="s">
        <v>52</v>
      </c>
      <c r="D88" s="6" t="s">
        <v>53</v>
      </c>
      <c r="E88" s="6" t="s">
        <v>52</v>
      </c>
    </row>
    <row r="89" spans="2:5" ht="12.95" customHeight="1">
      <c r="B89" s="6" t="s">
        <v>25</v>
      </c>
      <c r="C89" s="6" t="s">
        <v>50</v>
      </c>
      <c r="D89" s="6" t="s">
        <v>50</v>
      </c>
      <c r="E89" s="6" t="s">
        <v>50</v>
      </c>
    </row>
    <row r="90" spans="2:5" ht="12.95" customHeight="1">
      <c r="B90" s="6" t="s">
        <v>29</v>
      </c>
      <c r="C90" s="6" t="s">
        <v>29</v>
      </c>
      <c r="D90" s="6" t="s">
        <v>29</v>
      </c>
      <c r="E90" s="6" t="s">
        <v>29</v>
      </c>
    </row>
    <row r="91" spans="2:5" ht="12.95" customHeight="1">
      <c r="B91" s="6" t="s">
        <v>28</v>
      </c>
      <c r="C91" s="6" t="s">
        <v>53</v>
      </c>
      <c r="D91" s="6" t="s">
        <v>52</v>
      </c>
      <c r="E91" s="6" t="s">
        <v>52</v>
      </c>
    </row>
    <row r="92" spans="2:5" ht="12.95" customHeight="1">
      <c r="B92" s="6" t="s">
        <v>25</v>
      </c>
      <c r="C92" s="6" t="s">
        <v>50</v>
      </c>
      <c r="D92" s="6" t="s">
        <v>57</v>
      </c>
      <c r="E92" s="6" t="s">
        <v>50</v>
      </c>
    </row>
    <row r="93" spans="2:5" ht="12.95" customHeight="1">
      <c r="B93" s="6" t="s">
        <v>26</v>
      </c>
      <c r="C93" s="6" t="s">
        <v>26</v>
      </c>
      <c r="D93" s="6" t="s">
        <v>26</v>
      </c>
      <c r="E93" s="6" t="s">
        <v>34</v>
      </c>
    </row>
    <row r="94" spans="2:5" ht="12.95" customHeight="1">
      <c r="B94" s="6" t="s">
        <v>52</v>
      </c>
      <c r="C94" s="6" t="s">
        <v>52</v>
      </c>
      <c r="D94" s="6" t="s">
        <v>55</v>
      </c>
      <c r="E94" s="6" t="s">
        <v>56</v>
      </c>
    </row>
    <row r="95" spans="2:5" ht="12.95" customHeight="1">
      <c r="B95" s="6" t="s">
        <v>50</v>
      </c>
      <c r="C95" s="6" t="s">
        <v>50</v>
      </c>
      <c r="D95" s="6" t="s">
        <v>50</v>
      </c>
      <c r="E95" s="6" t="s">
        <v>50</v>
      </c>
    </row>
    <row r="96" spans="2:5" ht="12.95" customHeight="1">
      <c r="B96" s="6" t="s">
        <v>29</v>
      </c>
      <c r="C96" s="6" t="s">
        <v>29</v>
      </c>
      <c r="D96" s="6" t="s">
        <v>29</v>
      </c>
      <c r="E96" s="6" t="s">
        <v>29</v>
      </c>
    </row>
    <row r="97" spans="2:5" ht="12.95" customHeight="1">
      <c r="B97" s="6" t="s">
        <v>28</v>
      </c>
      <c r="C97" s="6" t="s">
        <v>52</v>
      </c>
      <c r="D97" s="6" t="s">
        <v>52</v>
      </c>
      <c r="E97" s="6" t="s">
        <v>52</v>
      </c>
    </row>
    <row r="98" spans="2:5" ht="12.95" customHeight="1">
      <c r="B98" s="6" t="s">
        <v>25</v>
      </c>
      <c r="C98" s="6" t="s">
        <v>50</v>
      </c>
      <c r="D98" s="6" t="s">
        <v>50</v>
      </c>
      <c r="E98" s="6" t="s">
        <v>50</v>
      </c>
    </row>
    <row r="99" spans="2:5" ht="12.95" customHeight="1">
      <c r="B99" s="6" t="s">
        <v>29</v>
      </c>
      <c r="C99" s="6" t="s">
        <v>29</v>
      </c>
      <c r="D99" s="6" t="s">
        <v>29</v>
      </c>
      <c r="E99" s="6" t="s">
        <v>29</v>
      </c>
    </row>
    <row r="100" spans="2:5" ht="12.95" customHeight="1">
      <c r="B100" s="6" t="s">
        <v>28</v>
      </c>
      <c r="C100" s="6" t="s">
        <v>52</v>
      </c>
      <c r="D100" s="6" t="s">
        <v>52</v>
      </c>
      <c r="E100" s="6" t="s">
        <v>28</v>
      </c>
    </row>
    <row r="101" spans="2:5" ht="12.95" customHeight="1">
      <c r="B101" s="6" t="s">
        <v>36</v>
      </c>
      <c r="C101" s="6" t="s">
        <v>36</v>
      </c>
      <c r="D101" s="6" t="s">
        <v>36</v>
      </c>
      <c r="E101" s="6" t="s">
        <v>36</v>
      </c>
    </row>
    <row r="102" spans="2:5" ht="12.95" customHeight="1">
      <c r="B102" s="6" t="s">
        <v>58</v>
      </c>
      <c r="C102" s="6" t="s">
        <v>59</v>
      </c>
      <c r="D102" s="6" t="s">
        <v>60</v>
      </c>
      <c r="E102" s="6" t="s">
        <v>61</v>
      </c>
    </row>
    <row r="103" spans="2:5" ht="12.95" customHeight="1">
      <c r="B103" s="1">
        <v>0</v>
      </c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opLeftCell="J7" workbookViewId="0">
      <selection activeCell="M38" sqref="M38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0" width="12.140625" style="1"/>
    <col min="11" max="11" width="12.28515625" style="1" bestFit="1" customWidth="1"/>
    <col min="12" max="13" width="13.28515625" style="1" bestFit="1" customWidth="1"/>
    <col min="14" max="16384" width="12.140625" style="1"/>
  </cols>
  <sheetData>
    <row r="1" spans="1:13" s="3" customFormat="1" ht="17.25" customHeight="1">
      <c r="A1" s="2" t="s">
        <v>62</v>
      </c>
      <c r="H1"/>
      <c r="I1"/>
      <c r="J1"/>
      <c r="K1"/>
    </row>
    <row r="2" spans="1:13" s="3" customFormat="1" ht="12.95" customHeight="1">
      <c r="H2"/>
      <c r="I2"/>
      <c r="J2"/>
      <c r="K2"/>
    </row>
    <row r="3" spans="1:13" s="3" customFormat="1" ht="12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H3" t="s">
        <v>127</v>
      </c>
      <c r="I3" t="s">
        <v>128</v>
      </c>
      <c r="J3" t="s">
        <v>129</v>
      </c>
      <c r="K3" s="6" t="s">
        <v>130</v>
      </c>
      <c r="L3" s="6" t="s">
        <v>131</v>
      </c>
      <c r="M3" s="6" t="s">
        <v>132</v>
      </c>
    </row>
    <row r="4" spans="1:13" ht="12.95" customHeight="1">
      <c r="A4" s="1">
        <v>10</v>
      </c>
      <c r="B4" s="1">
        <v>29.709815978999998</v>
      </c>
      <c r="C4" s="1">
        <v>62.149047851600002</v>
      </c>
      <c r="D4" s="1">
        <v>35.830974578899998</v>
      </c>
      <c r="E4" s="1">
        <v>120.223999023</v>
      </c>
      <c r="G4">
        <v>730</v>
      </c>
      <c r="H4">
        <v>151</v>
      </c>
      <c r="I4">
        <v>162</v>
      </c>
      <c r="J4">
        <v>176</v>
      </c>
      <c r="K4" s="19">
        <v>27.362108230600001</v>
      </c>
      <c r="L4" s="4">
        <v>30.394291877739995</v>
      </c>
      <c r="M4" s="4">
        <v>33.594131469700002</v>
      </c>
    </row>
    <row r="5" spans="1:13" ht="12.95" customHeight="1">
      <c r="A5" s="1">
        <v>9</v>
      </c>
      <c r="B5" s="1">
        <v>29.583930969200001</v>
      </c>
      <c r="C5" s="1">
        <v>66.531181335400007</v>
      </c>
      <c r="D5" s="1">
        <v>40.4179096222</v>
      </c>
      <c r="E5" s="1">
        <v>157.69696235699999</v>
      </c>
      <c r="G5" s="12">
        <v>7300</v>
      </c>
      <c r="H5">
        <v>165</v>
      </c>
      <c r="I5">
        <v>186</v>
      </c>
      <c r="J5">
        <v>274</v>
      </c>
      <c r="K5" s="19">
        <v>37.415027618400003</v>
      </c>
      <c r="L5" s="4">
        <v>57.004117965690014</v>
      </c>
      <c r="M5" s="4">
        <v>66.531181335400007</v>
      </c>
    </row>
    <row r="6" spans="1:13" ht="12.95" customHeight="1">
      <c r="A6" s="1">
        <v>8</v>
      </c>
      <c r="B6" s="1">
        <v>27.362108230600001</v>
      </c>
      <c r="C6" s="1">
        <v>60.244083404500003</v>
      </c>
      <c r="D6" s="1">
        <v>44.9430942535</v>
      </c>
      <c r="E6" s="1">
        <v>117.11192131</v>
      </c>
      <c r="G6" s="12">
        <v>73000</v>
      </c>
      <c r="H6">
        <v>213</v>
      </c>
      <c r="I6">
        <v>249</v>
      </c>
      <c r="J6">
        <v>403</v>
      </c>
      <c r="K6" s="19">
        <v>33.507108688400002</v>
      </c>
      <c r="L6" s="4">
        <v>42.927861213690001</v>
      </c>
      <c r="M6" s="4">
        <v>67.987203597999994</v>
      </c>
    </row>
    <row r="7" spans="1:13" ht="12.95" customHeight="1">
      <c r="A7" s="1">
        <v>7</v>
      </c>
      <c r="B7" s="1">
        <v>31.800985336299998</v>
      </c>
      <c r="C7" s="6">
        <v>57.768106460600002</v>
      </c>
      <c r="D7" s="1">
        <v>35.706043243400003</v>
      </c>
      <c r="E7" s="1">
        <v>125.29301643399999</v>
      </c>
      <c r="G7" s="12">
        <v>730000</v>
      </c>
      <c r="H7">
        <v>452</v>
      </c>
      <c r="I7">
        <v>537</v>
      </c>
      <c r="J7">
        <v>766</v>
      </c>
      <c r="K7" s="19">
        <v>112.53190040600001</v>
      </c>
      <c r="L7" s="4">
        <v>161.01696491230001</v>
      </c>
      <c r="M7" s="4">
        <v>354.53510284399999</v>
      </c>
    </row>
    <row r="8" spans="1:13" ht="12.95" customHeight="1">
      <c r="A8" s="1">
        <v>6</v>
      </c>
      <c r="B8" s="1">
        <v>31.0049057007</v>
      </c>
      <c r="C8" s="6">
        <v>59.813022613500003</v>
      </c>
      <c r="D8" s="1">
        <v>67.987203597999994</v>
      </c>
      <c r="E8" s="1">
        <v>117.37084388700001</v>
      </c>
      <c r="G8"/>
      <c r="H8"/>
      <c r="I8"/>
      <c r="J8"/>
      <c r="K8"/>
    </row>
    <row r="9" spans="1:13" ht="12.95" customHeight="1">
      <c r="A9" s="1">
        <v>5</v>
      </c>
      <c r="B9" s="1">
        <v>33.594131469700002</v>
      </c>
      <c r="C9" s="1">
        <v>62.744855880700001</v>
      </c>
      <c r="D9" s="1">
        <v>49.441099166900003</v>
      </c>
      <c r="E9" s="1">
        <v>160.78996658299999</v>
      </c>
      <c r="G9"/>
      <c r="H9"/>
      <c r="I9"/>
      <c r="J9"/>
      <c r="K9"/>
    </row>
    <row r="10" spans="1:13" ht="12.95" customHeight="1">
      <c r="A10" s="1">
        <v>4</v>
      </c>
      <c r="B10" s="1">
        <v>32.284975051899998</v>
      </c>
      <c r="C10" s="1">
        <v>48.8398075104</v>
      </c>
      <c r="D10" s="1">
        <v>47.240018844600002</v>
      </c>
      <c r="E10" s="1">
        <v>354.53510284399999</v>
      </c>
      <c r="G10"/>
      <c r="H10"/>
      <c r="I10"/>
      <c r="J10"/>
      <c r="K10"/>
    </row>
    <row r="11" spans="1:13" ht="12.95" customHeight="1">
      <c r="A11" s="1">
        <v>3</v>
      </c>
      <c r="B11" s="1">
        <v>27.622938156099998</v>
      </c>
      <c r="C11" s="1">
        <v>37.415027618400003</v>
      </c>
      <c r="D11" s="1">
        <v>38.242101669299998</v>
      </c>
      <c r="E11" s="1">
        <v>230.81493377699999</v>
      </c>
      <c r="G11"/>
      <c r="H11"/>
      <c r="I11"/>
      <c r="J11"/>
      <c r="K11"/>
    </row>
    <row r="12" spans="1:13" ht="12.95" customHeight="1">
      <c r="A12" s="1">
        <v>2</v>
      </c>
      <c r="B12" s="1">
        <v>29.167175293</v>
      </c>
      <c r="C12" s="1">
        <v>52.354097366300003</v>
      </c>
      <c r="D12" s="1">
        <v>35.963058471700002</v>
      </c>
      <c r="E12" s="1">
        <v>112.53190040600001</v>
      </c>
      <c r="G12"/>
      <c r="H12"/>
      <c r="I12"/>
      <c r="J12"/>
      <c r="K12"/>
    </row>
    <row r="13" spans="1:13" ht="12.95" customHeight="1">
      <c r="A13" s="1">
        <v>1</v>
      </c>
      <c r="B13" s="1">
        <v>31.811952590899999</v>
      </c>
      <c r="C13" s="1">
        <v>62.181949615500002</v>
      </c>
      <c r="D13" s="1">
        <v>33.507108688400002</v>
      </c>
      <c r="E13" s="1">
        <v>113.801002502</v>
      </c>
      <c r="G13"/>
      <c r="H13"/>
      <c r="I13"/>
      <c r="J13"/>
      <c r="K13"/>
    </row>
    <row r="14" spans="1:13" ht="12.95" customHeight="1">
      <c r="A14" s="1" t="s">
        <v>7</v>
      </c>
      <c r="B14" s="4">
        <f>MIN(B4:B13)</f>
        <v>27.362108230600001</v>
      </c>
      <c r="C14" s="4">
        <f>MIN(C4:C13)</f>
        <v>37.415027618400003</v>
      </c>
      <c r="D14" s="4">
        <f>MIN(D4:D13)</f>
        <v>33.507108688400002</v>
      </c>
      <c r="E14" s="4">
        <f>MIN(E4:E13)</f>
        <v>112.53190040600001</v>
      </c>
      <c r="F14" s="4"/>
      <c r="G14" s="1" t="s">
        <v>63</v>
      </c>
      <c r="H14"/>
      <c r="I14"/>
      <c r="J14"/>
      <c r="K14"/>
    </row>
    <row r="15" spans="1:13" ht="12.95" customHeight="1">
      <c r="A15" s="1" t="s">
        <v>8</v>
      </c>
      <c r="B15" s="4">
        <f>AVERAGE(B4:B13)</f>
        <v>30.394291877739995</v>
      </c>
      <c r="C15" s="4">
        <f>AVERAGE(C4:C13)</f>
        <v>57.004117965690014</v>
      </c>
      <c r="D15" s="4">
        <f>AVERAGE(D4:D13)</f>
        <v>42.927861213690001</v>
      </c>
      <c r="E15" s="4">
        <f>AVERAGE(E4:E13)</f>
        <v>161.01696491230001</v>
      </c>
      <c r="F15" s="4"/>
      <c r="G15"/>
      <c r="H15"/>
      <c r="I15"/>
      <c r="J15"/>
      <c r="K15"/>
    </row>
    <row r="16" spans="1:13" ht="12.95" customHeight="1">
      <c r="A16" s="1" t="s">
        <v>9</v>
      </c>
      <c r="B16" s="4">
        <f>MAX(B4:B13)</f>
        <v>33.594131469700002</v>
      </c>
      <c r="C16" s="4">
        <f>MAX(C4:C13)</f>
        <v>66.531181335400007</v>
      </c>
      <c r="D16" s="4">
        <f>MAX(D4:D13)</f>
        <v>67.987203597999994</v>
      </c>
      <c r="E16" s="4">
        <f>MAX(E4:E13)</f>
        <v>354.53510284399999</v>
      </c>
      <c r="F16" s="4"/>
      <c r="G16"/>
      <c r="H16"/>
      <c r="I16"/>
      <c r="J16"/>
      <c r="K16"/>
    </row>
    <row r="17" spans="1:11" ht="12.95" customHeight="1">
      <c r="D17" s="4"/>
      <c r="G17"/>
      <c r="H17"/>
      <c r="I17"/>
      <c r="J17"/>
      <c r="K17"/>
    </row>
    <row r="18" spans="1:11" s="3" customFormat="1" ht="12.95" customHeight="1">
      <c r="D18" s="5"/>
      <c r="G18"/>
      <c r="H18"/>
      <c r="I18"/>
      <c r="J18"/>
      <c r="K18"/>
    </row>
    <row r="19" spans="1:11" s="3" customFormat="1" ht="12.95" customHeight="1">
      <c r="A19" s="3" t="s">
        <v>1</v>
      </c>
      <c r="B19" s="3" t="s">
        <v>64</v>
      </c>
      <c r="C19" s="3" t="s">
        <v>65</v>
      </c>
      <c r="D19" s="3" t="s">
        <v>66</v>
      </c>
      <c r="G19"/>
      <c r="H19" s="6" t="s">
        <v>130</v>
      </c>
      <c r="I19" s="6" t="s">
        <v>131</v>
      </c>
      <c r="J19" s="6" t="s">
        <v>132</v>
      </c>
      <c r="K19" s="7"/>
    </row>
    <row r="20" spans="1:11" ht="12.95" customHeight="1">
      <c r="A20" s="1">
        <v>10</v>
      </c>
      <c r="B20" s="1">
        <v>29.709815978999998</v>
      </c>
      <c r="C20">
        <v>21.654844284100001</v>
      </c>
      <c r="D20" s="1">
        <v>23.097038268999999</v>
      </c>
      <c r="G20" s="20">
        <v>10</v>
      </c>
      <c r="H20">
        <v>27.362108230600001</v>
      </c>
      <c r="I20">
        <v>30.394291877739995</v>
      </c>
      <c r="J20">
        <v>33.594131469700002</v>
      </c>
      <c r="K20"/>
    </row>
    <row r="21" spans="1:11" ht="12.95" customHeight="1">
      <c r="A21" s="1">
        <v>9</v>
      </c>
      <c r="B21" s="1">
        <v>29.583930969200001</v>
      </c>
      <c r="C21">
        <v>24.542093276999999</v>
      </c>
      <c r="D21" s="1">
        <v>29.141187667800001</v>
      </c>
      <c r="G21" s="20">
        <v>100</v>
      </c>
      <c r="H21">
        <v>21.654844284100001</v>
      </c>
      <c r="I21">
        <v>26.207399368289998</v>
      </c>
      <c r="J21">
        <v>33.069849014299997</v>
      </c>
      <c r="K21"/>
    </row>
    <row r="22" spans="1:11" ht="12.95" customHeight="1">
      <c r="A22" s="1">
        <v>8</v>
      </c>
      <c r="B22" s="1">
        <v>27.362108230600001</v>
      </c>
      <c r="C22">
        <v>23.895978927600002</v>
      </c>
      <c r="D22" s="1">
        <v>28.088092803999999</v>
      </c>
      <c r="G22" s="20">
        <v>1000</v>
      </c>
      <c r="H22">
        <v>23.097038268999999</v>
      </c>
      <c r="I22">
        <v>29.675960540769996</v>
      </c>
      <c r="J22">
        <v>36.227941513099999</v>
      </c>
      <c r="K22"/>
    </row>
    <row r="23" spans="1:11" ht="12.95" customHeight="1">
      <c r="A23" s="1">
        <v>7</v>
      </c>
      <c r="B23" s="1">
        <v>31.800985336299998</v>
      </c>
      <c r="C23">
        <v>28.152942657499999</v>
      </c>
      <c r="D23" s="1">
        <v>25.5432128906</v>
      </c>
      <c r="G23"/>
      <c r="H23"/>
      <c r="I23"/>
      <c r="J23"/>
      <c r="K23"/>
    </row>
    <row r="24" spans="1:11" ht="12.95" customHeight="1">
      <c r="A24" s="1">
        <v>6</v>
      </c>
      <c r="B24" s="1">
        <v>31.0049057007</v>
      </c>
      <c r="C24">
        <v>27.666091918900001</v>
      </c>
      <c r="D24" s="1">
        <v>27.365922927900002</v>
      </c>
      <c r="G24"/>
      <c r="H24"/>
      <c r="I24"/>
      <c r="J24"/>
      <c r="K24"/>
    </row>
    <row r="25" spans="1:11" ht="12.95" customHeight="1">
      <c r="A25" s="1">
        <v>5</v>
      </c>
      <c r="B25" s="1">
        <v>33.594131469700002</v>
      </c>
      <c r="C25">
        <v>33.069849014299997</v>
      </c>
      <c r="D25" s="1">
        <v>28.944015502900001</v>
      </c>
      <c r="G25" s="1" t="s">
        <v>63</v>
      </c>
      <c r="H25"/>
      <c r="I25"/>
      <c r="J25"/>
      <c r="K25"/>
    </row>
    <row r="26" spans="1:11" ht="12.95" customHeight="1">
      <c r="A26" s="1">
        <v>4</v>
      </c>
      <c r="B26" s="1">
        <v>32.284975051899998</v>
      </c>
      <c r="C26">
        <v>24.995088577299999</v>
      </c>
      <c r="D26" s="1">
        <v>31.273126602200001</v>
      </c>
      <c r="G26"/>
      <c r="H26"/>
      <c r="I26"/>
      <c r="J26"/>
      <c r="K26"/>
    </row>
    <row r="27" spans="1:11" ht="12.95" customHeight="1">
      <c r="A27" s="1">
        <v>3</v>
      </c>
      <c r="B27" s="1">
        <v>27.622938156099998</v>
      </c>
      <c r="C27">
        <v>27.7049541473</v>
      </c>
      <c r="D27" s="1">
        <v>30.900001525899999</v>
      </c>
      <c r="G27"/>
      <c r="H27"/>
      <c r="I27"/>
      <c r="J27"/>
      <c r="K27"/>
    </row>
    <row r="28" spans="1:11" ht="12.95" customHeight="1">
      <c r="A28" s="1">
        <v>2</v>
      </c>
      <c r="B28" s="1">
        <v>29.167175293</v>
      </c>
      <c r="C28">
        <v>27.544021606400001</v>
      </c>
      <c r="D28" s="1">
        <v>36.227941513099999</v>
      </c>
      <c r="G28"/>
      <c r="H28"/>
      <c r="I28"/>
      <c r="J28"/>
      <c r="K28"/>
    </row>
    <row r="29" spans="1:11" ht="12.95" customHeight="1">
      <c r="A29" s="1">
        <v>1</v>
      </c>
      <c r="B29" s="1">
        <v>31.811952590899999</v>
      </c>
      <c r="C29">
        <v>22.8481292725</v>
      </c>
      <c r="D29" s="4">
        <v>36.179065704300001</v>
      </c>
      <c r="E29" s="4"/>
      <c r="G29"/>
      <c r="H29"/>
      <c r="I29"/>
      <c r="J29"/>
      <c r="K29"/>
    </row>
    <row r="30" spans="1:11" ht="12.95" customHeight="1">
      <c r="A30" s="1" t="s">
        <v>7</v>
      </c>
      <c r="B30" s="4">
        <f>MIN(B20:B29)</f>
        <v>27.362108230600001</v>
      </c>
      <c r="C30" s="4">
        <f>MIN(C20:C29)</f>
        <v>21.654844284100001</v>
      </c>
      <c r="D30" s="4">
        <f>MIN(D20:D29)</f>
        <v>23.097038268999999</v>
      </c>
      <c r="E30" s="4"/>
      <c r="G30"/>
      <c r="H30"/>
      <c r="I30"/>
      <c r="J30"/>
      <c r="K30"/>
    </row>
    <row r="31" spans="1:11" ht="12.95" customHeight="1">
      <c r="A31" s="1" t="s">
        <v>8</v>
      </c>
      <c r="B31" s="4">
        <f>AVERAGE(B20:B29)</f>
        <v>30.394291877739995</v>
      </c>
      <c r="C31" s="4">
        <f>AVERAGE(C20:C29)</f>
        <v>26.207399368289998</v>
      </c>
      <c r="D31" s="4">
        <f>AVERAGE(D20:D29)</f>
        <v>29.675960540769996</v>
      </c>
      <c r="E31" s="4"/>
      <c r="G31"/>
      <c r="H31"/>
      <c r="I31"/>
      <c r="J31"/>
      <c r="K31"/>
    </row>
    <row r="32" spans="1:11" ht="12.95" customHeight="1">
      <c r="A32" s="1" t="s">
        <v>9</v>
      </c>
      <c r="B32" s="4">
        <f>MAX(B20:B29)</f>
        <v>33.594131469700002</v>
      </c>
      <c r="C32" s="4">
        <f>MAX(C20:C29)</f>
        <v>33.069849014299997</v>
      </c>
      <c r="D32" s="4">
        <f>MAX(D20:D29)</f>
        <v>36.227941513099999</v>
      </c>
      <c r="G32"/>
      <c r="H32"/>
      <c r="I32"/>
      <c r="J32"/>
      <c r="K32"/>
    </row>
    <row r="33" spans="2:11" ht="12.95" customHeight="1">
      <c r="G33"/>
      <c r="H33"/>
      <c r="I33"/>
      <c r="J33"/>
      <c r="K33"/>
    </row>
    <row r="34" spans="2:11" ht="12.95" customHeight="1">
      <c r="B34" s="3"/>
      <c r="C34" s="3"/>
      <c r="D34" s="3"/>
      <c r="E34" s="3"/>
      <c r="G34"/>
      <c r="H34"/>
      <c r="I34"/>
      <c r="J34"/>
      <c r="K34"/>
    </row>
    <row r="35" spans="2:11" ht="12.95" customHeight="1">
      <c r="B35" s="6"/>
      <c r="C35" s="6"/>
      <c r="D35" s="6"/>
      <c r="E35" s="6"/>
      <c r="G35"/>
      <c r="H35"/>
      <c r="I35"/>
      <c r="J35"/>
      <c r="K35"/>
    </row>
    <row r="36" spans="2:11" ht="12.95" customHeight="1">
      <c r="B36" s="6"/>
      <c r="C36" s="6"/>
      <c r="D36" s="6"/>
      <c r="E36" s="6"/>
      <c r="G36" s="1" t="s">
        <v>67</v>
      </c>
      <c r="H36"/>
      <c r="I36"/>
      <c r="J36"/>
      <c r="K36"/>
    </row>
    <row r="37" spans="2:11" ht="12.95" customHeight="1">
      <c r="B37" s="6"/>
      <c r="C37" s="6"/>
      <c r="D37" s="6"/>
      <c r="E37" s="6"/>
      <c r="G37"/>
      <c r="H37"/>
      <c r="I37"/>
      <c r="J37"/>
      <c r="K37"/>
    </row>
    <row r="38" spans="2:11" ht="12.95" customHeight="1">
      <c r="B38" s="6"/>
      <c r="C38" s="6"/>
      <c r="D38" s="6"/>
      <c r="E38" s="6"/>
      <c r="G38"/>
      <c r="H38"/>
      <c r="I38"/>
      <c r="J38"/>
      <c r="K38"/>
    </row>
    <row r="39" spans="2:11" ht="12.95" customHeight="1">
      <c r="B39" s="6"/>
      <c r="C39" s="6"/>
      <c r="D39" s="6"/>
      <c r="E39" s="6"/>
      <c r="G39"/>
      <c r="H39"/>
      <c r="I39"/>
      <c r="J39"/>
      <c r="K39"/>
    </row>
    <row r="40" spans="2:11" ht="12.95" customHeight="1">
      <c r="B40" s="6"/>
      <c r="C40" s="6"/>
      <c r="D40" s="6"/>
      <c r="E40" s="6"/>
      <c r="G40"/>
      <c r="H40"/>
      <c r="I40"/>
      <c r="J40"/>
      <c r="K40"/>
    </row>
    <row r="41" spans="2:11" ht="12.95" customHeight="1">
      <c r="B41" s="6"/>
      <c r="C41" s="6"/>
      <c r="D41" s="6"/>
      <c r="E41" s="6"/>
      <c r="G41"/>
      <c r="H41"/>
      <c r="I41"/>
      <c r="J41"/>
      <c r="K41"/>
    </row>
    <row r="42" spans="2:11" ht="12.95" customHeight="1">
      <c r="B42" s="6"/>
      <c r="C42" s="6"/>
      <c r="D42" s="6"/>
      <c r="E42" s="6"/>
      <c r="G42"/>
      <c r="H42"/>
      <c r="I42"/>
      <c r="J42"/>
      <c r="K42"/>
    </row>
    <row r="43" spans="2:11" ht="12.95" customHeight="1">
      <c r="B43" s="6"/>
      <c r="C43" s="6"/>
      <c r="D43" s="6"/>
      <c r="E43" s="6"/>
      <c r="G43"/>
      <c r="H43"/>
      <c r="I43"/>
      <c r="J43"/>
      <c r="K43"/>
    </row>
    <row r="44" spans="2:11" ht="12.95" customHeight="1">
      <c r="B44" s="6"/>
      <c r="C44" s="6"/>
      <c r="D44" s="6"/>
      <c r="E44" s="6"/>
      <c r="G44"/>
      <c r="H44"/>
      <c r="I44"/>
      <c r="J44"/>
      <c r="K44"/>
    </row>
    <row r="45" spans="2:11" ht="12.95" customHeight="1">
      <c r="B45" s="6"/>
      <c r="C45" s="6"/>
      <c r="D45" s="6"/>
      <c r="E45" s="6"/>
      <c r="G45"/>
      <c r="H45"/>
      <c r="I45"/>
      <c r="J45"/>
      <c r="K45"/>
    </row>
    <row r="46" spans="2:11" ht="12.95" customHeight="1">
      <c r="B46" s="6"/>
      <c r="C46" s="6"/>
      <c r="D46" s="6"/>
      <c r="E46" s="6"/>
      <c r="G46"/>
      <c r="H46"/>
      <c r="I46"/>
      <c r="J46"/>
      <c r="K46"/>
    </row>
    <row r="47" spans="2:11" ht="12.95" customHeight="1">
      <c r="B47" s="6"/>
      <c r="C47" s="6"/>
      <c r="D47" s="6"/>
      <c r="E47" s="6"/>
      <c r="H47"/>
      <c r="I47"/>
      <c r="J47"/>
      <c r="K47"/>
    </row>
    <row r="48" spans="2:11" ht="12.95" customHeight="1">
      <c r="B48" s="6"/>
      <c r="C48" s="6"/>
      <c r="D48" s="6"/>
      <c r="E48" s="6"/>
      <c r="H48"/>
      <c r="I48"/>
      <c r="J48"/>
      <c r="K48"/>
    </row>
    <row r="49" spans="2:11" ht="12.95" customHeight="1">
      <c r="B49" s="6"/>
      <c r="C49" s="6"/>
      <c r="D49" s="6"/>
      <c r="E49" s="6"/>
      <c r="H49"/>
      <c r="I49"/>
      <c r="J49"/>
      <c r="K49"/>
    </row>
    <row r="50" spans="2:11" ht="12.95" customHeight="1">
      <c r="B50" s="6"/>
      <c r="C50" s="6"/>
      <c r="D50" s="6"/>
      <c r="E50" s="6"/>
      <c r="H50"/>
      <c r="I50"/>
      <c r="J50"/>
      <c r="K50"/>
    </row>
    <row r="51" spans="2:11" ht="12.95" customHeight="1">
      <c r="B51" s="6"/>
      <c r="C51" s="6"/>
      <c r="D51" s="6"/>
      <c r="E51" s="6"/>
      <c r="H51"/>
      <c r="I51"/>
      <c r="J51"/>
      <c r="K51"/>
    </row>
    <row r="52" spans="2:11" ht="12.95" customHeight="1">
      <c r="B52" s="6"/>
      <c r="C52" s="6"/>
      <c r="D52" s="6"/>
      <c r="E52" s="6"/>
      <c r="H52"/>
      <c r="I52"/>
      <c r="J52"/>
      <c r="K52"/>
    </row>
    <row r="53" spans="2:11" ht="12.95" customHeight="1">
      <c r="B53" s="6"/>
      <c r="C53" s="6"/>
      <c r="D53" s="6"/>
      <c r="E53" s="6"/>
      <c r="H53"/>
      <c r="I53"/>
      <c r="J53"/>
      <c r="K53"/>
    </row>
    <row r="54" spans="2:11" ht="12.95" customHeight="1">
      <c r="B54" s="6"/>
      <c r="C54" s="6"/>
      <c r="D54" s="6"/>
      <c r="E54" s="6"/>
      <c r="H54"/>
      <c r="I54"/>
      <c r="J54"/>
      <c r="K54"/>
    </row>
    <row r="55" spans="2:11" ht="12.95" customHeight="1">
      <c r="B55" s="6"/>
      <c r="C55" s="6"/>
      <c r="D55" s="6"/>
      <c r="E55" s="6"/>
      <c r="H55"/>
      <c r="I55"/>
      <c r="J55"/>
      <c r="K55"/>
    </row>
    <row r="56" spans="2:11" ht="12.95" customHeight="1">
      <c r="B56" s="6"/>
      <c r="C56" s="6"/>
      <c r="D56" s="6"/>
      <c r="E56" s="6"/>
      <c r="H56"/>
      <c r="I56"/>
      <c r="J56"/>
      <c r="K56"/>
    </row>
    <row r="57" spans="2:11" ht="12.95" customHeight="1">
      <c r="B57" s="6"/>
      <c r="C57" s="6"/>
      <c r="D57" s="6"/>
      <c r="E57" s="6"/>
      <c r="H57"/>
      <c r="I57"/>
      <c r="J57"/>
      <c r="K57"/>
    </row>
    <row r="58" spans="2:11" ht="12.95" customHeight="1">
      <c r="B58" s="6"/>
      <c r="C58" s="6"/>
      <c r="D58" s="6"/>
      <c r="E58" s="6"/>
      <c r="H58"/>
      <c r="I58"/>
      <c r="J58"/>
      <c r="K58"/>
    </row>
    <row r="59" spans="2:11" ht="12.95" customHeight="1">
      <c r="B59" s="6"/>
      <c r="C59" s="6"/>
      <c r="D59" s="6"/>
      <c r="E59" s="6"/>
      <c r="H59"/>
      <c r="I59"/>
      <c r="J59"/>
      <c r="K59"/>
    </row>
    <row r="60" spans="2:11" ht="12.95" customHeight="1">
      <c r="B60" s="6"/>
      <c r="C60" s="6"/>
      <c r="D60" s="6"/>
      <c r="E60" s="6"/>
      <c r="H60"/>
      <c r="I60"/>
      <c r="J60"/>
      <c r="K60"/>
    </row>
    <row r="61" spans="2:11" ht="12.95" customHeight="1">
      <c r="B61" s="6"/>
      <c r="C61" s="6"/>
      <c r="D61" s="6"/>
      <c r="E61" s="6"/>
      <c r="H61"/>
      <c r="I61"/>
      <c r="J61"/>
      <c r="K61"/>
    </row>
    <row r="62" spans="2:11" ht="12.95" customHeight="1">
      <c r="B62" s="6"/>
      <c r="C62" s="6"/>
      <c r="D62" s="6"/>
      <c r="E62" s="6"/>
      <c r="H62"/>
      <c r="I62"/>
      <c r="J62"/>
      <c r="K62"/>
    </row>
    <row r="63" spans="2:11" ht="12.95" customHeight="1">
      <c r="B63" s="6"/>
      <c r="C63" s="6"/>
      <c r="D63" s="6"/>
      <c r="E63" s="6"/>
      <c r="H63"/>
      <c r="I63"/>
      <c r="J63"/>
      <c r="K63"/>
    </row>
    <row r="64" spans="2:11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I1" workbookViewId="0">
      <selection activeCell="M34" sqref="M34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3" s="3" customFormat="1" ht="17.25" customHeight="1">
      <c r="A1" s="2" t="s">
        <v>68</v>
      </c>
      <c r="H1"/>
      <c r="I1"/>
      <c r="J1"/>
      <c r="K1"/>
    </row>
    <row r="2" spans="1:13" s="3" customFormat="1" ht="12.95" customHeight="1">
      <c r="A2" s="3" t="s">
        <v>1</v>
      </c>
      <c r="B2" s="3" t="s">
        <v>64</v>
      </c>
      <c r="C2" s="3" t="s">
        <v>65</v>
      </c>
      <c r="D2" s="3" t="s">
        <v>66</v>
      </c>
      <c r="H2"/>
      <c r="I2"/>
      <c r="J2"/>
      <c r="K2" s="6" t="s">
        <v>130</v>
      </c>
      <c r="L2" s="6" t="s">
        <v>131</v>
      </c>
      <c r="M2" s="6" t="s">
        <v>132</v>
      </c>
    </row>
    <row r="3" spans="1:13" s="3" customFormat="1" ht="12.95" customHeight="1">
      <c r="A3" s="1">
        <v>10</v>
      </c>
      <c r="B3" s="1">
        <v>83.373069763199993</v>
      </c>
      <c r="C3">
        <v>93.5368537903</v>
      </c>
      <c r="D3" s="1">
        <v>87.436914443999996</v>
      </c>
      <c r="H3"/>
      <c r="I3"/>
      <c r="J3">
        <v>10</v>
      </c>
      <c r="K3" s="18">
        <v>79.147815704300001</v>
      </c>
      <c r="L3" s="17">
        <v>92.109489440919987</v>
      </c>
      <c r="M3" s="17">
        <v>104.367017746</v>
      </c>
    </row>
    <row r="4" spans="1:13" ht="12.95" customHeight="1">
      <c r="A4" s="1">
        <v>9</v>
      </c>
      <c r="B4" s="1">
        <v>99.135875701900005</v>
      </c>
      <c r="C4">
        <v>89.592933654800007</v>
      </c>
      <c r="D4" s="1">
        <v>94.187974929800006</v>
      </c>
      <c r="G4"/>
      <c r="H4"/>
      <c r="I4"/>
      <c r="J4">
        <v>100</v>
      </c>
      <c r="K4" s="18">
        <v>81.793069839500006</v>
      </c>
      <c r="L4" s="17">
        <v>88.571310043339992</v>
      </c>
      <c r="M4" s="17">
        <v>94.1851139069</v>
      </c>
    </row>
    <row r="5" spans="1:13" ht="12.95" customHeight="1">
      <c r="A5" s="1">
        <v>8</v>
      </c>
      <c r="B5" s="1">
        <v>98.193168640099998</v>
      </c>
      <c r="C5">
        <v>89.924097061200001</v>
      </c>
      <c r="D5" s="1">
        <v>110.76378822300001</v>
      </c>
      <c r="G5"/>
      <c r="H5"/>
      <c r="I5"/>
      <c r="J5">
        <v>1000</v>
      </c>
      <c r="K5" s="18">
        <v>79.756021499599996</v>
      </c>
      <c r="L5" s="17">
        <v>94.460988044690026</v>
      </c>
      <c r="M5" s="17">
        <v>128.968954086</v>
      </c>
    </row>
    <row r="6" spans="1:13" ht="12.95" customHeight="1">
      <c r="A6" s="1">
        <v>7</v>
      </c>
      <c r="B6" s="1">
        <v>82.384109497099999</v>
      </c>
      <c r="C6">
        <v>87.465047836300002</v>
      </c>
      <c r="D6" s="1">
        <v>81.240892410300006</v>
      </c>
      <c r="G6"/>
      <c r="H6"/>
      <c r="I6"/>
      <c r="J6"/>
      <c r="K6"/>
    </row>
    <row r="7" spans="1:13" ht="12.95" customHeight="1">
      <c r="A7" s="1">
        <v>6</v>
      </c>
      <c r="B7" s="1">
        <v>93.708992004400002</v>
      </c>
      <c r="C7">
        <v>81.793069839500006</v>
      </c>
      <c r="D7" s="1">
        <v>95.322132110599995</v>
      </c>
      <c r="G7"/>
      <c r="H7"/>
      <c r="I7"/>
      <c r="J7"/>
      <c r="K7"/>
    </row>
    <row r="8" spans="1:13" ht="12.95" customHeight="1">
      <c r="A8" s="1">
        <v>5</v>
      </c>
      <c r="B8" s="1">
        <v>79.147815704300001</v>
      </c>
      <c r="C8">
        <v>90.308904647800006</v>
      </c>
      <c r="D8" s="1">
        <v>81.340074539200003</v>
      </c>
      <c r="G8"/>
      <c r="H8"/>
      <c r="I8"/>
      <c r="J8"/>
      <c r="K8"/>
    </row>
    <row r="9" spans="1:13" ht="12.95" customHeight="1">
      <c r="A9" s="1">
        <v>4</v>
      </c>
      <c r="B9" s="1">
        <v>104.367017746</v>
      </c>
      <c r="C9">
        <v>85.967063903799996</v>
      </c>
      <c r="D9" s="1">
        <v>79.756021499599996</v>
      </c>
      <c r="G9"/>
      <c r="H9"/>
      <c r="I9"/>
      <c r="J9"/>
      <c r="K9"/>
    </row>
    <row r="10" spans="1:13" ht="12.95" customHeight="1">
      <c r="A10" s="1">
        <v>3</v>
      </c>
      <c r="B10" s="1">
        <v>103.47485542299999</v>
      </c>
      <c r="C10">
        <v>85.363149642899998</v>
      </c>
      <c r="D10" s="1">
        <v>93.796014785799997</v>
      </c>
      <c r="G10"/>
      <c r="H10"/>
      <c r="I10"/>
      <c r="J10"/>
      <c r="K10"/>
    </row>
    <row r="11" spans="1:13" ht="12.95" customHeight="1">
      <c r="A11" s="1">
        <v>2</v>
      </c>
      <c r="B11" s="1">
        <v>80.744981765700004</v>
      </c>
      <c r="C11">
        <v>94.1851139069</v>
      </c>
      <c r="D11" s="1">
        <v>91.797113418600006</v>
      </c>
      <c r="G11"/>
      <c r="H11"/>
      <c r="I11"/>
      <c r="J11"/>
      <c r="K11"/>
    </row>
    <row r="12" spans="1:13" ht="12.95" customHeight="1">
      <c r="A12" s="1">
        <v>1</v>
      </c>
      <c r="B12" s="1">
        <v>96.565008163499996</v>
      </c>
      <c r="C12">
        <v>87.576866149899999</v>
      </c>
      <c r="D12" s="4">
        <v>128.968954086</v>
      </c>
      <c r="G12"/>
      <c r="H12"/>
      <c r="I12"/>
      <c r="J12"/>
      <c r="K12"/>
    </row>
    <row r="13" spans="1:13" ht="12.95" customHeight="1">
      <c r="A13" s="1" t="s">
        <v>7</v>
      </c>
      <c r="B13" s="4">
        <f>MIN(B3:B12)</f>
        <v>79.147815704300001</v>
      </c>
      <c r="C13" s="4">
        <f>MIN(C3:C12)</f>
        <v>81.793069839500006</v>
      </c>
      <c r="D13" s="4">
        <f>MIN(D3:D12)</f>
        <v>79.756021499599996</v>
      </c>
      <c r="G13"/>
      <c r="H13"/>
      <c r="I13"/>
      <c r="J13"/>
      <c r="K13"/>
    </row>
    <row r="14" spans="1:13" ht="12.95" customHeight="1">
      <c r="A14" s="1" t="s">
        <v>8</v>
      </c>
      <c r="B14" s="4">
        <f>AVERAGE(B3:B12)</f>
        <v>92.109489440919987</v>
      </c>
      <c r="C14" s="4">
        <f>AVERAGE(C3:C12)</f>
        <v>88.571310043339992</v>
      </c>
      <c r="D14" s="4">
        <f>AVERAGE(D3:D12)</f>
        <v>94.460988044690026</v>
      </c>
      <c r="E14" s="4"/>
      <c r="F14" s="4"/>
      <c r="G14" s="1" t="s">
        <v>63</v>
      </c>
      <c r="H14"/>
      <c r="I14"/>
      <c r="J14"/>
      <c r="K14"/>
    </row>
    <row r="15" spans="1:13" ht="12.95" customHeight="1">
      <c r="A15" s="1" t="s">
        <v>9</v>
      </c>
      <c r="B15" s="4">
        <f>MAX(B3:B12)</f>
        <v>104.367017746</v>
      </c>
      <c r="C15" s="4">
        <f>MAX(C3:C12)</f>
        <v>94.1851139069</v>
      </c>
      <c r="D15" s="4">
        <f>MAX(D3:D12)</f>
        <v>128.968954086</v>
      </c>
      <c r="E15" s="4"/>
      <c r="F15" s="4"/>
      <c r="G15"/>
      <c r="H15"/>
      <c r="I15"/>
      <c r="J15"/>
      <c r="K15"/>
    </row>
    <row r="16" spans="1:13" ht="12.95" customHeight="1">
      <c r="B16" s="4"/>
      <c r="C16" s="4"/>
      <c r="D16" s="4"/>
      <c r="E16" s="4"/>
      <c r="F16" s="4"/>
      <c r="G16"/>
      <c r="H16"/>
      <c r="I16"/>
      <c r="J16"/>
      <c r="K16"/>
    </row>
    <row r="17" spans="1:13" ht="12.9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G17"/>
      <c r="H17"/>
      <c r="I17"/>
      <c r="J17"/>
      <c r="K17"/>
    </row>
    <row r="18" spans="1:13" s="3" customFormat="1" ht="12.95" customHeight="1">
      <c r="A18" s="1">
        <v>10</v>
      </c>
      <c r="B18" s="1">
        <v>83.373069763199993</v>
      </c>
      <c r="C18" s="1">
        <v>110.517024994</v>
      </c>
      <c r="D18" s="1">
        <v>114.859104156</v>
      </c>
      <c r="E18" s="1">
        <v>206.92920684800001</v>
      </c>
      <c r="G18"/>
      <c r="H18"/>
      <c r="I18"/>
      <c r="J18"/>
      <c r="K18"/>
    </row>
    <row r="19" spans="1:13" s="3" customFormat="1" ht="12.95" customHeight="1">
      <c r="A19" s="1">
        <v>9</v>
      </c>
      <c r="B19" s="1">
        <v>99.135875701900005</v>
      </c>
      <c r="C19" s="1">
        <v>102.98705101</v>
      </c>
      <c r="D19" s="1">
        <v>92.344999313399995</v>
      </c>
      <c r="E19" s="1">
        <v>211.22598648100001</v>
      </c>
      <c r="G19"/>
      <c r="H19" s="7"/>
      <c r="I19" s="7"/>
      <c r="J19" s="7"/>
      <c r="K19" s="7"/>
    </row>
    <row r="20" spans="1:13" ht="12.95" customHeight="1">
      <c r="A20" s="1">
        <v>8</v>
      </c>
      <c r="B20" s="1">
        <v>98.193168640099998</v>
      </c>
      <c r="C20" s="1">
        <v>129.42314147900001</v>
      </c>
      <c r="D20" s="1">
        <v>107.10287094100001</v>
      </c>
      <c r="E20" s="1">
        <v>209.50889587399999</v>
      </c>
      <c r="G20"/>
      <c r="H20"/>
      <c r="I20"/>
      <c r="J20"/>
      <c r="K20"/>
    </row>
    <row r="21" spans="1:13" ht="12.95" customHeight="1">
      <c r="A21" s="1">
        <v>7</v>
      </c>
      <c r="B21" s="1">
        <v>82.384109497099999</v>
      </c>
      <c r="C21" s="6">
        <v>99.054098129300002</v>
      </c>
      <c r="D21" s="1">
        <v>105.414867401</v>
      </c>
      <c r="E21" s="1">
        <v>209.021091461</v>
      </c>
      <c r="G21"/>
      <c r="H21"/>
      <c r="I21"/>
      <c r="J21"/>
      <c r="K21"/>
    </row>
    <row r="22" spans="1:13" ht="12.95" customHeight="1">
      <c r="A22" s="1">
        <v>6</v>
      </c>
      <c r="B22" s="1">
        <v>93.708992004400002</v>
      </c>
      <c r="C22" s="6">
        <v>130.709171295</v>
      </c>
      <c r="D22" s="1">
        <v>104.71200942999999</v>
      </c>
      <c r="E22" s="1">
        <v>212.74495124800001</v>
      </c>
      <c r="G22"/>
      <c r="H22"/>
      <c r="I22"/>
      <c r="J22"/>
      <c r="K22"/>
    </row>
    <row r="23" spans="1:13" ht="12.95" customHeight="1">
      <c r="A23" s="1">
        <v>5</v>
      </c>
      <c r="B23" s="1">
        <v>79.147815704300001</v>
      </c>
      <c r="C23" s="1">
        <v>147.783041</v>
      </c>
      <c r="D23" s="1">
        <v>119.418859482</v>
      </c>
      <c r="E23" s="1">
        <v>210.36005020100001</v>
      </c>
      <c r="G23"/>
      <c r="H23"/>
      <c r="I23"/>
      <c r="J23"/>
      <c r="K23" s="6" t="s">
        <v>130</v>
      </c>
      <c r="L23" s="6" t="s">
        <v>131</v>
      </c>
      <c r="M23" s="6" t="s">
        <v>132</v>
      </c>
    </row>
    <row r="24" spans="1:13" ht="12.95" customHeight="1">
      <c r="A24" s="1">
        <v>4</v>
      </c>
      <c r="B24" s="1">
        <v>104.367017746</v>
      </c>
      <c r="C24" s="1">
        <v>171.72694206200001</v>
      </c>
      <c r="D24" s="1">
        <v>107.711076736</v>
      </c>
      <c r="E24" s="1">
        <v>351.495027542</v>
      </c>
      <c r="G24"/>
      <c r="H24"/>
      <c r="I24"/>
      <c r="J24">
        <v>730</v>
      </c>
      <c r="K24" s="18">
        <v>79.147815704300001</v>
      </c>
      <c r="L24" s="17">
        <v>92.109489440919987</v>
      </c>
      <c r="M24" s="17">
        <v>104.367017746</v>
      </c>
    </row>
    <row r="25" spans="1:13" ht="12.95" customHeight="1">
      <c r="A25" s="1">
        <v>3</v>
      </c>
      <c r="B25" s="1">
        <v>103.47485542299999</v>
      </c>
      <c r="C25" s="1">
        <v>171.020030975</v>
      </c>
      <c r="D25" s="1">
        <v>127.609968185</v>
      </c>
      <c r="E25" s="1">
        <v>269.61398124700003</v>
      </c>
      <c r="G25" s="1" t="s">
        <v>63</v>
      </c>
      <c r="H25"/>
      <c r="I25"/>
      <c r="J25" s="12">
        <v>7300</v>
      </c>
      <c r="K25" s="18">
        <v>99.054098129300002</v>
      </c>
      <c r="L25" s="17">
        <v>140.10565280903</v>
      </c>
      <c r="M25" s="17">
        <v>174.02601242099999</v>
      </c>
    </row>
    <row r="26" spans="1:13" ht="12.95" customHeight="1">
      <c r="A26" s="1">
        <v>2</v>
      </c>
      <c r="B26" s="1">
        <v>80.744981765700004</v>
      </c>
      <c r="C26" s="1">
        <v>163.810014725</v>
      </c>
      <c r="D26" s="1">
        <v>98.088979721100003</v>
      </c>
      <c r="E26" s="1">
        <v>205.14011383100001</v>
      </c>
      <c r="G26"/>
      <c r="H26"/>
      <c r="I26"/>
      <c r="J26" s="12">
        <v>73000</v>
      </c>
      <c r="K26" s="18">
        <v>92.344999313399995</v>
      </c>
      <c r="L26" s="17">
        <v>107.91656970965001</v>
      </c>
      <c r="M26" s="17">
        <v>127.609968185</v>
      </c>
    </row>
    <row r="27" spans="1:13" ht="12.95" customHeight="1">
      <c r="A27" s="1">
        <v>1</v>
      </c>
      <c r="B27" s="1">
        <v>96.565008163499996</v>
      </c>
      <c r="C27" s="1">
        <v>174.02601242099999</v>
      </c>
      <c r="D27" s="1">
        <v>101.902961731</v>
      </c>
      <c r="E27" s="1">
        <v>212.712049484</v>
      </c>
      <c r="G27"/>
      <c r="H27"/>
      <c r="I27"/>
      <c r="J27" s="12">
        <v>730000</v>
      </c>
      <c r="K27" s="19">
        <v>205.14011383100001</v>
      </c>
      <c r="L27" s="4">
        <v>229.87513542170001</v>
      </c>
      <c r="M27" s="4">
        <v>351.495027542</v>
      </c>
    </row>
    <row r="28" spans="1:13" ht="12.95" customHeight="1">
      <c r="A28" s="1" t="s">
        <v>7</v>
      </c>
      <c r="B28" s="4">
        <f>MIN(B18:B27)</f>
        <v>79.147815704300001</v>
      </c>
      <c r="C28" s="4">
        <f>MIN(C18:C27)</f>
        <v>99.054098129300002</v>
      </c>
      <c r="D28" s="4">
        <f>MIN(D18:D27)</f>
        <v>92.344999313399995</v>
      </c>
      <c r="E28" s="4">
        <f>MIN(E18:E27)</f>
        <v>205.14011383100001</v>
      </c>
      <c r="G28"/>
      <c r="H28"/>
      <c r="I28"/>
      <c r="J28"/>
      <c r="K28"/>
    </row>
    <row r="29" spans="1:13" ht="12.95" customHeight="1">
      <c r="A29" s="1" t="s">
        <v>8</v>
      </c>
      <c r="B29" s="4">
        <f>AVERAGE(B18:B27)</f>
        <v>92.109489440919987</v>
      </c>
      <c r="C29" s="4">
        <f>AVERAGE(C18:C27)</f>
        <v>140.10565280903</v>
      </c>
      <c r="D29" s="4">
        <f>AVERAGE(D18:D27)</f>
        <v>107.91656970965001</v>
      </c>
      <c r="E29" s="4">
        <f>AVERAGE(E18:E27)</f>
        <v>229.87513542170001</v>
      </c>
      <c r="G29"/>
      <c r="H29"/>
      <c r="I29"/>
      <c r="J29"/>
      <c r="K29"/>
    </row>
    <row r="30" spans="1:13" ht="12.95" customHeight="1">
      <c r="A30" s="1" t="s">
        <v>9</v>
      </c>
      <c r="B30" s="4">
        <f>MAX(B18:B27)</f>
        <v>104.367017746</v>
      </c>
      <c r="C30" s="4">
        <f>MAX(C18:C27)</f>
        <v>174.02601242099999</v>
      </c>
      <c r="D30" s="4">
        <f>MAX(D18:D27)</f>
        <v>127.609968185</v>
      </c>
      <c r="E30" s="4">
        <f>MAX(E18:E27)</f>
        <v>351.495027542</v>
      </c>
      <c r="G30"/>
      <c r="H30"/>
      <c r="I30"/>
      <c r="J30"/>
      <c r="K30"/>
    </row>
    <row r="31" spans="1:13" ht="12.95" customHeight="1">
      <c r="B31" s="4"/>
      <c r="C31" s="4"/>
      <c r="D31" s="4"/>
      <c r="E31" s="4"/>
      <c r="G31"/>
      <c r="H31"/>
      <c r="I31"/>
      <c r="J31"/>
      <c r="K31"/>
    </row>
    <row r="32" spans="1:13" ht="12.95" customHeight="1">
      <c r="A32" s="3" t="s">
        <v>1</v>
      </c>
      <c r="B32" s="3" t="s">
        <v>69</v>
      </c>
      <c r="C32" s="3" t="s">
        <v>10</v>
      </c>
      <c r="D32" s="3" t="s">
        <v>11</v>
      </c>
      <c r="E32" s="3" t="s">
        <v>12</v>
      </c>
      <c r="F32" s="3" t="s">
        <v>13</v>
      </c>
      <c r="G32"/>
      <c r="H32"/>
      <c r="I32"/>
      <c r="J32"/>
      <c r="K32"/>
    </row>
    <row r="33" spans="1:13" ht="12.95" customHeight="1">
      <c r="A33" s="1">
        <v>10</v>
      </c>
      <c r="B33" s="1">
        <v>83.373069763199993</v>
      </c>
      <c r="C33" s="1">
        <v>110.40520668000001</v>
      </c>
      <c r="D33" s="1">
        <v>227.77199745199999</v>
      </c>
      <c r="E33" s="1">
        <v>306.29205703700001</v>
      </c>
      <c r="F33" s="1">
        <v>682.83200264000004</v>
      </c>
      <c r="G33"/>
      <c r="H33"/>
      <c r="I33"/>
      <c r="J33"/>
      <c r="K33"/>
    </row>
    <row r="34" spans="1:13" ht="12.95" customHeight="1">
      <c r="A34" s="1">
        <v>9</v>
      </c>
      <c r="B34" s="1">
        <v>99.135875701900005</v>
      </c>
      <c r="C34" s="1">
        <v>125.684976578</v>
      </c>
      <c r="D34" s="1">
        <v>188.596010208</v>
      </c>
      <c r="E34" s="1">
        <v>256.381988525</v>
      </c>
      <c r="F34" s="1">
        <v>608.13784599300004</v>
      </c>
      <c r="G34"/>
      <c r="H34"/>
      <c r="I34"/>
      <c r="J34"/>
      <c r="K34"/>
    </row>
    <row r="35" spans="1:13" ht="12.95" customHeight="1">
      <c r="A35" s="1">
        <v>8</v>
      </c>
      <c r="B35" s="1">
        <v>98.193168640099998</v>
      </c>
      <c r="C35" s="1">
        <v>121.348142624</v>
      </c>
      <c r="D35" s="1">
        <v>190.176963806</v>
      </c>
      <c r="E35" s="1">
        <v>268.98717880200002</v>
      </c>
      <c r="F35" s="1">
        <v>554.83102798499999</v>
      </c>
      <c r="G35"/>
      <c r="H35"/>
      <c r="I35"/>
      <c r="J35"/>
      <c r="K35"/>
    </row>
    <row r="36" spans="1:13" ht="12.95" customHeight="1">
      <c r="A36" s="1">
        <v>7</v>
      </c>
      <c r="B36" s="1">
        <v>82.384109497099999</v>
      </c>
      <c r="C36" s="6">
        <v>116.711139679</v>
      </c>
      <c r="D36" s="1">
        <v>168.620109558</v>
      </c>
      <c r="E36" s="1">
        <v>232.69200325</v>
      </c>
      <c r="F36" s="1">
        <v>456.77685737600001</v>
      </c>
      <c r="G36" s="1" t="s">
        <v>67</v>
      </c>
      <c r="H36"/>
      <c r="I36"/>
      <c r="J36"/>
      <c r="K36"/>
    </row>
    <row r="37" spans="1:13" ht="12.95" customHeight="1">
      <c r="A37" s="1">
        <v>6</v>
      </c>
      <c r="B37" s="1">
        <v>93.708992004400002</v>
      </c>
      <c r="C37" s="6">
        <v>131.916999817</v>
      </c>
      <c r="D37" s="1">
        <v>214.335918427</v>
      </c>
      <c r="E37" s="1">
        <v>248.00205230700001</v>
      </c>
      <c r="F37" s="1">
        <v>357.78999328600003</v>
      </c>
      <c r="G37"/>
      <c r="H37"/>
      <c r="I37"/>
      <c r="J37"/>
      <c r="K37"/>
    </row>
    <row r="38" spans="1:13" ht="12.95" customHeight="1">
      <c r="A38" s="1">
        <v>5</v>
      </c>
      <c r="B38" s="1">
        <v>79.147815704300001</v>
      </c>
      <c r="C38" s="1">
        <v>126.758813858</v>
      </c>
      <c r="D38" s="1">
        <v>159.88492965699999</v>
      </c>
      <c r="E38" s="1">
        <v>244.79699134800001</v>
      </c>
      <c r="F38" s="1">
        <v>429.46887016300002</v>
      </c>
      <c r="G38"/>
      <c r="H38"/>
      <c r="I38"/>
      <c r="J38"/>
      <c r="K38"/>
    </row>
    <row r="39" spans="1:13" ht="12.95" customHeight="1">
      <c r="A39" s="1">
        <v>4</v>
      </c>
      <c r="B39" s="1">
        <v>104.367017746</v>
      </c>
      <c r="C39" s="1">
        <v>120.43094635</v>
      </c>
      <c r="D39" s="1">
        <v>187.83903121899999</v>
      </c>
      <c r="E39" s="1">
        <v>265.371799469</v>
      </c>
      <c r="F39" s="1">
        <v>407.411813736</v>
      </c>
      <c r="G39"/>
      <c r="H39"/>
      <c r="I39"/>
      <c r="J39"/>
      <c r="K39"/>
    </row>
    <row r="40" spans="1:13" ht="12.95" customHeight="1">
      <c r="A40" s="1">
        <v>3</v>
      </c>
      <c r="B40" s="1">
        <v>103.47485542299999</v>
      </c>
      <c r="C40" s="1">
        <v>121.353149414</v>
      </c>
      <c r="D40" s="1">
        <v>158.79893302900001</v>
      </c>
      <c r="E40" s="1">
        <v>256.78205490099998</v>
      </c>
      <c r="F40" s="1">
        <v>384.00506973300003</v>
      </c>
      <c r="G40"/>
      <c r="H40"/>
      <c r="I40"/>
      <c r="J40"/>
      <c r="K40"/>
    </row>
    <row r="41" spans="1:13" ht="12.95" customHeight="1">
      <c r="A41" s="1">
        <v>2</v>
      </c>
      <c r="B41" s="1">
        <v>80.744981765700004</v>
      </c>
      <c r="C41" s="1">
        <v>232.53107070900001</v>
      </c>
      <c r="D41" s="1">
        <v>196.56300544699999</v>
      </c>
      <c r="E41" s="1">
        <v>254.69899177600001</v>
      </c>
      <c r="F41" s="1">
        <v>419.10791397100002</v>
      </c>
      <c r="G41"/>
      <c r="H41"/>
      <c r="I41"/>
      <c r="J41"/>
      <c r="K41"/>
    </row>
    <row r="42" spans="1:13" ht="12.95" customHeight="1">
      <c r="A42" s="1">
        <v>1</v>
      </c>
      <c r="B42" s="1">
        <v>96.565008163499996</v>
      </c>
      <c r="C42" s="1">
        <v>140.43784141500001</v>
      </c>
      <c r="D42" s="1">
        <v>172.341823578</v>
      </c>
      <c r="E42" s="1">
        <v>227.97799110400001</v>
      </c>
      <c r="F42" s="1">
        <v>420.364141464</v>
      </c>
      <c r="G42"/>
      <c r="H42"/>
      <c r="I42"/>
      <c r="J42"/>
      <c r="K42"/>
    </row>
    <row r="43" spans="1:13" ht="12.95" customHeight="1">
      <c r="A43" s="1" t="s">
        <v>7</v>
      </c>
      <c r="B43" s="4">
        <f>MIN(B33:B42)</f>
        <v>79.147815704300001</v>
      </c>
      <c r="C43" s="4">
        <f>MIN(C33:C42)</f>
        <v>110.40520668000001</v>
      </c>
      <c r="D43" s="4">
        <f>MIN(D33:D42)</f>
        <v>158.79893302900001</v>
      </c>
      <c r="E43" s="4">
        <f>MIN(E33:E42)</f>
        <v>227.97799110400001</v>
      </c>
      <c r="F43" s="4">
        <f>MIN(F33:F42)</f>
        <v>357.78999328600003</v>
      </c>
      <c r="G43"/>
      <c r="H43"/>
      <c r="I43"/>
      <c r="J43"/>
      <c r="K43"/>
    </row>
    <row r="44" spans="1:13" ht="12.95" customHeight="1">
      <c r="A44" s="1" t="s">
        <v>8</v>
      </c>
      <c r="B44" s="4">
        <f>AVERAGE(B33:B42)</f>
        <v>92.109489440919987</v>
      </c>
      <c r="C44" s="4">
        <f>AVERAGE(C33:C42)</f>
        <v>134.7578287124</v>
      </c>
      <c r="D44" s="4">
        <f>AVERAGE(D33:D42)</f>
        <v>186.49287223810001</v>
      </c>
      <c r="E44" s="4">
        <f>AVERAGE(E33:E42)</f>
        <v>256.19831085189998</v>
      </c>
      <c r="F44" s="4">
        <f>AVERAGE(F33:F42)</f>
        <v>472.07255363469994</v>
      </c>
      <c r="G44"/>
      <c r="H44"/>
      <c r="I44"/>
      <c r="J44"/>
      <c r="K44"/>
    </row>
    <row r="45" spans="1:13" ht="12.95" customHeight="1">
      <c r="A45" s="1" t="s">
        <v>9</v>
      </c>
      <c r="B45" s="4">
        <f>MAX(B33:B42)</f>
        <v>104.367017746</v>
      </c>
      <c r="C45" s="4">
        <f>MAX(C33:C42)</f>
        <v>232.53107070900001</v>
      </c>
      <c r="D45" s="4">
        <f>MAX(D33:D42)</f>
        <v>227.77199745199999</v>
      </c>
      <c r="E45" s="4">
        <f>MAX(E33:E42)</f>
        <v>306.29205703700001</v>
      </c>
      <c r="F45" s="4">
        <f>MAX(F33:F42)</f>
        <v>682.83200264000004</v>
      </c>
      <c r="G45"/>
      <c r="H45"/>
      <c r="I45"/>
      <c r="J45"/>
      <c r="K45" s="6" t="s">
        <v>130</v>
      </c>
      <c r="L45" s="6" t="s">
        <v>131</v>
      </c>
      <c r="M45" s="6" t="s">
        <v>132</v>
      </c>
    </row>
    <row r="46" spans="1:13" ht="12.95" customHeight="1">
      <c r="B46" s="6"/>
      <c r="C46" s="6"/>
      <c r="D46" s="6"/>
      <c r="E46" s="6"/>
      <c r="G46"/>
      <c r="H46"/>
      <c r="I46"/>
      <c r="J46">
        <v>0</v>
      </c>
      <c r="K46" s="18">
        <v>79.147815704300001</v>
      </c>
      <c r="L46" s="17">
        <v>92.109489440919987</v>
      </c>
      <c r="M46" s="17">
        <v>104.367017746</v>
      </c>
    </row>
    <row r="47" spans="1:13" ht="12.95" customHeight="1">
      <c r="B47" s="6"/>
      <c r="C47" s="6"/>
      <c r="D47" s="6"/>
      <c r="E47" s="6"/>
      <c r="H47"/>
      <c r="I47"/>
      <c r="J47" s="12">
        <v>5</v>
      </c>
      <c r="K47" s="18">
        <v>110.40520668000001</v>
      </c>
      <c r="L47" s="17">
        <v>134.7578287124</v>
      </c>
      <c r="M47" s="17">
        <v>232.53107070900001</v>
      </c>
    </row>
    <row r="48" spans="1:13" ht="12.95" customHeight="1">
      <c r="B48" s="6"/>
      <c r="C48" s="6"/>
      <c r="D48" s="6"/>
      <c r="E48" s="6"/>
      <c r="H48"/>
      <c r="I48"/>
      <c r="J48" s="12">
        <v>25</v>
      </c>
      <c r="K48" s="18">
        <v>158.79893302900001</v>
      </c>
      <c r="L48" s="17">
        <v>186.49287223810001</v>
      </c>
      <c r="M48" s="17">
        <v>227.77199745199999</v>
      </c>
    </row>
    <row r="49" spans="2:13" ht="12.95" customHeight="1">
      <c r="B49" s="6"/>
      <c r="C49" s="6"/>
      <c r="D49" s="6"/>
      <c r="E49" s="6"/>
      <c r="H49"/>
      <c r="I49"/>
      <c r="J49" s="12">
        <v>50</v>
      </c>
      <c r="K49" s="19">
        <v>227.97799110400001</v>
      </c>
      <c r="L49" s="4">
        <v>256.19831085189998</v>
      </c>
      <c r="M49" s="4">
        <v>306.29205703700001</v>
      </c>
    </row>
    <row r="50" spans="2:13" ht="12.95" customHeight="1">
      <c r="B50" s="6"/>
      <c r="C50" s="6"/>
      <c r="D50" s="6"/>
      <c r="E50" s="6"/>
      <c r="H50"/>
      <c r="I50"/>
      <c r="J50" s="12">
        <v>100</v>
      </c>
      <c r="K50" s="19">
        <v>357.78999328600003</v>
      </c>
      <c r="L50" s="4">
        <v>472.07255363469994</v>
      </c>
      <c r="M50" s="4">
        <v>682.83200264000004</v>
      </c>
    </row>
    <row r="51" spans="2:13" ht="12.95" customHeight="1">
      <c r="B51" s="6"/>
      <c r="C51" s="6"/>
      <c r="D51" s="6"/>
      <c r="E51" s="6"/>
      <c r="H51"/>
      <c r="I51"/>
      <c r="J51"/>
      <c r="K51"/>
    </row>
    <row r="52" spans="2:13" ht="12.95" customHeight="1">
      <c r="B52" s="6"/>
      <c r="C52" s="6"/>
      <c r="D52" s="6"/>
      <c r="E52" s="6"/>
      <c r="H52"/>
      <c r="I52"/>
      <c r="J52"/>
      <c r="K52"/>
    </row>
    <row r="53" spans="2:13" ht="12.95" customHeight="1">
      <c r="B53" s="6"/>
      <c r="C53" s="6"/>
      <c r="D53" s="6"/>
      <c r="E53" s="6"/>
      <c r="H53"/>
      <c r="I53"/>
      <c r="J53"/>
      <c r="K53"/>
    </row>
    <row r="54" spans="2:13" ht="12.95" customHeight="1">
      <c r="B54" s="6"/>
      <c r="C54" s="6"/>
      <c r="D54" s="6"/>
      <c r="E54" s="6"/>
      <c r="H54"/>
      <c r="I54"/>
      <c r="J54"/>
      <c r="K54"/>
    </row>
    <row r="55" spans="2:13" ht="12.95" customHeight="1">
      <c r="B55" s="6"/>
      <c r="C55" s="6"/>
      <c r="D55" s="6"/>
      <c r="E55" s="6"/>
      <c r="H55"/>
      <c r="I55"/>
      <c r="J55"/>
      <c r="K55"/>
    </row>
    <row r="56" spans="2:13" ht="12.95" customHeight="1">
      <c r="B56" s="6"/>
      <c r="C56" s="6"/>
      <c r="D56" s="6"/>
      <c r="E56" s="6"/>
      <c r="H56"/>
      <c r="I56"/>
      <c r="J56"/>
      <c r="K56"/>
    </row>
    <row r="57" spans="2:13" ht="12.95" customHeight="1">
      <c r="B57" s="6"/>
      <c r="C57" s="6"/>
      <c r="D57" s="6"/>
      <c r="E57" s="6"/>
      <c r="H57"/>
      <c r="I57"/>
      <c r="J57"/>
      <c r="K57"/>
    </row>
    <row r="58" spans="2:13" ht="12.95" customHeight="1">
      <c r="B58" s="6"/>
      <c r="C58" s="6"/>
      <c r="D58" s="6"/>
      <c r="E58" s="6"/>
      <c r="H58"/>
      <c r="I58"/>
      <c r="J58"/>
      <c r="K58"/>
    </row>
    <row r="59" spans="2:13" ht="12.95" customHeight="1">
      <c r="B59" s="6"/>
      <c r="C59" s="6"/>
      <c r="D59" s="6"/>
      <c r="E59" s="6"/>
      <c r="H59"/>
      <c r="I59"/>
      <c r="J59"/>
      <c r="K59"/>
    </row>
    <row r="60" spans="2:13" ht="12.95" customHeight="1">
      <c r="B60" s="6"/>
      <c r="C60" s="6"/>
      <c r="D60" s="6"/>
      <c r="E60" s="6"/>
      <c r="H60"/>
      <c r="I60"/>
      <c r="J60"/>
      <c r="K60"/>
    </row>
    <row r="61" spans="2:13" ht="12.95" customHeight="1">
      <c r="B61" s="6"/>
      <c r="C61" s="6"/>
      <c r="D61" s="6"/>
      <c r="E61" s="6"/>
      <c r="H61"/>
      <c r="I61"/>
      <c r="J61"/>
      <c r="K61"/>
    </row>
    <row r="62" spans="2:13" ht="12.95" customHeight="1">
      <c r="B62" s="6"/>
      <c r="C62" s="6"/>
      <c r="D62" s="6"/>
      <c r="E62" s="6"/>
      <c r="H62"/>
      <c r="I62"/>
      <c r="J62"/>
      <c r="K62"/>
    </row>
    <row r="63" spans="2:13" ht="12.95" customHeight="1">
      <c r="B63" s="6"/>
      <c r="C63" s="6"/>
      <c r="D63" s="6"/>
      <c r="E63" s="6"/>
      <c r="H63"/>
      <c r="I63"/>
      <c r="J63"/>
      <c r="K63"/>
    </row>
    <row r="64" spans="2:13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3"/>
  <sheetViews>
    <sheetView topLeftCell="G1" workbookViewId="0">
      <selection activeCell="Q22" sqref="Q22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4" width="18.140625" style="1" customWidth="1"/>
    <col min="5" max="5" width="19.28515625" style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70</v>
      </c>
      <c r="B1" s="2"/>
      <c r="G1" s="6" t="s">
        <v>71</v>
      </c>
      <c r="I1"/>
      <c r="J1"/>
      <c r="K1"/>
      <c r="L1"/>
    </row>
    <row r="2" spans="1:256" s="3" customFormat="1" ht="12.75">
      <c r="A2" s="3" t="s">
        <v>72</v>
      </c>
      <c r="G2"/>
    </row>
    <row r="3" spans="1:256" s="3" customFormat="1" ht="12.95" customHeight="1">
      <c r="A3" s="3" t="s">
        <v>1</v>
      </c>
      <c r="B3" s="3" t="s">
        <v>73</v>
      </c>
      <c r="C3" s="3" t="s">
        <v>74</v>
      </c>
      <c r="D3" s="3" t="s">
        <v>75</v>
      </c>
      <c r="E3" s="3" t="s">
        <v>76</v>
      </c>
      <c r="G3"/>
      <c r="H3" s="3">
        <v>1</v>
      </c>
      <c r="I3" s="3">
        <v>10</v>
      </c>
      <c r="J3" s="3">
        <v>100</v>
      </c>
      <c r="K3" s="3">
        <v>1000</v>
      </c>
    </row>
    <row r="4" spans="1:256" s="3" customFormat="1" ht="12.95" customHeight="1">
      <c r="A4" s="1">
        <v>10</v>
      </c>
      <c r="B4">
        <v>171.94795608499999</v>
      </c>
      <c r="C4">
        <v>237.95390129099999</v>
      </c>
      <c r="D4">
        <v>1243.08896065</v>
      </c>
      <c r="E4" s="1">
        <v>13051.2800217</v>
      </c>
      <c r="G4">
        <v>1</v>
      </c>
      <c r="H4" s="6">
        <v>180.42309284219999</v>
      </c>
      <c r="I4" s="6"/>
      <c r="J4" s="6"/>
    </row>
    <row r="5" spans="1:256" ht="12.95" customHeight="1">
      <c r="A5" s="1">
        <v>9</v>
      </c>
      <c r="B5">
        <v>204.74982261700001</v>
      </c>
      <c r="C5">
        <v>233.78801345799999</v>
      </c>
      <c r="D5">
        <v>1210.81805229</v>
      </c>
      <c r="E5" s="1">
        <v>10859.579801600001</v>
      </c>
      <c r="G5">
        <v>10</v>
      </c>
      <c r="H5" s="6">
        <v>247.77035713190003</v>
      </c>
      <c r="I5" s="6">
        <v>1613.438701631</v>
      </c>
      <c r="J5" s="6"/>
      <c r="IT5"/>
      <c r="IU5"/>
      <c r="IV5"/>
    </row>
    <row r="6" spans="1:256" ht="12.95" customHeight="1">
      <c r="A6" s="1">
        <v>8</v>
      </c>
      <c r="B6">
        <v>189.963102341</v>
      </c>
      <c r="C6">
        <v>257.989168167</v>
      </c>
      <c r="D6">
        <v>1350.3351211500001</v>
      </c>
      <c r="E6" s="1">
        <v>10099.599838300001</v>
      </c>
      <c r="G6">
        <v>100</v>
      </c>
      <c r="H6" s="6">
        <v>1274.088907242</v>
      </c>
      <c r="I6" s="6">
        <v>2855.567407607</v>
      </c>
      <c r="J6" s="6">
        <v>20033.646249779998</v>
      </c>
      <c r="IT6"/>
      <c r="IU6"/>
      <c r="IV6"/>
    </row>
    <row r="7" spans="1:256" ht="12.95" customHeight="1">
      <c r="A7" s="1">
        <v>7</v>
      </c>
      <c r="B7">
        <v>179.38399314899999</v>
      </c>
      <c r="C7">
        <v>239.663124084</v>
      </c>
      <c r="D7">
        <v>1465.3389453899999</v>
      </c>
      <c r="E7" s="1">
        <v>10901.278018999999</v>
      </c>
      <c r="G7">
        <v>1000</v>
      </c>
      <c r="H7" s="6">
        <v>11418.754577658001</v>
      </c>
      <c r="I7" s="6">
        <v>13172.378635420002</v>
      </c>
      <c r="J7" s="6"/>
      <c r="IT7"/>
      <c r="IU7"/>
      <c r="IV7"/>
    </row>
    <row r="8" spans="1:256" ht="12.95" customHeight="1">
      <c r="A8" s="1">
        <v>6</v>
      </c>
      <c r="B8">
        <v>182.990074158</v>
      </c>
      <c r="C8">
        <v>243.29400062600001</v>
      </c>
      <c r="D8">
        <v>1431.39505386</v>
      </c>
      <c r="E8" s="1">
        <v>11616.0371304</v>
      </c>
      <c r="G8"/>
      <c r="IT8"/>
      <c r="IU8"/>
      <c r="IV8"/>
    </row>
    <row r="9" spans="1:256" ht="12.95" customHeight="1">
      <c r="A9" s="1">
        <v>5</v>
      </c>
      <c r="B9">
        <v>162.66012191799999</v>
      </c>
      <c r="C9">
        <v>273.35309982299998</v>
      </c>
      <c r="D9">
        <v>1169.8281764999999</v>
      </c>
      <c r="E9" s="1">
        <v>11984.215974799999</v>
      </c>
      <c r="G9"/>
      <c r="IT9"/>
      <c r="IU9"/>
      <c r="IV9"/>
    </row>
    <row r="10" spans="1:256" ht="12.95" customHeight="1">
      <c r="A10" s="1">
        <v>4</v>
      </c>
      <c r="B10">
        <v>163.307905197</v>
      </c>
      <c r="C10" s="7">
        <v>236.42706870999999</v>
      </c>
      <c r="D10">
        <v>1266.18599892</v>
      </c>
      <c r="E10" s="1">
        <v>11905.8930874</v>
      </c>
      <c r="G10"/>
      <c r="IT10"/>
      <c r="IU10"/>
      <c r="IV10"/>
    </row>
    <row r="11" spans="1:256" ht="12.95" customHeight="1">
      <c r="A11" s="1">
        <v>3</v>
      </c>
      <c r="B11">
        <v>179.99100685100001</v>
      </c>
      <c r="C11">
        <v>248.26598167399999</v>
      </c>
      <c r="D11">
        <v>1165.6990051299999</v>
      </c>
      <c r="E11" s="1">
        <v>9593.2941436799993</v>
      </c>
      <c r="G11"/>
      <c r="IT11"/>
      <c r="IU11"/>
      <c r="IV11"/>
    </row>
    <row r="12" spans="1:256" ht="12.95" customHeight="1">
      <c r="A12" s="1">
        <v>2</v>
      </c>
      <c r="B12">
        <v>157.75585174599999</v>
      </c>
      <c r="C12">
        <v>253.601074219</v>
      </c>
      <c r="D12">
        <v>1206.81285858</v>
      </c>
      <c r="E12" s="1">
        <v>11819.715976699999</v>
      </c>
      <c r="G12"/>
      <c r="IT12"/>
      <c r="IU12"/>
      <c r="IV12"/>
    </row>
    <row r="13" spans="1:256" ht="12.95" customHeight="1">
      <c r="A13" s="1">
        <v>1</v>
      </c>
      <c r="B13">
        <v>211.48109435999999</v>
      </c>
      <c r="C13">
        <v>253.368139267</v>
      </c>
      <c r="D13">
        <v>1231.38689995</v>
      </c>
      <c r="E13" s="1">
        <v>12356.651782999999</v>
      </c>
      <c r="G13"/>
      <c r="IT13"/>
      <c r="IU13"/>
      <c r="IV13"/>
    </row>
    <row r="14" spans="1:256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1165.6990051299999</v>
      </c>
      <c r="E14" s="4">
        <f>MIN(E4:E13)</f>
        <v>9593.2941436799993</v>
      </c>
      <c r="G14"/>
      <c r="IT14"/>
      <c r="IU14"/>
      <c r="IV14"/>
    </row>
    <row r="15" spans="1:256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1274.088907242</v>
      </c>
      <c r="E15" s="4">
        <f>AVERAGE(E4:E13)</f>
        <v>11418.754577658001</v>
      </c>
      <c r="F15" s="4"/>
      <c r="G15"/>
      <c r="IT15"/>
      <c r="IU15"/>
      <c r="IV15"/>
    </row>
    <row r="16" spans="1:256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1465.3389453899999</v>
      </c>
      <c r="E16" s="4">
        <f>MAX(E4:E13)</f>
        <v>13051.2800217</v>
      </c>
      <c r="F16" s="4"/>
      <c r="G16"/>
      <c r="IT16"/>
      <c r="IU16"/>
      <c r="IV16"/>
    </row>
    <row r="17" spans="1:256" ht="12.95" customHeight="1">
      <c r="C17" s="4"/>
      <c r="D17" s="4"/>
      <c r="E17" s="4"/>
      <c r="F17" s="4"/>
      <c r="G17"/>
      <c r="IT17"/>
      <c r="IU17"/>
      <c r="IV17"/>
    </row>
    <row r="18" spans="1:256" ht="12.95" customHeight="1">
      <c r="A18" s="3" t="s">
        <v>77</v>
      </c>
      <c r="B18" s="3"/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A19" s="3" t="s">
        <v>1</v>
      </c>
      <c r="C19" s="3" t="s">
        <v>74</v>
      </c>
      <c r="D19" s="3" t="s">
        <v>75</v>
      </c>
      <c r="E19" s="3" t="s">
        <v>76</v>
      </c>
      <c r="F19" s="1"/>
      <c r="G19"/>
    </row>
    <row r="20" spans="1:256" s="3" customFormat="1" ht="12.95" customHeight="1">
      <c r="A20" s="1">
        <v>10</v>
      </c>
      <c r="B20" s="1"/>
      <c r="C20">
        <v>1521.98290825</v>
      </c>
      <c r="D20">
        <v>2655.4861068700002</v>
      </c>
      <c r="E20" s="1">
        <v>16893.714904799999</v>
      </c>
      <c r="F20" s="1"/>
      <c r="G20"/>
    </row>
    <row r="21" spans="1:256" ht="12.95" customHeight="1">
      <c r="A21" s="1">
        <v>9</v>
      </c>
      <c r="C21">
        <v>1561.73706055</v>
      </c>
      <c r="D21">
        <v>2936.7339611100001</v>
      </c>
      <c r="E21" s="1">
        <v>12455.354928999999</v>
      </c>
      <c r="G21"/>
      <c r="IT21"/>
      <c r="IU21"/>
      <c r="IV21"/>
    </row>
    <row r="22" spans="1:256" ht="12.95" customHeight="1">
      <c r="A22" s="1">
        <v>8</v>
      </c>
      <c r="C22">
        <v>1530.9660434699999</v>
      </c>
      <c r="D22">
        <v>2859.0419292400002</v>
      </c>
      <c r="E22" s="1">
        <v>12203.300952899999</v>
      </c>
      <c r="G22"/>
      <c r="IT22"/>
      <c r="IU22"/>
      <c r="IV22"/>
    </row>
    <row r="23" spans="1:256" ht="12.95" customHeight="1">
      <c r="A23" s="1">
        <v>7</v>
      </c>
      <c r="C23">
        <v>1576.71403885</v>
      </c>
      <c r="D23">
        <v>2916.0339832300001</v>
      </c>
      <c r="E23" s="1">
        <v>13066.8148994</v>
      </c>
      <c r="G23"/>
      <c r="IT23"/>
      <c r="IU23"/>
      <c r="IV23"/>
    </row>
    <row r="24" spans="1:256" ht="12.95" customHeight="1">
      <c r="A24" s="1">
        <v>6</v>
      </c>
      <c r="C24">
        <v>1644.1609859499999</v>
      </c>
      <c r="D24">
        <v>2666.03708267</v>
      </c>
      <c r="E24" s="1">
        <v>12953.135967300001</v>
      </c>
      <c r="G24"/>
      <c r="IT24"/>
      <c r="IU24"/>
      <c r="IV24"/>
    </row>
    <row r="25" spans="1:256" ht="12.95" customHeight="1">
      <c r="A25" s="1">
        <v>5</v>
      </c>
      <c r="C25">
        <v>1542.4020290399999</v>
      </c>
      <c r="D25">
        <v>3044.4269180299998</v>
      </c>
      <c r="E25" s="1">
        <v>13241.189003</v>
      </c>
      <c r="G25"/>
      <c r="IT25"/>
      <c r="IU25"/>
      <c r="IV25"/>
    </row>
    <row r="26" spans="1:256" ht="12.95" customHeight="1">
      <c r="A26" s="1">
        <v>4</v>
      </c>
      <c r="C26">
        <v>1508.7449550599999</v>
      </c>
      <c r="D26">
        <v>3123.4500408200001</v>
      </c>
      <c r="E26" s="1">
        <v>12012.215852699999</v>
      </c>
      <c r="G26"/>
      <c r="IT26"/>
      <c r="IU26"/>
      <c r="IV26"/>
    </row>
    <row r="27" spans="1:256" ht="12.95" customHeight="1">
      <c r="A27" s="1">
        <v>3</v>
      </c>
      <c r="C27">
        <v>1552.38103867</v>
      </c>
      <c r="D27">
        <v>2757.5030326800002</v>
      </c>
      <c r="E27" s="1">
        <v>12164.170980499999</v>
      </c>
      <c r="G27"/>
      <c r="IT27"/>
      <c r="IU27"/>
      <c r="IV27"/>
    </row>
    <row r="28" spans="1:256" ht="12.95" customHeight="1">
      <c r="A28" s="1">
        <v>2</v>
      </c>
      <c r="C28">
        <v>1588.4139537799999</v>
      </c>
      <c r="D28">
        <v>2714.9469852399998</v>
      </c>
      <c r="E28" s="1">
        <v>13543.025970500001</v>
      </c>
      <c r="G28"/>
      <c r="IT28"/>
      <c r="IU28"/>
      <c r="IV28"/>
    </row>
    <row r="29" spans="1:256" ht="12.95" customHeight="1">
      <c r="A29" s="1">
        <v>1</v>
      </c>
      <c r="C29">
        <v>2106.8840026900002</v>
      </c>
      <c r="D29">
        <v>2882.0140361799999</v>
      </c>
      <c r="E29" s="1">
        <v>13190.862894100001</v>
      </c>
      <c r="F29" s="4"/>
      <c r="G29"/>
      <c r="IT29"/>
      <c r="IU29"/>
      <c r="IV29"/>
    </row>
    <row r="30" spans="1:256" ht="12.95" customHeight="1">
      <c r="A30" s="1" t="s">
        <v>7</v>
      </c>
      <c r="C30" s="4">
        <f>MIN(C20:C29)</f>
        <v>1508.7449550599999</v>
      </c>
      <c r="D30" s="4">
        <f>MIN(D20:D29)</f>
        <v>2655.4861068700002</v>
      </c>
      <c r="E30" s="4">
        <f>MIN(E20:E29)</f>
        <v>12012.215852699999</v>
      </c>
      <c r="F30" s="4"/>
      <c r="G30"/>
      <c r="IT30"/>
      <c r="IU30"/>
      <c r="IV30"/>
    </row>
    <row r="31" spans="1:256" ht="12.95" customHeight="1">
      <c r="A31" s="1" t="s">
        <v>8</v>
      </c>
      <c r="C31" s="4">
        <f>AVERAGE(C20:C29)</f>
        <v>1613.438701631</v>
      </c>
      <c r="D31" s="4">
        <f>AVERAGE(D20:D29)</f>
        <v>2855.567407607</v>
      </c>
      <c r="E31" s="4">
        <f>AVERAGE(E20:E29)</f>
        <v>13172.378635420002</v>
      </c>
      <c r="F31" s="4"/>
      <c r="G31"/>
      <c r="IT31"/>
      <c r="IU31"/>
      <c r="IV31"/>
    </row>
    <row r="32" spans="1:256" ht="12.95" customHeight="1">
      <c r="A32" s="1" t="s">
        <v>9</v>
      </c>
      <c r="C32" s="4">
        <f>MAX(C20:C29)</f>
        <v>2106.8840026900002</v>
      </c>
      <c r="D32" s="4">
        <f>MAX(D20:D29)</f>
        <v>3123.4500408200001</v>
      </c>
      <c r="E32" s="4">
        <f>MAX(E20:E29)</f>
        <v>16893.714904799999</v>
      </c>
      <c r="F32" s="4"/>
      <c r="G32"/>
      <c r="IT32"/>
      <c r="IU32"/>
      <c r="IV32"/>
    </row>
    <row r="33" spans="1:256" ht="12.95" customHeight="1">
      <c r="A33" s="3"/>
      <c r="B33" s="3"/>
      <c r="C33" s="3"/>
      <c r="D33" s="3"/>
      <c r="E33" s="3"/>
      <c r="F33" s="3"/>
      <c r="G33"/>
      <c r="IT33"/>
      <c r="IU33"/>
      <c r="IV33"/>
    </row>
    <row r="34" spans="1:256" ht="12.95" customHeight="1">
      <c r="A34" s="3" t="s">
        <v>78</v>
      </c>
      <c r="B34" s="3"/>
      <c r="G34"/>
      <c r="IT34"/>
      <c r="IU34"/>
      <c r="IV34"/>
    </row>
    <row r="35" spans="1:256" ht="12.95" customHeight="1">
      <c r="A35" s="3" t="s">
        <v>1</v>
      </c>
      <c r="B35" s="3"/>
      <c r="C35" s="3"/>
      <c r="D35" s="3" t="s">
        <v>75</v>
      </c>
      <c r="E35" s="3" t="s">
        <v>76</v>
      </c>
      <c r="G35"/>
      <c r="IT35"/>
      <c r="IU35"/>
      <c r="IV35"/>
    </row>
    <row r="36" spans="1:256" ht="12.95" customHeight="1">
      <c r="A36" s="1">
        <v>10</v>
      </c>
      <c r="D36">
        <v>21313.393115999999</v>
      </c>
      <c r="E36" s="1" t="s">
        <v>79</v>
      </c>
      <c r="G36"/>
      <c r="IT36"/>
      <c r="IU36"/>
      <c r="IV36"/>
    </row>
    <row r="37" spans="1:256" ht="12.95" customHeight="1">
      <c r="A37" s="1">
        <v>9</v>
      </c>
      <c r="D37">
        <v>22062.911987300002</v>
      </c>
      <c r="G37"/>
      <c r="IT37"/>
      <c r="IU37"/>
      <c r="IV37"/>
    </row>
    <row r="38" spans="1:256" ht="12.95" customHeight="1">
      <c r="A38" s="1">
        <v>8</v>
      </c>
      <c r="D38">
        <v>19747.631788300001</v>
      </c>
      <c r="G38"/>
      <c r="IT38"/>
      <c r="IU38"/>
      <c r="IV38"/>
    </row>
    <row r="39" spans="1:256" ht="12.95" customHeight="1">
      <c r="A39" s="1">
        <v>7</v>
      </c>
      <c r="D39">
        <v>20023.916959800001</v>
      </c>
      <c r="G39"/>
      <c r="IT39"/>
      <c r="IU39"/>
      <c r="IV39"/>
    </row>
    <row r="40" spans="1:256" ht="12.95" customHeight="1">
      <c r="A40" s="1">
        <v>6</v>
      </c>
      <c r="D40">
        <v>19961.2028599</v>
      </c>
      <c r="G40"/>
      <c r="IT40"/>
      <c r="IU40"/>
      <c r="IV40"/>
    </row>
    <row r="41" spans="1:256" ht="12.95" customHeight="1">
      <c r="A41" s="1">
        <v>5</v>
      </c>
      <c r="D41">
        <v>19494.860887499999</v>
      </c>
      <c r="G41"/>
      <c r="IT41"/>
      <c r="IU41"/>
      <c r="IV41"/>
    </row>
    <row r="42" spans="1:256" ht="12.95" customHeight="1">
      <c r="A42" s="1">
        <v>4</v>
      </c>
      <c r="D42">
        <v>19287.8530025</v>
      </c>
      <c r="G42"/>
      <c r="IT42"/>
      <c r="IU42"/>
      <c r="IV42"/>
    </row>
    <row r="43" spans="1:256" ht="12.95" customHeight="1">
      <c r="A43" s="1">
        <v>3</v>
      </c>
      <c r="D43">
        <v>17946.2478161</v>
      </c>
      <c r="G43"/>
      <c r="IT43"/>
      <c r="IU43"/>
      <c r="IV43"/>
    </row>
    <row r="44" spans="1:256" ht="12.95" customHeight="1">
      <c r="A44" s="1">
        <v>2</v>
      </c>
      <c r="D44">
        <v>19123.8510609</v>
      </c>
      <c r="F44" s="4"/>
      <c r="G44"/>
      <c r="IT44"/>
      <c r="IU44"/>
      <c r="IV44"/>
    </row>
    <row r="45" spans="1:256" ht="12.95" customHeight="1">
      <c r="A45" s="1">
        <v>1</v>
      </c>
      <c r="D45">
        <v>21374.5930195</v>
      </c>
      <c r="E45" s="4"/>
      <c r="F45" s="4"/>
      <c r="G45"/>
      <c r="IT45"/>
      <c r="IU45"/>
      <c r="IV45"/>
    </row>
    <row r="46" spans="1:256" ht="12.95" customHeight="1">
      <c r="A46" s="1" t="s">
        <v>7</v>
      </c>
      <c r="C46" s="4"/>
      <c r="D46" s="4">
        <f>MIN(D36:D45)</f>
        <v>17946.2478161</v>
      </c>
      <c r="E46" s="4">
        <f>MIN(E36:E45)</f>
        <v>0</v>
      </c>
      <c r="F46" s="4"/>
      <c r="G46"/>
      <c r="IT46"/>
      <c r="IU46"/>
      <c r="IV46"/>
    </row>
    <row r="47" spans="1:256" ht="12.95" customHeight="1">
      <c r="A47" s="1" t="s">
        <v>8</v>
      </c>
      <c r="C47" s="4"/>
      <c r="D47" s="4">
        <f>AVERAGE(D36:D45)</f>
        <v>20033.646249779998</v>
      </c>
      <c r="E47" s="4" t="e">
        <f>AVERAGE(E36:E45)</f>
        <v>#DIV/0!</v>
      </c>
      <c r="F47" s="6"/>
      <c r="G47"/>
      <c r="IT47"/>
      <c r="IU47"/>
      <c r="IV47"/>
    </row>
    <row r="48" spans="1:256" ht="12.95" customHeight="1">
      <c r="A48" s="1" t="s">
        <v>9</v>
      </c>
      <c r="C48" s="4"/>
      <c r="D48" s="4">
        <f>MAX(D36:D45)</f>
        <v>22062.911987300002</v>
      </c>
      <c r="E48" s="4">
        <f>MAX(E36:E45)</f>
        <v>0</v>
      </c>
      <c r="F48" s="6"/>
      <c r="G48"/>
      <c r="IT48"/>
      <c r="IU48"/>
      <c r="IV48"/>
    </row>
    <row r="49" spans="1:256" ht="12.95" customHeight="1">
      <c r="C49" s="6"/>
      <c r="D49" s="6"/>
      <c r="E49" s="6"/>
      <c r="F49" s="6"/>
      <c r="G49"/>
      <c r="IT49"/>
      <c r="IU49"/>
      <c r="IV49"/>
    </row>
    <row r="50" spans="1:256" ht="12.95" customHeight="1">
      <c r="A50" s="3" t="s">
        <v>80</v>
      </c>
      <c r="B50" s="3"/>
      <c r="F50" s="6"/>
      <c r="G50"/>
      <c r="IT50"/>
      <c r="IU50"/>
      <c r="IV50"/>
    </row>
    <row r="51" spans="1:256" ht="12.95" customHeight="1">
      <c r="A51" s="3" t="s">
        <v>1</v>
      </c>
      <c r="B51" s="3"/>
      <c r="C51" s="3"/>
      <c r="D51" s="3"/>
      <c r="E51" s="3" t="s">
        <v>76</v>
      </c>
      <c r="F51" s="6"/>
      <c r="G51"/>
      <c r="IT51"/>
      <c r="IU51"/>
      <c r="IV51"/>
    </row>
    <row r="52" spans="1:256" ht="12.95" customHeight="1">
      <c r="A52" s="1">
        <v>10</v>
      </c>
      <c r="D52"/>
      <c r="E52" s="1" t="s">
        <v>79</v>
      </c>
      <c r="F52" s="6"/>
      <c r="G52"/>
      <c r="IT52"/>
      <c r="IU52"/>
      <c r="IV52"/>
    </row>
    <row r="53" spans="1:256" ht="12.95" customHeight="1">
      <c r="A53" s="1">
        <v>9</v>
      </c>
      <c r="D53"/>
      <c r="F53" s="6"/>
      <c r="G53"/>
      <c r="IT53"/>
      <c r="IU53"/>
      <c r="IV53"/>
    </row>
    <row r="54" spans="1:256" ht="12.95" customHeight="1">
      <c r="A54" s="1">
        <v>8</v>
      </c>
      <c r="D54"/>
      <c r="F54" s="6"/>
      <c r="G54"/>
      <c r="IT54"/>
      <c r="IU54"/>
      <c r="IV54"/>
    </row>
    <row r="55" spans="1:256" ht="12.95" customHeight="1">
      <c r="A55" s="1">
        <v>7</v>
      </c>
      <c r="D55"/>
      <c r="F55" s="6"/>
      <c r="G55"/>
      <c r="IT55"/>
      <c r="IU55"/>
      <c r="IV55"/>
    </row>
    <row r="56" spans="1:256" ht="12.95" customHeight="1">
      <c r="A56" s="1">
        <v>6</v>
      </c>
      <c r="D56"/>
      <c r="F56" s="6"/>
      <c r="G56"/>
      <c r="IT56"/>
      <c r="IU56"/>
      <c r="IV56"/>
    </row>
    <row r="57" spans="1:256" ht="12.95" customHeight="1">
      <c r="A57" s="1">
        <v>5</v>
      </c>
      <c r="D57"/>
      <c r="F57" s="6"/>
      <c r="G57"/>
      <c r="IT57"/>
      <c r="IU57"/>
      <c r="IV57"/>
    </row>
    <row r="58" spans="1:256" ht="12.95" customHeight="1">
      <c r="A58" s="1">
        <v>4</v>
      </c>
      <c r="D58"/>
      <c r="F58" s="6"/>
      <c r="G58"/>
      <c r="IT58"/>
      <c r="IU58"/>
      <c r="IV58"/>
    </row>
    <row r="59" spans="1:256" ht="12.95" customHeight="1">
      <c r="A59" s="1">
        <v>3</v>
      </c>
      <c r="D59"/>
      <c r="F59" s="6"/>
      <c r="G59"/>
      <c r="IT59"/>
      <c r="IU59"/>
      <c r="IV59"/>
    </row>
    <row r="60" spans="1:256" ht="12.95" customHeight="1">
      <c r="A60" s="1">
        <v>2</v>
      </c>
      <c r="D60"/>
      <c r="F60" s="6"/>
      <c r="G60"/>
      <c r="IT60"/>
      <c r="IU60"/>
      <c r="IV60"/>
    </row>
    <row r="61" spans="1:256" ht="12.95" customHeight="1">
      <c r="A61" s="1">
        <v>1</v>
      </c>
      <c r="D61"/>
      <c r="E61" s="4"/>
      <c r="F61" s="6"/>
      <c r="G61"/>
      <c r="IT61"/>
      <c r="IU61"/>
      <c r="IV61"/>
    </row>
    <row r="62" spans="1:256" ht="12.95" customHeight="1">
      <c r="A62" s="1" t="s">
        <v>7</v>
      </c>
      <c r="C62" s="4"/>
      <c r="D62" s="4"/>
      <c r="E62" s="4">
        <f>MIN(E52:E61)</f>
        <v>0</v>
      </c>
      <c r="F62" s="6"/>
      <c r="G62"/>
      <c r="IT62"/>
      <c r="IU62"/>
      <c r="IV62"/>
    </row>
    <row r="63" spans="1:256" ht="12.95" customHeight="1">
      <c r="A63" s="1" t="s">
        <v>8</v>
      </c>
      <c r="C63" s="4"/>
      <c r="D63" s="4"/>
      <c r="E63" s="4" t="e">
        <f>AVERAGE(E52:E61)</f>
        <v>#DIV/0!</v>
      </c>
      <c r="F63" s="6"/>
      <c r="G63"/>
      <c r="IT63"/>
      <c r="IU63"/>
      <c r="IV63"/>
    </row>
    <row r="64" spans="1:256" ht="12.95" customHeight="1">
      <c r="A64" s="1" t="s">
        <v>9</v>
      </c>
      <c r="C64" s="4"/>
      <c r="D64" s="4"/>
      <c r="E64" s="4">
        <f>MAX(E52:E61)</f>
        <v>0</v>
      </c>
      <c r="F64" s="6"/>
      <c r="G64"/>
      <c r="IT64"/>
      <c r="IU64"/>
      <c r="IV64"/>
    </row>
    <row r="65" spans="3:256" ht="12.95" customHeight="1">
      <c r="C65" s="6"/>
      <c r="D65" s="6"/>
      <c r="E65" s="6"/>
      <c r="F65" s="6"/>
      <c r="G65"/>
      <c r="IT65"/>
      <c r="IU65"/>
      <c r="IV65"/>
    </row>
    <row r="66" spans="3:256" ht="12.95" customHeight="1">
      <c r="C66" s="6"/>
      <c r="D66" s="6"/>
      <c r="E66" s="6"/>
      <c r="F66" s="6"/>
      <c r="G66"/>
      <c r="IT66"/>
      <c r="IU66"/>
      <c r="IV66"/>
    </row>
    <row r="67" spans="3:256" ht="12.95" customHeight="1">
      <c r="C67" s="6"/>
      <c r="D67" s="6"/>
      <c r="E67" s="6"/>
      <c r="F67" s="6"/>
      <c r="G67"/>
      <c r="IT67"/>
      <c r="IU67"/>
      <c r="IV67"/>
    </row>
    <row r="68" spans="3:256" ht="12.95" customHeight="1">
      <c r="G68"/>
      <c r="IT68"/>
      <c r="IU68"/>
      <c r="IV68"/>
    </row>
    <row r="69" spans="3:256" ht="12.95" customHeight="1">
      <c r="G69"/>
      <c r="IT69"/>
      <c r="IU69"/>
      <c r="IV69"/>
    </row>
    <row r="70" spans="3:256" ht="12.95" customHeight="1">
      <c r="G70"/>
      <c r="IT70"/>
      <c r="IU70"/>
      <c r="IV70"/>
    </row>
    <row r="71" spans="3:256" ht="12.95" customHeight="1">
      <c r="C71" s="3"/>
      <c r="D71" s="3"/>
      <c r="E71" s="3"/>
      <c r="F71" s="3"/>
      <c r="G71"/>
      <c r="IT71"/>
      <c r="IU71"/>
      <c r="IV71"/>
    </row>
    <row r="72" spans="3:256" ht="12.95" customHeight="1">
      <c r="C72" s="6"/>
      <c r="D72" s="6"/>
      <c r="E72" s="6"/>
      <c r="F72" s="6"/>
      <c r="G72"/>
      <c r="IT72"/>
      <c r="IU72"/>
      <c r="IV72"/>
    </row>
    <row r="73" spans="3:256" ht="12.95" customHeight="1">
      <c r="C73" s="6"/>
      <c r="D73" s="6"/>
      <c r="E73" s="6"/>
      <c r="F73" s="6"/>
      <c r="G73"/>
      <c r="IT73"/>
      <c r="IU73"/>
      <c r="IV73"/>
    </row>
    <row r="74" spans="3:256" ht="12.95" customHeight="1">
      <c r="C74" s="6"/>
      <c r="D74" s="6"/>
      <c r="E74" s="6"/>
      <c r="F74" s="6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 s="1"/>
      <c r="IT84"/>
      <c r="IU84"/>
      <c r="IV84"/>
    </row>
    <row r="85" spans="3:256" ht="12.95" customHeight="1">
      <c r="C85" s="6"/>
      <c r="D85" s="6"/>
      <c r="E85" s="6"/>
      <c r="F85" s="6"/>
      <c r="G85" s="1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</row>
    <row r="97" spans="3:7" ht="12.95" customHeight="1">
      <c r="C97" s="6"/>
      <c r="D97" s="6"/>
      <c r="E97" s="6"/>
      <c r="F97" s="6"/>
      <c r="G97" s="6" t="s">
        <v>81</v>
      </c>
    </row>
    <row r="98" spans="3:7" ht="12.95" customHeight="1">
      <c r="C98" s="6"/>
      <c r="D98" s="6"/>
      <c r="E98" s="6"/>
      <c r="F98" s="6"/>
      <c r="G98" s="6" t="s">
        <v>79</v>
      </c>
    </row>
    <row r="99" spans="3:7" ht="12.95" customHeight="1">
      <c r="C99" s="6"/>
      <c r="D99" s="6"/>
      <c r="E99" s="6"/>
      <c r="F99" s="6"/>
    </row>
    <row r="100" spans="3:7" ht="12.95" customHeight="1">
      <c r="C100" s="6"/>
      <c r="D100" s="6"/>
      <c r="E100" s="6"/>
      <c r="F100" s="6"/>
      <c r="G100" s="6" t="s">
        <v>82</v>
      </c>
    </row>
    <row r="101" spans="3:7" ht="12.95" customHeight="1">
      <c r="C101" s="6"/>
      <c r="D101" s="6"/>
      <c r="E101" s="6"/>
      <c r="F101" s="6"/>
      <c r="G101" s="6" t="s">
        <v>79</v>
      </c>
    </row>
    <row r="102" spans="3:7" ht="12.95" customHeight="1">
      <c r="C102" s="6"/>
      <c r="D102" s="6"/>
      <c r="E102" s="6"/>
      <c r="F102" s="6"/>
    </row>
    <row r="103" spans="3:7" ht="12.95" customHeight="1">
      <c r="C103" s="6"/>
      <c r="D103" s="6"/>
      <c r="E103" s="6"/>
      <c r="F103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W119"/>
  <sheetViews>
    <sheetView topLeftCell="I1" workbookViewId="0">
      <selection activeCell="N36" sqref="N36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5" width="18.140625" style="1" customWidth="1"/>
    <col min="6" max="7" width="19.28515625" style="1" customWidth="1"/>
    <col min="8" max="8" width="12.140625" style="1"/>
    <col min="9" max="9" width="12.140625" style="6"/>
    <col min="10" max="16384" width="12.140625" style="1"/>
  </cols>
  <sheetData>
    <row r="1" spans="1:257" s="3" customFormat="1" ht="17.25" customHeight="1">
      <c r="A1" s="2" t="s">
        <v>70</v>
      </c>
      <c r="B1" s="2"/>
      <c r="I1" s="6"/>
      <c r="L1"/>
      <c r="M1"/>
      <c r="N1" s="14"/>
      <c r="O1" s="14"/>
      <c r="P1" s="24"/>
      <c r="Q1" s="23"/>
      <c r="R1" s="22"/>
      <c r="S1" s="6"/>
      <c r="T1"/>
      <c r="U1"/>
    </row>
    <row r="2" spans="1:257" s="3" customFormat="1" ht="12.6" customHeight="1">
      <c r="A2" s="3" t="s">
        <v>72</v>
      </c>
      <c r="I2"/>
      <c r="N2" s="6"/>
      <c r="O2" s="6"/>
      <c r="P2" s="24"/>
      <c r="Q2" s="23"/>
      <c r="R2" s="22"/>
      <c r="S2" s="6"/>
      <c r="T2"/>
      <c r="U2"/>
    </row>
    <row r="3" spans="1:257" s="3" customFormat="1" ht="12.95" customHeight="1">
      <c r="A3" s="3" t="s">
        <v>1</v>
      </c>
      <c r="B3" s="3" t="s">
        <v>73</v>
      </c>
      <c r="C3" s="3" t="s">
        <v>74</v>
      </c>
      <c r="D3" s="3">
        <v>50</v>
      </c>
      <c r="E3" s="3" t="s">
        <v>75</v>
      </c>
      <c r="F3" s="3">
        <v>500</v>
      </c>
      <c r="G3" s="3" t="s">
        <v>76</v>
      </c>
      <c r="I3"/>
      <c r="J3" s="3">
        <v>1</v>
      </c>
      <c r="K3" s="3">
        <v>10</v>
      </c>
      <c r="L3" s="3">
        <v>50</v>
      </c>
      <c r="M3" s="3">
        <v>100</v>
      </c>
      <c r="N3" s="3">
        <v>500</v>
      </c>
      <c r="O3" s="3">
        <v>1000</v>
      </c>
      <c r="P3" s="24"/>
      <c r="Q3" s="23"/>
      <c r="R3" s="22"/>
      <c r="S3" s="6"/>
      <c r="T3"/>
      <c r="U3"/>
    </row>
    <row r="4" spans="1:257" s="3" customFormat="1" ht="12.95" customHeight="1">
      <c r="A4" s="1">
        <v>10</v>
      </c>
      <c r="B4">
        <v>171.94795608499999</v>
      </c>
      <c r="C4">
        <v>237.95390129099999</v>
      </c>
      <c r="D4" s="6">
        <v>946.20585441599997</v>
      </c>
      <c r="E4">
        <v>1243.08896065</v>
      </c>
      <c r="F4">
        <v>6180.4449558300003</v>
      </c>
      <c r="G4" s="1">
        <v>13051.2800217</v>
      </c>
      <c r="I4" s="7">
        <v>1</v>
      </c>
      <c r="J4" s="17">
        <f>B15</f>
        <v>180.42309284219999</v>
      </c>
      <c r="K4" s="17">
        <f t="shared" ref="K4:O4" si="0">C15</f>
        <v>247.77035713190003</v>
      </c>
      <c r="L4" s="17">
        <f t="shared" si="0"/>
        <v>935.39950847590012</v>
      </c>
      <c r="M4" s="17">
        <f t="shared" si="0"/>
        <v>1274.088907242</v>
      </c>
      <c r="N4" s="17">
        <f t="shared" si="0"/>
        <v>6547.5533246989999</v>
      </c>
      <c r="O4" s="17">
        <f t="shared" si="0"/>
        <v>11418.754577658001</v>
      </c>
      <c r="P4" s="24"/>
      <c r="Q4" s="23"/>
      <c r="R4" s="22"/>
      <c r="S4" s="6"/>
      <c r="T4"/>
      <c r="U4"/>
    </row>
    <row r="5" spans="1:257" ht="12.95" customHeight="1">
      <c r="A5" s="1">
        <v>9</v>
      </c>
      <c r="B5">
        <v>204.74982261700001</v>
      </c>
      <c r="C5">
        <v>233.78801345799999</v>
      </c>
      <c r="D5" s="6">
        <v>812.87312507599995</v>
      </c>
      <c r="E5">
        <v>1210.81805229</v>
      </c>
      <c r="F5" s="6">
        <v>7291.9571399699998</v>
      </c>
      <c r="G5" s="1">
        <v>10859.579801600001</v>
      </c>
      <c r="I5" s="29">
        <v>10</v>
      </c>
      <c r="J5" s="6"/>
      <c r="K5" s="17">
        <f>C31</f>
        <v>1613.438701631</v>
      </c>
      <c r="L5" s="17">
        <f t="shared" ref="L5:O5" si="1">D31</f>
        <v>2727.1083831779993</v>
      </c>
      <c r="M5" s="17">
        <f t="shared" si="1"/>
        <v>2855.567407607</v>
      </c>
      <c r="N5" s="17">
        <f t="shared" si="1"/>
        <v>8935.9255790719999</v>
      </c>
      <c r="O5" s="17">
        <f t="shared" si="1"/>
        <v>13172.378635420002</v>
      </c>
      <c r="P5" s="24"/>
      <c r="Q5" s="23"/>
      <c r="R5" s="22"/>
      <c r="S5" s="6"/>
      <c r="T5"/>
      <c r="U5"/>
      <c r="IW5"/>
    </row>
    <row r="6" spans="1:257" ht="12.95" customHeight="1">
      <c r="A6" s="1">
        <v>8</v>
      </c>
      <c r="B6">
        <v>189.963102341</v>
      </c>
      <c r="C6">
        <v>257.989168167</v>
      </c>
      <c r="D6" s="6">
        <v>869.48394775400004</v>
      </c>
      <c r="E6">
        <v>1350.3351211500001</v>
      </c>
      <c r="F6" s="6">
        <v>6263.5159492499997</v>
      </c>
      <c r="G6" s="1">
        <v>10099.599838300001</v>
      </c>
      <c r="I6" s="29">
        <v>50</v>
      </c>
      <c r="J6" s="6"/>
      <c r="K6" s="6"/>
      <c r="L6" s="17">
        <f>D46</f>
        <v>11015.942144399</v>
      </c>
      <c r="M6" s="17">
        <f t="shared" ref="M6:O6" si="2">E46</f>
        <v>11708.138132099999</v>
      </c>
      <c r="N6" s="17">
        <f t="shared" si="2"/>
        <v>17741.123628630001</v>
      </c>
      <c r="O6" s="17">
        <f t="shared" si="2"/>
        <v>26108.66813659</v>
      </c>
      <c r="P6" s="24"/>
      <c r="Q6" s="23"/>
      <c r="R6" s="22"/>
      <c r="S6" s="6"/>
      <c r="T6"/>
      <c r="U6"/>
      <c r="IW6"/>
    </row>
    <row r="7" spans="1:257" ht="12.95" customHeight="1">
      <c r="A7" s="1">
        <v>7</v>
      </c>
      <c r="B7">
        <v>179.38399314899999</v>
      </c>
      <c r="C7">
        <v>239.663124084</v>
      </c>
      <c r="D7" s="6">
        <v>935.99200248700004</v>
      </c>
      <c r="E7">
        <v>1465.3389453899999</v>
      </c>
      <c r="F7" s="6">
        <v>6857.3338985399996</v>
      </c>
      <c r="G7" s="1">
        <v>10901.278018999999</v>
      </c>
      <c r="I7" s="29">
        <v>100</v>
      </c>
      <c r="J7" s="6"/>
      <c r="K7" s="6"/>
      <c r="L7" s="6"/>
      <c r="M7" s="17">
        <f>E63</f>
        <v>20033.646249779998</v>
      </c>
      <c r="N7" s="30">
        <v>30000</v>
      </c>
      <c r="O7" s="30"/>
      <c r="P7" s="24"/>
      <c r="Q7" s="23"/>
      <c r="R7" s="22"/>
      <c r="S7" s="6"/>
      <c r="T7"/>
      <c r="U7"/>
      <c r="IW7"/>
    </row>
    <row r="8" spans="1:257" ht="12.95" customHeight="1">
      <c r="A8" s="1">
        <v>6</v>
      </c>
      <c r="B8">
        <v>182.990074158</v>
      </c>
      <c r="C8">
        <v>243.29400062600001</v>
      </c>
      <c r="D8" s="6">
        <v>849.83587265000006</v>
      </c>
      <c r="E8">
        <v>1431.39505386</v>
      </c>
      <c r="F8" s="6">
        <v>6611.3920211799996</v>
      </c>
      <c r="G8" s="1">
        <v>11616.0371304</v>
      </c>
      <c r="I8" s="29">
        <v>500</v>
      </c>
      <c r="J8" s="6"/>
      <c r="K8" s="6"/>
      <c r="L8" s="6"/>
      <c r="M8" s="6"/>
      <c r="N8" s="30"/>
      <c r="O8" s="30"/>
      <c r="P8" s="24"/>
      <c r="Q8" s="23"/>
      <c r="R8" s="22"/>
      <c r="S8" s="6"/>
      <c r="T8"/>
      <c r="U8"/>
      <c r="IW8"/>
    </row>
    <row r="9" spans="1:257" ht="12.95" customHeight="1">
      <c r="A9" s="1">
        <v>5</v>
      </c>
      <c r="B9">
        <v>162.66012191799999</v>
      </c>
      <c r="C9">
        <v>273.35309982299998</v>
      </c>
      <c r="D9" s="6">
        <v>1036.7720127099999</v>
      </c>
      <c r="E9">
        <v>1169.8281764999999</v>
      </c>
      <c r="F9" s="6">
        <v>6187.0281696299999</v>
      </c>
      <c r="G9" s="1">
        <v>11984.215974799999</v>
      </c>
      <c r="I9" s="29">
        <v>1000</v>
      </c>
      <c r="J9" s="6"/>
      <c r="K9" s="6"/>
      <c r="L9" s="6"/>
      <c r="M9" s="6"/>
      <c r="N9" s="30"/>
      <c r="O9" s="30"/>
      <c r="P9" s="24"/>
      <c r="Q9" s="23"/>
      <c r="R9" s="22"/>
      <c r="S9" s="6"/>
      <c r="T9"/>
      <c r="U9"/>
      <c r="IW9"/>
    </row>
    <row r="10" spans="1:257" ht="12.95" customHeight="1">
      <c r="A10" s="1">
        <v>4</v>
      </c>
      <c r="B10">
        <v>163.307905197</v>
      </c>
      <c r="C10" s="7">
        <v>236.42706870999999</v>
      </c>
      <c r="D10" s="6">
        <v>837.20302581800001</v>
      </c>
      <c r="E10">
        <v>1266.18599892</v>
      </c>
      <c r="F10" s="6">
        <v>6543.86806488</v>
      </c>
      <c r="G10" s="1">
        <v>11905.8930874</v>
      </c>
      <c r="I10"/>
      <c r="J10" s="6"/>
      <c r="K10" s="6"/>
      <c r="L10" s="6"/>
      <c r="M10" s="6"/>
      <c r="N10" s="6"/>
      <c r="O10" s="6"/>
      <c r="P10" s="24"/>
      <c r="Q10" s="23"/>
      <c r="R10" s="22"/>
      <c r="S10" s="6"/>
      <c r="T10"/>
      <c r="U10"/>
      <c r="IW10"/>
    </row>
    <row r="11" spans="1:257" ht="12.95" customHeight="1">
      <c r="A11" s="1">
        <v>3</v>
      </c>
      <c r="B11">
        <v>179.99100685100001</v>
      </c>
      <c r="C11">
        <v>248.26598167399999</v>
      </c>
      <c r="D11" s="6">
        <v>1259.53197479</v>
      </c>
      <c r="E11">
        <v>1165.6990051299999</v>
      </c>
      <c r="F11" s="6">
        <v>6725.0759601600002</v>
      </c>
      <c r="G11" s="1">
        <v>9593.2941436799993</v>
      </c>
      <c r="I11"/>
      <c r="J11" s="6"/>
      <c r="K11" s="6"/>
      <c r="L11" s="6"/>
      <c r="M11" s="6"/>
      <c r="N11" s="6"/>
      <c r="O11" s="6"/>
      <c r="P11" s="6"/>
      <c r="IW11"/>
    </row>
    <row r="12" spans="1:257" ht="12.95" customHeight="1">
      <c r="A12" s="1">
        <v>2</v>
      </c>
      <c r="B12">
        <v>157.75585174599999</v>
      </c>
      <c r="C12">
        <v>253.601074219</v>
      </c>
      <c r="D12" s="6">
        <v>946.37918472299998</v>
      </c>
      <c r="E12">
        <v>1206.81285858</v>
      </c>
      <c r="F12" s="6">
        <v>5716.8951034499996</v>
      </c>
      <c r="G12" s="1">
        <v>11819.715976699999</v>
      </c>
      <c r="I12"/>
      <c r="J12" s="6"/>
      <c r="K12" s="6"/>
      <c r="L12" s="6"/>
      <c r="M12" s="6"/>
      <c r="N12" s="6"/>
      <c r="O12" s="6"/>
      <c r="P12" s="6"/>
      <c r="IW12"/>
    </row>
    <row r="13" spans="1:257" ht="12.95" customHeight="1">
      <c r="A13" s="1">
        <v>1</v>
      </c>
      <c r="B13">
        <v>211.48109435999999</v>
      </c>
      <c r="C13">
        <v>253.368139267</v>
      </c>
      <c r="D13" s="6">
        <v>859.71808433499996</v>
      </c>
      <c r="E13">
        <v>1231.38689995</v>
      </c>
      <c r="F13" s="6">
        <v>7098.0219840999998</v>
      </c>
      <c r="G13" s="1">
        <v>12356.651782999999</v>
      </c>
      <c r="I13"/>
      <c r="J13" s="6"/>
      <c r="K13" s="6"/>
      <c r="L13" s="6"/>
      <c r="M13" s="6"/>
      <c r="N13" s="6"/>
      <c r="O13" s="6"/>
      <c r="P13" s="6"/>
      <c r="IW13"/>
    </row>
    <row r="14" spans="1:257" ht="12.95" customHeight="1">
      <c r="A14" s="1" t="s">
        <v>7</v>
      </c>
      <c r="B14" s="4">
        <f t="shared" ref="B14:G14" si="3">MIN(B4:B13)</f>
        <v>157.75585174599999</v>
      </c>
      <c r="C14" s="4">
        <f t="shared" si="3"/>
        <v>233.78801345799999</v>
      </c>
      <c r="D14" s="4">
        <f t="shared" si="3"/>
        <v>812.87312507599995</v>
      </c>
      <c r="E14" s="4">
        <f t="shared" si="3"/>
        <v>1165.6990051299999</v>
      </c>
      <c r="F14" s="4">
        <f t="shared" si="3"/>
        <v>5716.8951034499996</v>
      </c>
      <c r="G14" s="4">
        <f t="shared" si="3"/>
        <v>9593.2941436799993</v>
      </c>
      <c r="I14"/>
      <c r="J14" s="6"/>
      <c r="K14" s="6"/>
      <c r="L14" s="6"/>
      <c r="M14" s="6"/>
      <c r="N14" s="6"/>
      <c r="O14" s="6"/>
      <c r="P14" s="6"/>
      <c r="IW14"/>
    </row>
    <row r="15" spans="1:257" ht="12.95" customHeight="1">
      <c r="A15" s="1" t="s">
        <v>8</v>
      </c>
      <c r="B15" s="4">
        <f t="shared" ref="B15:G15" si="4">AVERAGE(B4:B13)</f>
        <v>180.42309284219999</v>
      </c>
      <c r="C15" s="4">
        <f t="shared" si="4"/>
        <v>247.77035713190003</v>
      </c>
      <c r="D15" s="4">
        <f t="shared" si="4"/>
        <v>935.39950847590012</v>
      </c>
      <c r="E15" s="4">
        <f t="shared" si="4"/>
        <v>1274.088907242</v>
      </c>
      <c r="F15" s="4">
        <f t="shared" si="4"/>
        <v>6547.5533246989999</v>
      </c>
      <c r="G15" s="4">
        <f t="shared" si="4"/>
        <v>11418.754577658001</v>
      </c>
      <c r="H15" s="4"/>
      <c r="I15"/>
      <c r="J15" s="6"/>
      <c r="K15" s="6"/>
      <c r="L15" s="6"/>
      <c r="M15" s="6"/>
      <c r="N15" s="6"/>
      <c r="O15" s="6"/>
      <c r="P15" s="6"/>
      <c r="IW15"/>
    </row>
    <row r="16" spans="1:257" ht="12.95" customHeight="1">
      <c r="A16" s="1" t="s">
        <v>9</v>
      </c>
      <c r="B16" s="4">
        <f t="shared" ref="B16:G16" si="5">MAX(B4:B13)</f>
        <v>211.48109435999999</v>
      </c>
      <c r="C16" s="4">
        <f t="shared" si="5"/>
        <v>273.35309982299998</v>
      </c>
      <c r="D16" s="4">
        <f t="shared" si="5"/>
        <v>1259.53197479</v>
      </c>
      <c r="E16" s="4">
        <f t="shared" si="5"/>
        <v>1465.3389453899999</v>
      </c>
      <c r="F16" s="4">
        <f t="shared" si="5"/>
        <v>7291.9571399699998</v>
      </c>
      <c r="G16" s="4">
        <f t="shared" si="5"/>
        <v>13051.2800217</v>
      </c>
      <c r="H16" s="4"/>
      <c r="I16"/>
      <c r="J16" s="6"/>
      <c r="K16" s="6"/>
      <c r="L16" s="6"/>
      <c r="M16" s="6"/>
      <c r="N16" s="6"/>
      <c r="O16" s="6"/>
      <c r="P16" s="6"/>
      <c r="IW16"/>
    </row>
    <row r="17" spans="1:257" ht="12.95" customHeight="1">
      <c r="C17" s="4"/>
      <c r="D17" s="4"/>
      <c r="E17" s="4"/>
      <c r="F17" s="4"/>
      <c r="G17" s="4"/>
      <c r="H17" s="4"/>
      <c r="I17"/>
      <c r="IW17"/>
    </row>
    <row r="18" spans="1:257" ht="12.95" customHeight="1">
      <c r="A18" s="3" t="s">
        <v>77</v>
      </c>
      <c r="B18" s="3"/>
      <c r="C18" s="3"/>
      <c r="D18" s="3"/>
      <c r="E18" s="3"/>
      <c r="F18" s="3"/>
      <c r="G18" s="3"/>
      <c r="H18" s="3"/>
      <c r="I18"/>
      <c r="IW18"/>
    </row>
    <row r="19" spans="1:257" s="3" customFormat="1" ht="12.95" customHeight="1">
      <c r="A19" s="3" t="s">
        <v>1</v>
      </c>
      <c r="C19" s="3" t="s">
        <v>74</v>
      </c>
      <c r="D19" s="3">
        <v>50</v>
      </c>
      <c r="E19" s="3" t="s">
        <v>75</v>
      </c>
      <c r="F19" s="3">
        <v>500</v>
      </c>
      <c r="G19" s="3" t="s">
        <v>76</v>
      </c>
      <c r="H19" s="1"/>
      <c r="I19"/>
    </row>
    <row r="20" spans="1:257" s="3" customFormat="1" ht="12.95" customHeight="1">
      <c r="A20" s="1">
        <v>10</v>
      </c>
      <c r="B20" s="1"/>
      <c r="C20">
        <v>1521.98290825</v>
      </c>
      <c r="D20" s="6">
        <v>2413.4650230399998</v>
      </c>
      <c r="E20">
        <v>2655.4861068700002</v>
      </c>
      <c r="F20">
        <v>10017.1558857</v>
      </c>
      <c r="G20" s="1">
        <v>16893.714904799999</v>
      </c>
      <c r="H20" s="1"/>
      <c r="I20"/>
    </row>
    <row r="21" spans="1:257" ht="12.95" customHeight="1">
      <c r="A21" s="1">
        <v>9</v>
      </c>
      <c r="C21">
        <v>1561.73706055</v>
      </c>
      <c r="D21" s="6">
        <v>2985.2809906000002</v>
      </c>
      <c r="E21">
        <v>2936.7339611100001</v>
      </c>
      <c r="F21" s="6">
        <v>9588.4540080999996</v>
      </c>
      <c r="G21" s="1">
        <v>12455.354928999999</v>
      </c>
      <c r="I21"/>
      <c r="IW21"/>
    </row>
    <row r="22" spans="1:257" ht="12.95" customHeight="1">
      <c r="A22" s="1">
        <v>8</v>
      </c>
      <c r="C22">
        <v>1530.9660434699999</v>
      </c>
      <c r="D22" s="6">
        <v>3096.00996971</v>
      </c>
      <c r="E22">
        <v>2859.0419292400002</v>
      </c>
      <c r="F22" s="6">
        <v>9577.8629779799994</v>
      </c>
      <c r="G22" s="1">
        <v>12203.300952899999</v>
      </c>
      <c r="I22"/>
      <c r="IW22"/>
    </row>
    <row r="23" spans="1:257" ht="12.95" customHeight="1">
      <c r="A23" s="1">
        <v>7</v>
      </c>
      <c r="C23">
        <v>1576.71403885</v>
      </c>
      <c r="D23" s="6">
        <v>2942.4378871899999</v>
      </c>
      <c r="E23">
        <v>2916.0339832300001</v>
      </c>
      <c r="F23" s="6">
        <v>9215.9368991899992</v>
      </c>
      <c r="G23" s="1">
        <v>13066.8148994</v>
      </c>
      <c r="I23"/>
      <c r="IW23"/>
    </row>
    <row r="24" spans="1:257" ht="12.95" customHeight="1">
      <c r="A24" s="1">
        <v>6</v>
      </c>
      <c r="C24">
        <v>1644.1609859499999</v>
      </c>
      <c r="D24" s="6">
        <v>2835.9060287500001</v>
      </c>
      <c r="E24">
        <v>2666.03708267</v>
      </c>
      <c r="F24" s="6">
        <v>8659.8660945899992</v>
      </c>
      <c r="G24" s="1">
        <v>12953.135967300001</v>
      </c>
      <c r="I24"/>
      <c r="IW24"/>
    </row>
    <row r="25" spans="1:257" ht="12.95" customHeight="1">
      <c r="A25" s="1">
        <v>5</v>
      </c>
      <c r="C25">
        <v>1542.4020290399999</v>
      </c>
      <c r="D25" s="6">
        <v>2576.0638713799999</v>
      </c>
      <c r="E25">
        <v>3044.4269180299998</v>
      </c>
      <c r="F25" s="6">
        <v>8041.9259071400002</v>
      </c>
      <c r="G25" s="1">
        <v>13241.189003</v>
      </c>
      <c r="I25"/>
      <c r="IW25"/>
    </row>
    <row r="26" spans="1:257" ht="12.95" customHeight="1">
      <c r="A26" s="1">
        <v>4</v>
      </c>
      <c r="C26">
        <v>1508.7449550599999</v>
      </c>
      <c r="D26" s="6">
        <v>2677.4389743800002</v>
      </c>
      <c r="E26">
        <v>3123.4500408200001</v>
      </c>
      <c r="F26" s="6">
        <v>8039.5860671999999</v>
      </c>
      <c r="G26" s="1">
        <v>12012.215852699999</v>
      </c>
      <c r="I26"/>
      <c r="IW26"/>
    </row>
    <row r="27" spans="1:257" ht="12.95" customHeight="1">
      <c r="A27" s="1">
        <v>3</v>
      </c>
      <c r="C27">
        <v>1552.38103867</v>
      </c>
      <c r="D27" s="6">
        <v>2452.9268741599999</v>
      </c>
      <c r="E27">
        <v>2757.5030326800002</v>
      </c>
      <c r="F27" s="6">
        <v>9293.6339378400007</v>
      </c>
      <c r="G27" s="1">
        <v>12164.170980499999</v>
      </c>
      <c r="I27"/>
      <c r="IW27"/>
    </row>
    <row r="28" spans="1:257" ht="12.95" customHeight="1">
      <c r="A28" s="1">
        <v>2</v>
      </c>
      <c r="C28">
        <v>1588.4139537799999</v>
      </c>
      <c r="D28" s="6">
        <v>2473.38819504</v>
      </c>
      <c r="E28">
        <v>2714.9469852399998</v>
      </c>
      <c r="F28" s="6">
        <v>8417.0000553099999</v>
      </c>
      <c r="G28" s="1">
        <v>13543.025970500001</v>
      </c>
      <c r="I28"/>
      <c r="IW28"/>
    </row>
    <row r="29" spans="1:257" ht="12.95" customHeight="1">
      <c r="A29" s="1">
        <v>1</v>
      </c>
      <c r="C29">
        <v>2106.8840026900002</v>
      </c>
      <c r="D29" s="6">
        <v>2818.1660175299999</v>
      </c>
      <c r="E29">
        <v>2882.0140361799999</v>
      </c>
      <c r="F29" s="6">
        <v>8507.83395767</v>
      </c>
      <c r="G29" s="1">
        <v>13190.862894100001</v>
      </c>
      <c r="H29" s="4"/>
      <c r="I29"/>
      <c r="IW29"/>
    </row>
    <row r="30" spans="1:257" ht="12.95" customHeight="1">
      <c r="A30" s="1" t="s">
        <v>7</v>
      </c>
      <c r="C30" s="4">
        <f>MIN(C20:C29)</f>
        <v>1508.7449550599999</v>
      </c>
      <c r="D30" s="4">
        <f>MIN(D20:D29)</f>
        <v>2413.4650230399998</v>
      </c>
      <c r="E30" s="4">
        <f>MIN(E20:E29)</f>
        <v>2655.4861068700002</v>
      </c>
      <c r="F30" s="4">
        <f>MIN(F20:F29)</f>
        <v>8039.5860671999999</v>
      </c>
      <c r="G30" s="4">
        <f>MIN(G20:G29)</f>
        <v>12012.215852699999</v>
      </c>
      <c r="H30" s="4"/>
      <c r="I30"/>
      <c r="IW30"/>
    </row>
    <row r="31" spans="1:257" ht="12.95" customHeight="1">
      <c r="A31" s="1" t="s">
        <v>8</v>
      </c>
      <c r="C31" s="4">
        <f>AVERAGE(C20:C29)</f>
        <v>1613.438701631</v>
      </c>
      <c r="D31" s="4">
        <f>AVERAGE(D20:D29)</f>
        <v>2727.1083831779993</v>
      </c>
      <c r="E31" s="4">
        <f>AVERAGE(E20:E29)</f>
        <v>2855.567407607</v>
      </c>
      <c r="F31" s="4">
        <f>AVERAGE(F20:F29)</f>
        <v>8935.9255790719999</v>
      </c>
      <c r="G31" s="4">
        <f>AVERAGE(G20:G29)</f>
        <v>13172.378635420002</v>
      </c>
      <c r="H31" s="4"/>
      <c r="I31"/>
      <c r="IW31"/>
    </row>
    <row r="32" spans="1:257" ht="12.95" customHeight="1">
      <c r="A32" s="1" t="s">
        <v>9</v>
      </c>
      <c r="C32" s="4">
        <f>MAX(C20:C29)</f>
        <v>2106.8840026900002</v>
      </c>
      <c r="D32" s="4">
        <f>MAX(D20:D29)</f>
        <v>3096.00996971</v>
      </c>
      <c r="E32" s="4">
        <f>MAX(E20:E29)</f>
        <v>3123.4500408200001</v>
      </c>
      <c r="F32" s="4">
        <f>MAX(F20:F29)</f>
        <v>10017.1558857</v>
      </c>
      <c r="G32" s="4">
        <f>MAX(G20:G29)</f>
        <v>16893.714904799999</v>
      </c>
      <c r="H32" s="4"/>
      <c r="I32"/>
      <c r="IW32"/>
    </row>
    <row r="33" spans="1:257" ht="12.95" customHeight="1">
      <c r="C33" s="4"/>
      <c r="D33" s="4"/>
      <c r="E33" s="4"/>
      <c r="F33" s="4"/>
      <c r="G33" s="4"/>
      <c r="H33" s="4"/>
      <c r="I33"/>
      <c r="IW33"/>
    </row>
    <row r="34" spans="1:257" ht="12.95" customHeight="1">
      <c r="A34" s="3" t="s">
        <v>146</v>
      </c>
      <c r="C34" s="4"/>
      <c r="D34" s="5">
        <v>50</v>
      </c>
      <c r="E34" s="5">
        <v>100</v>
      </c>
      <c r="F34" s="5">
        <v>500</v>
      </c>
      <c r="G34" s="5">
        <v>1000</v>
      </c>
      <c r="H34" s="4"/>
      <c r="I34"/>
      <c r="IW34"/>
    </row>
    <row r="35" spans="1:257" ht="12.95" customHeight="1">
      <c r="A35" s="3" t="s">
        <v>1</v>
      </c>
      <c r="C35" s="4"/>
      <c r="D35">
        <v>9979.8219203900007</v>
      </c>
      <c r="E35">
        <v>11638.903856299999</v>
      </c>
      <c r="F35">
        <v>18524.213075600001</v>
      </c>
      <c r="G35" s="6">
        <v>26851.392984400001</v>
      </c>
      <c r="H35" s="4"/>
      <c r="I35"/>
      <c r="IW35"/>
    </row>
    <row r="36" spans="1:257" ht="12.95" customHeight="1">
      <c r="A36" s="1">
        <v>10</v>
      </c>
      <c r="C36" s="4"/>
      <c r="D36">
        <v>11212.2910023</v>
      </c>
      <c r="E36">
        <v>12252.8998852</v>
      </c>
      <c r="F36">
        <v>17044.579982800002</v>
      </c>
      <c r="G36">
        <v>27527.442932099999</v>
      </c>
      <c r="H36" s="4"/>
      <c r="I36"/>
      <c r="IW36"/>
    </row>
    <row r="37" spans="1:257" ht="12.95" customHeight="1">
      <c r="A37" s="1">
        <v>9</v>
      </c>
      <c r="C37" s="4"/>
      <c r="D37">
        <v>11096.2660313</v>
      </c>
      <c r="E37">
        <v>11983.3729267</v>
      </c>
      <c r="F37">
        <v>16098.1240273</v>
      </c>
      <c r="G37">
        <v>28008.319139499999</v>
      </c>
      <c r="H37" s="4"/>
      <c r="I37"/>
      <c r="IW37"/>
    </row>
    <row r="38" spans="1:257" ht="12.95" customHeight="1">
      <c r="A38" s="1">
        <v>8</v>
      </c>
      <c r="C38" s="4"/>
      <c r="D38">
        <v>10293.444871899999</v>
      </c>
      <c r="E38">
        <v>12962.0630741</v>
      </c>
      <c r="F38">
        <v>17722.018003500001</v>
      </c>
      <c r="G38">
        <v>27399.513959899999</v>
      </c>
      <c r="H38" s="4"/>
      <c r="I38"/>
      <c r="IW38"/>
    </row>
    <row r="39" spans="1:257" ht="12.95" customHeight="1">
      <c r="A39" s="1">
        <v>7</v>
      </c>
      <c r="C39" s="4"/>
      <c r="D39">
        <v>10664.303779600001</v>
      </c>
      <c r="E39">
        <v>11674.2959023</v>
      </c>
      <c r="F39">
        <v>16683.047056200001</v>
      </c>
      <c r="G39">
        <v>24667.353153200002</v>
      </c>
      <c r="H39" s="4"/>
      <c r="I39"/>
      <c r="IW39"/>
    </row>
    <row r="40" spans="1:257" ht="12.95" customHeight="1">
      <c r="A40" s="1">
        <v>6</v>
      </c>
      <c r="C40" s="4"/>
      <c r="D40">
        <v>10528.8128853</v>
      </c>
      <c r="E40">
        <v>11290.1558876</v>
      </c>
      <c r="F40">
        <v>17257.9030991</v>
      </c>
      <c r="G40">
        <v>25844.948053399999</v>
      </c>
      <c r="H40" s="4"/>
      <c r="I40"/>
      <c r="IW40"/>
    </row>
    <row r="41" spans="1:257" ht="12.95" customHeight="1">
      <c r="A41" s="1">
        <v>5</v>
      </c>
      <c r="C41" s="4"/>
      <c r="D41">
        <v>10322.313070300001</v>
      </c>
      <c r="E41">
        <v>10751.405000700001</v>
      </c>
      <c r="F41">
        <v>17138.9460564</v>
      </c>
      <c r="G41">
        <v>24895.394086799999</v>
      </c>
      <c r="H41" s="4"/>
      <c r="I41"/>
      <c r="IW41"/>
    </row>
    <row r="42" spans="1:257" ht="12.95" customHeight="1">
      <c r="A42" s="1">
        <v>4</v>
      </c>
      <c r="C42" s="4"/>
      <c r="D42">
        <v>11612.145900699999</v>
      </c>
      <c r="E42">
        <v>11522.300958600001</v>
      </c>
      <c r="F42">
        <v>18027.157068299999</v>
      </c>
      <c r="G42">
        <v>24967.853069299999</v>
      </c>
      <c r="H42" s="4"/>
      <c r="I42"/>
      <c r="IW42"/>
    </row>
    <row r="43" spans="1:257" ht="12.95" customHeight="1">
      <c r="A43" s="1">
        <v>3</v>
      </c>
      <c r="C43" s="4"/>
      <c r="D43">
        <v>13029.675006900001</v>
      </c>
      <c r="E43">
        <v>11559.0469837</v>
      </c>
      <c r="F43">
        <v>19280.4369926</v>
      </c>
      <c r="G43">
        <v>25937.711954099999</v>
      </c>
      <c r="H43" s="4"/>
      <c r="I43"/>
      <c r="IW43"/>
    </row>
    <row r="44" spans="1:257" ht="12.95" customHeight="1">
      <c r="A44" s="1">
        <v>2</v>
      </c>
      <c r="C44" s="4"/>
      <c r="D44">
        <v>11420.346975300001</v>
      </c>
      <c r="E44">
        <v>11446.936845800001</v>
      </c>
      <c r="F44">
        <v>19634.810924500001</v>
      </c>
      <c r="G44">
        <v>24986.752033199999</v>
      </c>
      <c r="H44" s="4"/>
      <c r="I44"/>
      <c r="IW44"/>
    </row>
    <row r="45" spans="1:257" ht="12.95" customHeight="1">
      <c r="A45" s="1">
        <v>1</v>
      </c>
      <c r="C45" s="4"/>
      <c r="D45" s="4">
        <f>MIN(D35:D44)</f>
        <v>9979.8219203900007</v>
      </c>
      <c r="E45" s="4">
        <f>MIN(E35:E44)</f>
        <v>10751.405000700001</v>
      </c>
      <c r="F45" s="4">
        <f>MIN(F35:F44)</f>
        <v>16098.1240273</v>
      </c>
      <c r="G45" s="4">
        <f>MIN(G35:G44)</f>
        <v>24667.353153200002</v>
      </c>
      <c r="H45" s="4"/>
      <c r="I45"/>
      <c r="IW45"/>
    </row>
    <row r="46" spans="1:257" ht="12.95" customHeight="1">
      <c r="A46" s="1" t="s">
        <v>7</v>
      </c>
      <c r="C46" s="4"/>
      <c r="D46" s="4">
        <f>AVERAGE(D35:D44)</f>
        <v>11015.942144399</v>
      </c>
      <c r="E46" s="4">
        <f>AVERAGE(E35:E44)</f>
        <v>11708.138132099999</v>
      </c>
      <c r="F46" s="4">
        <f>AVERAGE(F35:F44)</f>
        <v>17741.123628630001</v>
      </c>
      <c r="G46" s="4">
        <f>AVERAGE(G35:G44)</f>
        <v>26108.66813659</v>
      </c>
      <c r="H46" s="4"/>
      <c r="I46"/>
      <c r="IW46"/>
    </row>
    <row r="47" spans="1:257" ht="12.95" customHeight="1">
      <c r="A47" s="1" t="s">
        <v>8</v>
      </c>
      <c r="C47" s="4"/>
      <c r="D47" s="4">
        <f>MAX(D35:D44)</f>
        <v>13029.675006900001</v>
      </c>
      <c r="E47" s="4">
        <f>MAX(E35:E44)</f>
        <v>12962.0630741</v>
      </c>
      <c r="F47" s="4">
        <f>MAX(F35:F44)</f>
        <v>19634.810924500001</v>
      </c>
      <c r="G47" s="4">
        <f>MAX(G35:G44)</f>
        <v>28008.319139499999</v>
      </c>
      <c r="H47" s="4"/>
      <c r="I47"/>
      <c r="IW47"/>
    </row>
    <row r="48" spans="1:257" ht="12.95" customHeight="1">
      <c r="A48" s="1" t="s">
        <v>9</v>
      </c>
      <c r="C48" s="4"/>
      <c r="D48" s="4"/>
      <c r="E48" s="4"/>
      <c r="F48" s="4"/>
      <c r="G48" s="4"/>
      <c r="H48" s="4"/>
      <c r="I48"/>
      <c r="IW48"/>
    </row>
    <row r="49" spans="1:257" ht="12.95" customHeight="1">
      <c r="A49" s="3"/>
      <c r="B49" s="3"/>
      <c r="C49" s="3"/>
      <c r="D49" s="3"/>
      <c r="E49" s="3"/>
      <c r="F49" s="3"/>
      <c r="G49" s="3"/>
      <c r="H49" s="3"/>
      <c r="I49"/>
      <c r="IW49"/>
    </row>
    <row r="50" spans="1:257" ht="12.95" customHeight="1">
      <c r="A50" s="3" t="s">
        <v>78</v>
      </c>
      <c r="B50" s="3"/>
      <c r="I50"/>
      <c r="IW50"/>
    </row>
    <row r="51" spans="1:257" ht="12.95" customHeight="1">
      <c r="A51" s="3" t="s">
        <v>1</v>
      </c>
      <c r="B51" s="3"/>
      <c r="C51" s="3"/>
      <c r="D51" s="3"/>
      <c r="E51" s="3" t="s">
        <v>75</v>
      </c>
      <c r="F51" s="3">
        <v>500</v>
      </c>
      <c r="G51" s="3" t="s">
        <v>76</v>
      </c>
      <c r="I51"/>
      <c r="IW51"/>
    </row>
    <row r="52" spans="1:257" ht="12.95" customHeight="1">
      <c r="A52" s="1">
        <v>10</v>
      </c>
      <c r="E52">
        <v>21313.393115999999</v>
      </c>
      <c r="F52" t="s">
        <v>79</v>
      </c>
      <c r="G52" s="1" t="s">
        <v>79</v>
      </c>
      <c r="I52"/>
      <c r="IW52"/>
    </row>
    <row r="53" spans="1:257" ht="12.95" customHeight="1">
      <c r="A53" s="1">
        <v>9</v>
      </c>
      <c r="E53">
        <v>22062.911987300002</v>
      </c>
      <c r="F53"/>
      <c r="I53"/>
      <c r="IW53"/>
    </row>
    <row r="54" spans="1:257" ht="12.95" customHeight="1">
      <c r="A54" s="1">
        <v>8</v>
      </c>
      <c r="E54">
        <v>19747.631788300001</v>
      </c>
      <c r="F54"/>
      <c r="I54"/>
      <c r="IW54"/>
    </row>
    <row r="55" spans="1:257" ht="12.95" customHeight="1">
      <c r="A55" s="1">
        <v>7</v>
      </c>
      <c r="E55">
        <v>20023.916959800001</v>
      </c>
      <c r="F55"/>
      <c r="I55"/>
      <c r="IW55"/>
    </row>
    <row r="56" spans="1:257" ht="12.95" customHeight="1">
      <c r="A56" s="1">
        <v>6</v>
      </c>
      <c r="E56">
        <v>19961.2028599</v>
      </c>
      <c r="F56"/>
      <c r="I56"/>
      <c r="IW56"/>
    </row>
    <row r="57" spans="1:257" ht="12.95" customHeight="1">
      <c r="A57" s="1">
        <v>5</v>
      </c>
      <c r="E57">
        <v>19494.860887499999</v>
      </c>
      <c r="F57"/>
      <c r="I57"/>
      <c r="IW57"/>
    </row>
    <row r="58" spans="1:257" ht="12.95" customHeight="1">
      <c r="A58" s="1">
        <v>4</v>
      </c>
      <c r="E58">
        <v>19287.8530025</v>
      </c>
      <c r="F58"/>
      <c r="I58"/>
      <c r="IW58"/>
    </row>
    <row r="59" spans="1:257" ht="12.95" customHeight="1">
      <c r="A59" s="1">
        <v>3</v>
      </c>
      <c r="E59">
        <v>17946.2478161</v>
      </c>
      <c r="F59"/>
      <c r="I59"/>
      <c r="IW59"/>
    </row>
    <row r="60" spans="1:257" ht="12.95" customHeight="1">
      <c r="A60" s="1">
        <v>2</v>
      </c>
      <c r="E60">
        <v>19123.8510609</v>
      </c>
      <c r="F60"/>
      <c r="H60" s="4"/>
      <c r="I60"/>
      <c r="IW60"/>
    </row>
    <row r="61" spans="1:257" ht="12.95" customHeight="1">
      <c r="A61" s="1">
        <v>1</v>
      </c>
      <c r="E61">
        <v>21374.5930195</v>
      </c>
      <c r="F61"/>
      <c r="G61" s="4"/>
      <c r="H61" s="4"/>
      <c r="I61"/>
      <c r="IW61"/>
    </row>
    <row r="62" spans="1:257" ht="12.95" customHeight="1">
      <c r="A62" s="1" t="s">
        <v>7</v>
      </c>
      <c r="C62" s="4"/>
      <c r="D62" s="4"/>
      <c r="E62" s="4">
        <f>MIN(E52:E61)</f>
        <v>17946.2478161</v>
      </c>
      <c r="F62" s="4"/>
      <c r="G62" s="4">
        <f>MIN(G52:G61)</f>
        <v>0</v>
      </c>
      <c r="H62" s="4"/>
      <c r="I62"/>
      <c r="IW62"/>
    </row>
    <row r="63" spans="1:257" ht="12.95" customHeight="1">
      <c r="A63" s="1" t="s">
        <v>8</v>
      </c>
      <c r="C63" s="4"/>
      <c r="D63" s="4"/>
      <c r="E63" s="4">
        <f>AVERAGE(E52:E61)</f>
        <v>20033.646249779998</v>
      </c>
      <c r="F63" s="4"/>
      <c r="G63" s="4" t="e">
        <f>AVERAGE(G52:G61)</f>
        <v>#DIV/0!</v>
      </c>
      <c r="H63" s="6"/>
      <c r="I63"/>
      <c r="IW63"/>
    </row>
    <row r="64" spans="1:257" ht="12.95" customHeight="1">
      <c r="A64" s="1" t="s">
        <v>9</v>
      </c>
      <c r="C64" s="4"/>
      <c r="D64" s="4"/>
      <c r="E64" s="4">
        <f>MAX(E52:E61)</f>
        <v>22062.911987300002</v>
      </c>
      <c r="F64" s="4"/>
      <c r="G64" s="4">
        <f>MAX(G52:G61)</f>
        <v>0</v>
      </c>
      <c r="H64" s="6"/>
      <c r="I64"/>
      <c r="IW64"/>
    </row>
    <row r="65" spans="1:257" ht="12.95" customHeight="1">
      <c r="C65" s="6"/>
      <c r="D65" s="6"/>
      <c r="E65" s="6"/>
      <c r="F65" s="6"/>
      <c r="G65" s="6"/>
      <c r="H65" s="6"/>
      <c r="I65"/>
      <c r="IW65"/>
    </row>
    <row r="66" spans="1:257" ht="12.95" customHeight="1">
      <c r="A66" s="3" t="s">
        <v>80</v>
      </c>
      <c r="B66" s="3"/>
      <c r="H66" s="6"/>
      <c r="I66"/>
      <c r="IW66"/>
    </row>
    <row r="67" spans="1:257" ht="12.95" customHeight="1">
      <c r="A67" s="3" t="s">
        <v>1</v>
      </c>
      <c r="B67" s="3"/>
      <c r="C67" s="3"/>
      <c r="D67" s="3"/>
      <c r="E67" s="3"/>
      <c r="F67" s="3"/>
      <c r="G67" s="3" t="s">
        <v>76</v>
      </c>
      <c r="H67" s="6"/>
      <c r="I67"/>
      <c r="IW67"/>
    </row>
    <row r="68" spans="1:257" ht="12.95" customHeight="1">
      <c r="A68" s="1">
        <v>10</v>
      </c>
      <c r="E68"/>
      <c r="F68"/>
      <c r="G68" s="1" t="s">
        <v>79</v>
      </c>
      <c r="H68" s="6"/>
      <c r="I68"/>
      <c r="IW68"/>
    </row>
    <row r="69" spans="1:257" ht="12.95" customHeight="1">
      <c r="A69" s="1">
        <v>9</v>
      </c>
      <c r="E69"/>
      <c r="F69"/>
      <c r="H69" s="6"/>
      <c r="I69"/>
      <c r="IW69"/>
    </row>
    <row r="70" spans="1:257" ht="12.95" customHeight="1">
      <c r="A70" s="1">
        <v>8</v>
      </c>
      <c r="E70"/>
      <c r="F70"/>
      <c r="H70" s="6"/>
      <c r="I70"/>
      <c r="IW70"/>
    </row>
    <row r="71" spans="1:257" ht="12.95" customHeight="1">
      <c r="A71" s="1">
        <v>7</v>
      </c>
      <c r="E71"/>
      <c r="F71"/>
      <c r="H71" s="6"/>
      <c r="I71"/>
      <c r="IW71"/>
    </row>
    <row r="72" spans="1:257" ht="12.95" customHeight="1">
      <c r="A72" s="1">
        <v>6</v>
      </c>
      <c r="E72"/>
      <c r="F72"/>
      <c r="H72" s="6"/>
      <c r="I72"/>
      <c r="IW72"/>
    </row>
    <row r="73" spans="1:257" ht="12.95" customHeight="1">
      <c r="A73" s="1">
        <v>5</v>
      </c>
      <c r="E73"/>
      <c r="F73"/>
      <c r="H73" s="6"/>
      <c r="I73"/>
      <c r="IW73"/>
    </row>
    <row r="74" spans="1:257" ht="12.95" customHeight="1">
      <c r="A74" s="1">
        <v>4</v>
      </c>
      <c r="E74"/>
      <c r="F74"/>
      <c r="H74" s="6"/>
      <c r="I74"/>
      <c r="IW74"/>
    </row>
    <row r="75" spans="1:257" ht="12.95" customHeight="1">
      <c r="A75" s="1">
        <v>3</v>
      </c>
      <c r="E75"/>
      <c r="F75"/>
      <c r="H75" s="6"/>
      <c r="I75"/>
      <c r="IW75"/>
    </row>
    <row r="76" spans="1:257" ht="12.95" customHeight="1">
      <c r="A76" s="1">
        <v>2</v>
      </c>
      <c r="E76"/>
      <c r="F76"/>
      <c r="H76" s="6"/>
      <c r="I76"/>
      <c r="IW76"/>
    </row>
    <row r="77" spans="1:257" ht="12.95" customHeight="1">
      <c r="A77" s="1">
        <v>1</v>
      </c>
      <c r="E77"/>
      <c r="F77"/>
      <c r="G77" s="4"/>
      <c r="H77" s="6"/>
      <c r="I77"/>
      <c r="IW77"/>
    </row>
    <row r="78" spans="1:257" ht="12.95" customHeight="1">
      <c r="A78" s="1" t="s">
        <v>7</v>
      </c>
      <c r="C78" s="4"/>
      <c r="D78" s="4"/>
      <c r="E78" s="4"/>
      <c r="F78" s="4"/>
      <c r="G78" s="4">
        <f>MIN(G68:G77)</f>
        <v>0</v>
      </c>
      <c r="H78" s="6"/>
      <c r="I78"/>
      <c r="IW78"/>
    </row>
    <row r="79" spans="1:257" ht="12.95" customHeight="1">
      <c r="A79" s="1" t="s">
        <v>8</v>
      </c>
      <c r="C79" s="4"/>
      <c r="D79" s="4"/>
      <c r="E79" s="4"/>
      <c r="F79" s="4"/>
      <c r="G79" s="4" t="e">
        <f>AVERAGE(G68:G77)</f>
        <v>#DIV/0!</v>
      </c>
      <c r="H79" s="6"/>
      <c r="I79"/>
      <c r="IW79"/>
    </row>
    <row r="80" spans="1:257" ht="12.95" customHeight="1">
      <c r="A80" s="1" t="s">
        <v>9</v>
      </c>
      <c r="C80" s="4"/>
      <c r="D80" s="4"/>
      <c r="E80" s="4"/>
      <c r="F80" s="4"/>
      <c r="G80" s="4">
        <f>MAX(G68:G77)</f>
        <v>0</v>
      </c>
      <c r="H80" s="6"/>
      <c r="I80"/>
      <c r="IW80"/>
    </row>
    <row r="81" spans="3:257" ht="12.95" customHeight="1">
      <c r="C81" s="6"/>
      <c r="D81" s="6"/>
      <c r="E81" s="6"/>
      <c r="F81" s="6"/>
      <c r="G81" s="6"/>
      <c r="H81" s="6"/>
      <c r="I81"/>
      <c r="IW81"/>
    </row>
    <row r="82" spans="3:257" ht="12.95" customHeight="1">
      <c r="C82" s="6"/>
      <c r="D82" s="6"/>
      <c r="E82" s="6"/>
      <c r="F82" s="6"/>
      <c r="G82" s="6"/>
      <c r="H82" s="6"/>
      <c r="I82"/>
      <c r="IW82"/>
    </row>
    <row r="83" spans="3:257" ht="12.95" customHeight="1">
      <c r="C83" s="6"/>
      <c r="D83" s="6"/>
      <c r="E83" s="6"/>
      <c r="F83" s="6"/>
      <c r="G83" s="6"/>
      <c r="H83" s="6"/>
      <c r="I83"/>
      <c r="IW83"/>
    </row>
    <row r="84" spans="3:257" ht="12.95" customHeight="1">
      <c r="I84"/>
      <c r="IW84"/>
    </row>
    <row r="85" spans="3:257" ht="12.95" customHeight="1">
      <c r="I85"/>
      <c r="IW85"/>
    </row>
    <row r="86" spans="3:257" ht="12.95" customHeight="1">
      <c r="I86"/>
      <c r="IW86"/>
    </row>
    <row r="87" spans="3:257" ht="12.95" customHeight="1">
      <c r="C87" s="3"/>
      <c r="D87" s="3"/>
      <c r="E87" s="3"/>
      <c r="F87" s="3"/>
      <c r="G87" s="3"/>
      <c r="H87" s="3"/>
      <c r="I87"/>
      <c r="IW87"/>
    </row>
    <row r="88" spans="3:257" ht="12.95" customHeight="1">
      <c r="C88" s="6"/>
      <c r="D88" s="6"/>
      <c r="E88" s="6"/>
      <c r="F88" s="6"/>
      <c r="G88" s="6"/>
      <c r="H88" s="6"/>
      <c r="I88"/>
      <c r="IW88"/>
    </row>
    <row r="89" spans="3:257" ht="12.95" customHeight="1">
      <c r="C89" s="6"/>
      <c r="D89" s="6"/>
      <c r="E89" s="6"/>
      <c r="F89" s="6"/>
      <c r="G89" s="6"/>
      <c r="H89" s="6"/>
      <c r="I89"/>
      <c r="IW89"/>
    </row>
    <row r="90" spans="3:257" ht="12.95" customHeight="1">
      <c r="C90" s="6"/>
      <c r="D90" s="6"/>
      <c r="E90" s="6"/>
      <c r="F90" s="6"/>
      <c r="G90" s="6"/>
      <c r="H90" s="6"/>
      <c r="I90"/>
      <c r="IW90"/>
    </row>
    <row r="91" spans="3:257" ht="12.95" customHeight="1">
      <c r="C91" s="6"/>
      <c r="D91" s="6"/>
      <c r="E91" s="6"/>
      <c r="F91" s="6"/>
      <c r="G91" s="6"/>
      <c r="H91" s="6"/>
      <c r="I91"/>
      <c r="IW91"/>
    </row>
    <row r="92" spans="3:257" ht="12.95" customHeight="1">
      <c r="C92" s="6"/>
      <c r="D92" s="6"/>
      <c r="E92" s="6"/>
      <c r="F92" s="6"/>
      <c r="G92" s="6"/>
      <c r="H92" s="6"/>
      <c r="I92"/>
      <c r="IW92"/>
    </row>
    <row r="93" spans="3:257" ht="12.95" customHeight="1">
      <c r="C93" s="6"/>
      <c r="D93" s="6"/>
      <c r="E93" s="6"/>
      <c r="F93" s="6"/>
      <c r="G93" s="6"/>
      <c r="H93" s="6"/>
      <c r="I93"/>
      <c r="IW93"/>
    </row>
    <row r="94" spans="3:257" ht="12.95" customHeight="1">
      <c r="C94" s="6"/>
      <c r="D94" s="6"/>
      <c r="E94" s="6"/>
      <c r="F94" s="6"/>
      <c r="G94" s="6"/>
      <c r="H94" s="6"/>
      <c r="I94"/>
      <c r="IW94"/>
    </row>
    <row r="95" spans="3:257" ht="12.95" customHeight="1">
      <c r="C95" s="6"/>
      <c r="D95" s="6"/>
      <c r="E95" s="6"/>
      <c r="F95" s="6"/>
      <c r="G95" s="6"/>
      <c r="H95" s="6"/>
      <c r="I95"/>
      <c r="IW95"/>
    </row>
    <row r="96" spans="3:257" ht="12.95" customHeight="1">
      <c r="C96" s="6"/>
      <c r="D96" s="6"/>
      <c r="E96" s="6"/>
      <c r="F96" s="6"/>
      <c r="G96" s="6"/>
      <c r="H96" s="6"/>
      <c r="I96"/>
      <c r="IW96"/>
    </row>
    <row r="97" spans="3:257" ht="12.95" customHeight="1">
      <c r="C97" s="6"/>
      <c r="D97" s="6"/>
      <c r="E97" s="6"/>
      <c r="F97" s="6"/>
      <c r="G97" s="6"/>
      <c r="H97" s="6"/>
      <c r="I97"/>
      <c r="IW97"/>
    </row>
    <row r="98" spans="3:257" ht="12.95" customHeight="1">
      <c r="C98" s="6"/>
      <c r="D98" s="6"/>
      <c r="E98" s="6"/>
      <c r="F98" s="6"/>
      <c r="G98" s="6"/>
      <c r="H98" s="6"/>
      <c r="I98"/>
      <c r="IW98"/>
    </row>
    <row r="99" spans="3:257" ht="12.95" customHeight="1">
      <c r="C99" s="6"/>
      <c r="D99" s="6"/>
      <c r="E99" s="6"/>
      <c r="F99" s="6"/>
      <c r="G99" s="6"/>
      <c r="H99" s="6"/>
      <c r="I99"/>
      <c r="IW99"/>
    </row>
    <row r="100" spans="3:257" ht="12.95" customHeight="1">
      <c r="C100" s="6"/>
      <c r="D100" s="6"/>
      <c r="E100" s="6"/>
      <c r="F100" s="6"/>
      <c r="G100" s="6"/>
      <c r="H100" s="6"/>
      <c r="I100" s="1"/>
      <c r="IW100"/>
    </row>
    <row r="101" spans="3:257" ht="12.95" customHeight="1">
      <c r="C101" s="6"/>
      <c r="D101" s="6"/>
      <c r="E101" s="6"/>
      <c r="F101" s="6"/>
      <c r="G101" s="6"/>
      <c r="H101" s="6"/>
      <c r="I101" s="1"/>
      <c r="IW101"/>
    </row>
    <row r="102" spans="3:257" ht="12.95" customHeight="1">
      <c r="C102" s="6"/>
      <c r="D102" s="6"/>
      <c r="E102" s="6"/>
      <c r="F102" s="6"/>
      <c r="G102" s="6"/>
      <c r="H102" s="6"/>
      <c r="I102"/>
      <c r="IW102"/>
    </row>
    <row r="103" spans="3:257" ht="12.95" customHeight="1">
      <c r="C103" s="6"/>
      <c r="D103" s="6"/>
      <c r="E103" s="6"/>
      <c r="F103" s="6"/>
      <c r="G103" s="6"/>
      <c r="H103" s="6"/>
      <c r="I103"/>
      <c r="IW103"/>
    </row>
    <row r="104" spans="3:257" ht="12.95" customHeight="1">
      <c r="C104" s="6"/>
      <c r="D104" s="6"/>
      <c r="E104" s="6"/>
      <c r="F104" s="6"/>
      <c r="G104" s="6"/>
      <c r="H104" s="6"/>
      <c r="I104"/>
      <c r="IW104"/>
    </row>
    <row r="105" spans="3:257" ht="12.95" customHeight="1">
      <c r="C105" s="6"/>
      <c r="D105" s="6"/>
      <c r="E105" s="6"/>
      <c r="F105" s="6"/>
      <c r="G105" s="6"/>
      <c r="H105" s="6"/>
      <c r="I105"/>
      <c r="IW105"/>
    </row>
    <row r="106" spans="3:257" ht="12.95" customHeight="1">
      <c r="C106" s="6"/>
      <c r="D106" s="6"/>
      <c r="E106" s="6"/>
      <c r="F106" s="6"/>
      <c r="G106" s="6"/>
      <c r="H106" s="6"/>
      <c r="I106"/>
      <c r="IW106"/>
    </row>
    <row r="107" spans="3:257" ht="12.95" customHeight="1">
      <c r="C107" s="6"/>
      <c r="D107" s="6"/>
      <c r="E107" s="6"/>
      <c r="F107" s="6"/>
      <c r="G107" s="6"/>
      <c r="H107" s="6"/>
      <c r="I107"/>
      <c r="IW107"/>
    </row>
    <row r="108" spans="3:257" ht="12.95" customHeight="1">
      <c r="C108" s="6"/>
      <c r="D108" s="6"/>
      <c r="E108" s="6"/>
      <c r="F108" s="6"/>
      <c r="G108" s="6"/>
      <c r="H108" s="6"/>
      <c r="I108"/>
      <c r="IW108"/>
    </row>
    <row r="109" spans="3:257" ht="12.95" customHeight="1">
      <c r="C109" s="6"/>
      <c r="D109" s="6"/>
      <c r="E109" s="6"/>
      <c r="F109" s="6"/>
      <c r="G109" s="6"/>
      <c r="H109" s="6"/>
      <c r="I109"/>
      <c r="IW109"/>
    </row>
    <row r="110" spans="3:257" ht="12.95" customHeight="1">
      <c r="C110" s="6"/>
      <c r="D110" s="6"/>
      <c r="E110" s="6"/>
      <c r="F110" s="6"/>
      <c r="G110" s="6"/>
      <c r="H110" s="6"/>
      <c r="I110"/>
      <c r="IW110"/>
    </row>
    <row r="111" spans="3:257" ht="12.95" customHeight="1">
      <c r="C111" s="6"/>
      <c r="D111" s="6"/>
      <c r="E111" s="6"/>
      <c r="F111" s="6"/>
      <c r="G111" s="6"/>
      <c r="H111" s="6"/>
      <c r="I111"/>
      <c r="IW111"/>
    </row>
    <row r="112" spans="3:257" ht="12.95" customHeight="1">
      <c r="C112" s="6"/>
      <c r="D112" s="6"/>
      <c r="E112" s="6"/>
      <c r="F112" s="6"/>
      <c r="G112" s="6"/>
      <c r="H112" s="6"/>
    </row>
    <row r="113" spans="3:9" ht="12.95" customHeight="1">
      <c r="C113" s="6"/>
      <c r="D113" s="6"/>
      <c r="E113" s="6"/>
      <c r="F113" s="6"/>
      <c r="G113" s="6"/>
      <c r="H113" s="6"/>
      <c r="I113" s="6" t="s">
        <v>81</v>
      </c>
    </row>
    <row r="114" spans="3:9" ht="12.95" customHeight="1">
      <c r="C114" s="6"/>
      <c r="D114" s="6"/>
      <c r="E114" s="6"/>
      <c r="F114" s="6"/>
      <c r="G114" s="6"/>
      <c r="H114" s="6"/>
      <c r="I114" s="6" t="s">
        <v>79</v>
      </c>
    </row>
    <row r="115" spans="3:9" ht="12.95" customHeight="1">
      <c r="C115" s="6"/>
      <c r="D115" s="6"/>
      <c r="E115" s="6"/>
      <c r="F115" s="6"/>
      <c r="G115" s="6"/>
      <c r="H115" s="6"/>
    </row>
    <row r="116" spans="3:9" ht="12.95" customHeight="1">
      <c r="C116" s="6"/>
      <c r="D116" s="6"/>
      <c r="E116" s="6"/>
      <c r="F116" s="6"/>
      <c r="G116" s="6"/>
      <c r="H116" s="6"/>
      <c r="I116" s="6" t="s">
        <v>82</v>
      </c>
    </row>
    <row r="117" spans="3:9" ht="12.95" customHeight="1">
      <c r="C117" s="6"/>
      <c r="D117" s="6"/>
      <c r="E117" s="6"/>
      <c r="F117" s="6"/>
      <c r="G117" s="6"/>
      <c r="H117" s="6"/>
      <c r="I117" s="6" t="s">
        <v>79</v>
      </c>
    </row>
    <row r="118" spans="3:9" ht="12.95" customHeight="1">
      <c r="C118" s="6"/>
      <c r="D118" s="6"/>
      <c r="E118" s="6"/>
      <c r="F118" s="6"/>
      <c r="G118" s="6"/>
      <c r="H118" s="6"/>
    </row>
    <row r="119" spans="3:9" ht="12.95" customHeight="1">
      <c r="C119" s="6"/>
      <c r="D119" s="6"/>
      <c r="E119" s="6"/>
      <c r="F119" s="6"/>
      <c r="G119" s="6"/>
      <c r="H119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16"/>
  <sheetViews>
    <sheetView workbookViewId="0">
      <selection activeCell="C44" sqref="C44"/>
    </sheetView>
  </sheetViews>
  <sheetFormatPr defaultColWidth="12.140625" defaultRowHeight="12.95" customHeight="1"/>
  <cols>
    <col min="1" max="1" width="13.28515625" style="1" customWidth="1"/>
    <col min="2" max="3" width="16.7109375" style="1" customWidth="1"/>
    <col min="4" max="5" width="13.7109375" style="1" bestFit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83</v>
      </c>
      <c r="B1" s="2"/>
      <c r="G1" s="6"/>
      <c r="I1"/>
      <c r="J1"/>
      <c r="K1"/>
      <c r="L1"/>
    </row>
    <row r="2" spans="1:256" s="3" customFormat="1" ht="12.75">
      <c r="A2" s="3" t="s">
        <v>84</v>
      </c>
      <c r="G2"/>
    </row>
    <row r="3" spans="1:256" s="3" customFormat="1" ht="12.95" customHeight="1">
      <c r="A3" s="6" t="s">
        <v>36</v>
      </c>
      <c r="G3"/>
    </row>
    <row r="4" spans="1:256" s="3" customFormat="1" ht="12.95" customHeight="1">
      <c r="A4" s="6" t="s">
        <v>85</v>
      </c>
      <c r="B4"/>
      <c r="C4"/>
      <c r="D4"/>
      <c r="E4" s="1"/>
      <c r="G4"/>
    </row>
    <row r="5" spans="1:256" ht="12.95" customHeight="1">
      <c r="B5"/>
      <c r="C5"/>
      <c r="D5"/>
      <c r="G5"/>
      <c r="IT5"/>
      <c r="IU5"/>
      <c r="IV5"/>
    </row>
    <row r="6" spans="1:256" ht="12.95" customHeight="1">
      <c r="A6" s="3" t="s">
        <v>86</v>
      </c>
      <c r="B6"/>
      <c r="C6"/>
      <c r="D6"/>
      <c r="G6"/>
      <c r="IT6"/>
      <c r="IU6"/>
      <c r="IV6"/>
    </row>
    <row r="7" spans="1:256" ht="12.95" customHeight="1">
      <c r="A7" s="6">
        <v>4287</v>
      </c>
      <c r="B7"/>
      <c r="C7"/>
      <c r="D7"/>
      <c r="G7"/>
      <c r="IT7"/>
      <c r="IU7"/>
      <c r="IV7"/>
    </row>
    <row r="8" spans="1:256" ht="12.95" customHeight="1">
      <c r="A8" s="21">
        <v>4165</v>
      </c>
      <c r="B8"/>
      <c r="C8"/>
      <c r="D8"/>
      <c r="G8"/>
      <c r="IT8"/>
      <c r="IU8"/>
      <c r="IV8"/>
    </row>
    <row r="9" spans="1:256" ht="12.95" customHeight="1">
      <c r="A9" s="6">
        <v>3455</v>
      </c>
      <c r="B9"/>
      <c r="C9"/>
      <c r="D9"/>
      <c r="G9"/>
      <c r="IT9"/>
      <c r="IU9"/>
      <c r="IV9"/>
    </row>
    <row r="10" spans="1:256" ht="12.95" customHeight="1">
      <c r="A10" s="6">
        <v>3243</v>
      </c>
      <c r="B10"/>
      <c r="C10"/>
      <c r="D10"/>
      <c r="G10"/>
      <c r="IT10"/>
      <c r="IU10"/>
      <c r="IV10"/>
    </row>
    <row r="11" spans="1:256" ht="12.95" customHeight="1">
      <c r="A11" s="6">
        <v>3652</v>
      </c>
      <c r="B11"/>
      <c r="C11"/>
      <c r="D11"/>
      <c r="G11"/>
      <c r="IT11"/>
      <c r="IU11"/>
      <c r="IV11"/>
    </row>
    <row r="12" spans="1:256" ht="12.95" customHeight="1">
      <c r="A12" s="6">
        <v>3580</v>
      </c>
      <c r="B12"/>
      <c r="C12"/>
      <c r="D12"/>
      <c r="G12"/>
      <c r="IT12"/>
      <c r="IU12"/>
      <c r="IV12"/>
    </row>
    <row r="13" spans="1:256" ht="12.95" customHeight="1">
      <c r="A13" s="6">
        <v>3679</v>
      </c>
      <c r="B13"/>
      <c r="C13"/>
      <c r="D13"/>
      <c r="G13"/>
      <c r="IT13"/>
      <c r="IU13"/>
      <c r="IV13"/>
    </row>
    <row r="14" spans="1:256" ht="12.95" customHeight="1">
      <c r="A14" s="6">
        <v>3834</v>
      </c>
      <c r="B14"/>
      <c r="C14"/>
      <c r="D14"/>
      <c r="G14"/>
      <c r="IT14"/>
      <c r="IU14"/>
      <c r="IV14"/>
    </row>
    <row r="15" spans="1:256" ht="12.95" customHeight="1">
      <c r="A15" s="6">
        <v>3623</v>
      </c>
      <c r="B15"/>
      <c r="C15"/>
      <c r="D15"/>
      <c r="G15"/>
      <c r="IT15"/>
      <c r="IU15"/>
      <c r="IV15"/>
    </row>
    <row r="16" spans="1:256" ht="12.95" customHeight="1">
      <c r="A16" s="6">
        <v>3694</v>
      </c>
      <c r="B16"/>
      <c r="C16"/>
      <c r="D16"/>
      <c r="G16"/>
      <c r="IT16"/>
      <c r="IU16"/>
      <c r="IV16"/>
    </row>
    <row r="17" spans="1:256" ht="12.95" customHeight="1">
      <c r="A17" s="6">
        <f>AVERAGE(A7:A16)</f>
        <v>3721.2</v>
      </c>
      <c r="B17"/>
      <c r="C17"/>
      <c r="D17"/>
      <c r="G17"/>
      <c r="IT17"/>
      <c r="IU17"/>
      <c r="IV17"/>
    </row>
    <row r="18" spans="1:256" ht="12.95" customHeight="1">
      <c r="A18" s="6"/>
      <c r="B18"/>
      <c r="C18"/>
      <c r="D18"/>
      <c r="G18"/>
      <c r="IT18"/>
      <c r="IU18"/>
      <c r="IV18"/>
    </row>
    <row r="19" spans="1:256" ht="12.95" customHeight="1">
      <c r="B19"/>
      <c r="C19"/>
      <c r="D19"/>
      <c r="G19"/>
      <c r="IT19"/>
      <c r="IU19"/>
      <c r="IV19"/>
    </row>
    <row r="20" spans="1:256" ht="12.95" customHeight="1">
      <c r="A20" s="3" t="s">
        <v>87</v>
      </c>
      <c r="B20"/>
      <c r="C20" s="7"/>
      <c r="D20"/>
      <c r="G20"/>
      <c r="IT20"/>
      <c r="IU20"/>
      <c r="IV20"/>
    </row>
    <row r="21" spans="1:256" ht="12.95" customHeight="1">
      <c r="A21" s="6">
        <v>52719</v>
      </c>
      <c r="B21" s="8">
        <v>48366</v>
      </c>
      <c r="C21"/>
      <c r="D21"/>
      <c r="G21"/>
      <c r="IT21"/>
      <c r="IU21"/>
      <c r="IV21"/>
    </row>
    <row r="22" spans="1:256" ht="12.95" customHeight="1">
      <c r="A22" s="6">
        <v>19606</v>
      </c>
      <c r="B22" s="8">
        <v>34662</v>
      </c>
      <c r="C22"/>
      <c r="D22"/>
      <c r="G22"/>
      <c r="IT22"/>
      <c r="IU22"/>
      <c r="IV22"/>
    </row>
    <row r="23" spans="1:256" ht="12.95" customHeight="1">
      <c r="A23" s="6">
        <v>35180</v>
      </c>
      <c r="B23" s="8">
        <v>27244</v>
      </c>
      <c r="C23"/>
      <c r="D23"/>
      <c r="G23"/>
      <c r="IT23"/>
      <c r="IU23"/>
      <c r="IV23"/>
    </row>
    <row r="24" spans="1:256" ht="12.95" customHeight="1">
      <c r="A24" s="6">
        <v>12363</v>
      </c>
      <c r="B24" s="6">
        <v>10861</v>
      </c>
      <c r="C24" s="4"/>
      <c r="D24" s="4"/>
      <c r="E24" s="4"/>
      <c r="G24"/>
      <c r="IT24"/>
      <c r="IU24"/>
      <c r="IV24"/>
    </row>
    <row r="25" spans="1:256" ht="12.95" customHeight="1">
      <c r="A25" s="6">
        <v>30417</v>
      </c>
      <c r="B25" s="6">
        <v>29053</v>
      </c>
      <c r="C25" s="4"/>
      <c r="D25" s="4"/>
      <c r="E25" s="4"/>
      <c r="F25" s="4"/>
      <c r="G25"/>
      <c r="IT25"/>
      <c r="IU25"/>
      <c r="IV25"/>
    </row>
    <row r="26" spans="1:256" ht="12.95" customHeight="1">
      <c r="A26" s="6">
        <v>56734</v>
      </c>
      <c r="B26" s="6">
        <v>27732</v>
      </c>
      <c r="C26" s="4"/>
      <c r="D26" s="4"/>
      <c r="E26" s="4"/>
      <c r="F26" s="4"/>
      <c r="G26"/>
      <c r="IT26"/>
      <c r="IU26"/>
      <c r="IV26"/>
    </row>
    <row r="27" spans="1:256" ht="12.95" customHeight="1">
      <c r="A27" s="6">
        <v>45636</v>
      </c>
      <c r="B27" s="6">
        <v>18285</v>
      </c>
      <c r="C27" s="4"/>
      <c r="D27" s="4"/>
      <c r="E27" s="4"/>
      <c r="F27" s="4"/>
      <c r="G27"/>
      <c r="IT27"/>
      <c r="IU27"/>
      <c r="IV27"/>
    </row>
    <row r="28" spans="1:256" ht="12.95" customHeight="1">
      <c r="A28" s="6">
        <v>33798</v>
      </c>
      <c r="B28" s="6">
        <v>28428</v>
      </c>
      <c r="C28" s="3"/>
      <c r="D28" s="3"/>
      <c r="E28" s="3"/>
      <c r="F28" s="3"/>
      <c r="G28"/>
      <c r="IT28"/>
      <c r="IU28"/>
      <c r="IV28"/>
    </row>
    <row r="29" spans="1:256" s="3" customFormat="1" ht="12.95" customHeight="1">
      <c r="B29" s="6">
        <v>28554</v>
      </c>
      <c r="F29" s="1"/>
      <c r="G29"/>
    </row>
    <row r="30" spans="1:256" s="3" customFormat="1" ht="12.95" customHeight="1">
      <c r="A30" s="1"/>
      <c r="B30" s="6">
        <v>11987</v>
      </c>
      <c r="C30"/>
      <c r="D30"/>
      <c r="E30" s="1"/>
      <c r="F30" s="1"/>
      <c r="G30"/>
    </row>
    <row r="31" spans="1:256" ht="12.95" customHeight="1">
      <c r="B31" s="6" t="s">
        <v>36</v>
      </c>
      <c r="C31"/>
      <c r="D31"/>
      <c r="G31"/>
      <c r="IT31"/>
      <c r="IU31"/>
      <c r="IV31"/>
    </row>
    <row r="32" spans="1:256" ht="12.95" customHeight="1">
      <c r="B32" s="6" t="s">
        <v>88</v>
      </c>
      <c r="C32"/>
      <c r="D32"/>
      <c r="G32"/>
      <c r="IT32"/>
      <c r="IU32"/>
      <c r="IV32"/>
    </row>
    <row r="33" spans="1:256" ht="12.95" customHeight="1">
      <c r="A33" s="3" t="s">
        <v>119</v>
      </c>
      <c r="C33"/>
      <c r="D33"/>
      <c r="G33"/>
      <c r="IT33"/>
      <c r="IU33"/>
      <c r="IV33"/>
    </row>
    <row r="34" spans="1:256" ht="12.95" customHeight="1">
      <c r="A34" s="1">
        <v>69.059848785400007</v>
      </c>
      <c r="C34"/>
      <c r="D34"/>
      <c r="G34"/>
      <c r="IT34"/>
      <c r="IU34"/>
      <c r="IV34"/>
    </row>
    <row r="35" spans="1:256" ht="12.95" customHeight="1">
      <c r="A35" s="1">
        <v>215.048074722</v>
      </c>
      <c r="C35"/>
      <c r="D35"/>
      <c r="G35"/>
      <c r="IT35"/>
      <c r="IU35"/>
      <c r="IV35"/>
    </row>
    <row r="36" spans="1:256" ht="12.95" customHeight="1">
      <c r="A36" s="1">
        <v>12.8428936005</v>
      </c>
      <c r="C36"/>
      <c r="D36"/>
      <c r="G36"/>
      <c r="IT36"/>
      <c r="IU36"/>
      <c r="IV36"/>
    </row>
    <row r="37" spans="1:256" ht="12.95" customHeight="1">
      <c r="A37" s="1">
        <v>18.0611610413</v>
      </c>
      <c r="C37"/>
      <c r="D37"/>
      <c r="G37"/>
      <c r="IT37"/>
      <c r="IU37"/>
      <c r="IV37"/>
    </row>
    <row r="38" spans="1:256" ht="12.95" customHeight="1">
      <c r="A38" s="1">
        <v>112.95294761700001</v>
      </c>
      <c r="C38"/>
      <c r="D38"/>
      <c r="G38"/>
      <c r="IT38"/>
      <c r="IU38"/>
      <c r="IV38"/>
    </row>
    <row r="39" spans="1:256" ht="12.95" customHeight="1">
      <c r="A39" s="1">
        <v>175.26197433499999</v>
      </c>
      <c r="C39"/>
      <c r="D39"/>
      <c r="F39" s="4"/>
      <c r="G39"/>
      <c r="IT39"/>
      <c r="IU39"/>
      <c r="IV39"/>
    </row>
    <row r="40" spans="1:256" ht="12.95" customHeight="1">
      <c r="A40" s="1">
        <v>35.835981369000002</v>
      </c>
      <c r="C40" s="4"/>
      <c r="D40" s="4"/>
      <c r="F40" s="4"/>
      <c r="G40"/>
      <c r="IT40"/>
      <c r="IU40"/>
      <c r="IV40"/>
    </row>
    <row r="41" spans="1:256" ht="12.95" customHeight="1">
      <c r="A41" s="1">
        <v>190.799951553</v>
      </c>
      <c r="C41" s="4"/>
      <c r="D41" s="4"/>
      <c r="F41" s="4"/>
      <c r="G41"/>
      <c r="IT41"/>
      <c r="IU41"/>
      <c r="IV41"/>
    </row>
    <row r="42" spans="1:256" ht="12.95" customHeight="1">
      <c r="A42" s="1">
        <v>271.48795127900001</v>
      </c>
      <c r="C42" s="4"/>
      <c r="D42" s="4"/>
      <c r="F42" s="4"/>
      <c r="G42"/>
      <c r="IT42"/>
      <c r="IU42"/>
      <c r="IV42"/>
    </row>
    <row r="43" spans="1:256" ht="12.95" customHeight="1">
      <c r="A43" s="1">
        <v>199.443101883</v>
      </c>
      <c r="C43" s="3"/>
      <c r="D43" s="3"/>
      <c r="F43" s="3"/>
      <c r="G43"/>
      <c r="IT43"/>
      <c r="IU43"/>
      <c r="IV43"/>
    </row>
    <row r="44" spans="1:256" ht="12.95" customHeight="1">
      <c r="A44" s="4">
        <f>MIN(A34:A43)</f>
        <v>12.8428936005</v>
      </c>
      <c r="C44" s="3"/>
      <c r="D44" s="15" t="s">
        <v>120</v>
      </c>
      <c r="E44" s="15" t="s">
        <v>121</v>
      </c>
      <c r="F44" s="3"/>
      <c r="G44"/>
      <c r="IT44"/>
      <c r="IU44"/>
      <c r="IV44"/>
    </row>
    <row r="45" spans="1:256" ht="12.95" customHeight="1">
      <c r="A45" s="4">
        <f>AVERAGE(A34:A43)</f>
        <v>130.07938861852</v>
      </c>
      <c r="C45" s="3"/>
      <c r="D45" s="1">
        <f>A17</f>
        <v>3721.2</v>
      </c>
      <c r="E45" s="6">
        <f>26517-130</f>
        <v>26387</v>
      </c>
      <c r="F45" s="3" t="s">
        <v>122</v>
      </c>
      <c r="G45"/>
      <c r="IT45"/>
      <c r="IU45"/>
      <c r="IV45"/>
    </row>
    <row r="46" spans="1:256" ht="12.95" customHeight="1">
      <c r="A46" s="4">
        <f>MAX(A34:A43)</f>
        <v>271.48795127900001</v>
      </c>
      <c r="C46" s="3"/>
      <c r="D46" s="6">
        <f>D45-130</f>
        <v>3591.2</v>
      </c>
      <c r="E46" s="6">
        <f>E45-130</f>
        <v>26257</v>
      </c>
      <c r="F46" s="3" t="s">
        <v>123</v>
      </c>
      <c r="G46"/>
      <c r="IT46"/>
      <c r="IU46"/>
      <c r="IV46"/>
    </row>
    <row r="47" spans="1:256" ht="12.95" customHeight="1">
      <c r="B47" s="3"/>
      <c r="D47" s="6"/>
      <c r="E47" s="6"/>
      <c r="G47"/>
      <c r="IT47"/>
      <c r="IU47"/>
      <c r="IV47"/>
    </row>
    <row r="48" spans="1:256" ht="12.95" customHeight="1">
      <c r="A48" s="11" t="s">
        <v>89</v>
      </c>
      <c r="B48" s="3"/>
      <c r="C48" s="3"/>
      <c r="D48" s="6">
        <f>5000000/(D46/1000)</f>
        <v>1392292.2699933171</v>
      </c>
      <c r="E48" s="6">
        <f>10000000/(E46/1000)</f>
        <v>380850.82073351863</v>
      </c>
      <c r="F48" s="3" t="s">
        <v>124</v>
      </c>
      <c r="G48"/>
      <c r="IT48"/>
      <c r="IU48"/>
      <c r="IV48"/>
    </row>
    <row r="49" spans="1:256" ht="12.95" customHeight="1">
      <c r="A49" s="11" t="s">
        <v>90</v>
      </c>
      <c r="B49" s="3"/>
      <c r="D49" s="14">
        <f>D48/1024</f>
        <v>1359.6604199153487</v>
      </c>
      <c r="E49" s="14">
        <f>E48/1024</f>
        <v>371.92462962257679</v>
      </c>
      <c r="F49" s="3" t="s">
        <v>125</v>
      </c>
      <c r="G49"/>
      <c r="IT49"/>
      <c r="IU49"/>
      <c r="IV49"/>
    </row>
    <row r="50" spans="1:256" ht="12.95" customHeight="1">
      <c r="A50" s="11" t="s">
        <v>91</v>
      </c>
      <c r="B50" s="3"/>
      <c r="D50"/>
      <c r="G50"/>
      <c r="IT50"/>
      <c r="IU50"/>
      <c r="IV50"/>
    </row>
    <row r="51" spans="1:256" ht="12.95" customHeight="1">
      <c r="A51" s="11" t="s">
        <v>92</v>
      </c>
      <c r="D51"/>
      <c r="G51"/>
      <c r="IT51"/>
      <c r="IU51"/>
      <c r="IV51"/>
    </row>
    <row r="52" spans="1:256" ht="12.95" customHeight="1">
      <c r="A52" s="11" t="s">
        <v>93</v>
      </c>
      <c r="D52"/>
      <c r="G52"/>
      <c r="IT52"/>
      <c r="IU52"/>
      <c r="IV52"/>
    </row>
    <row r="53" spans="1:256" ht="12.95" customHeight="1">
      <c r="A53" s="11" t="s">
        <v>94</v>
      </c>
      <c r="D53"/>
      <c r="G53"/>
      <c r="IT53"/>
      <c r="IU53"/>
      <c r="IV53"/>
    </row>
    <row r="54" spans="1:256" ht="12.95" customHeight="1">
      <c r="A54" s="11" t="s">
        <v>95</v>
      </c>
      <c r="D54"/>
      <c r="G54"/>
      <c r="IT54"/>
      <c r="IU54"/>
      <c r="IV54"/>
    </row>
    <row r="55" spans="1:256" ht="12.95" customHeight="1">
      <c r="A55" s="11" t="s">
        <v>96</v>
      </c>
      <c r="D55"/>
      <c r="G55"/>
      <c r="IT55"/>
      <c r="IU55"/>
      <c r="IV55"/>
    </row>
    <row r="56" spans="1:256" ht="12.95" customHeight="1">
      <c r="A56" s="11" t="s">
        <v>97</v>
      </c>
      <c r="D56"/>
      <c r="G56"/>
      <c r="IT56"/>
      <c r="IU56"/>
      <c r="IV56"/>
    </row>
    <row r="57" spans="1:256" ht="12.95" customHeight="1">
      <c r="A57" s="11" t="s">
        <v>98</v>
      </c>
      <c r="D57"/>
      <c r="F57" s="4"/>
      <c r="G57"/>
      <c r="IT57"/>
      <c r="IU57"/>
      <c r="IV57"/>
    </row>
    <row r="58" spans="1:256" ht="12.95" customHeight="1">
      <c r="A58" s="11" t="s">
        <v>99</v>
      </c>
      <c r="D58"/>
      <c r="E58" s="4"/>
      <c r="F58" s="4"/>
      <c r="G58"/>
      <c r="IT58"/>
      <c r="IU58"/>
      <c r="IV58"/>
    </row>
    <row r="59" spans="1:256" ht="12.95" customHeight="1">
      <c r="A59" s="11" t="s">
        <v>100</v>
      </c>
      <c r="C59" s="4"/>
      <c r="D59" s="4"/>
      <c r="E59" s="4"/>
      <c r="F59" s="4"/>
      <c r="G59"/>
      <c r="IT59"/>
      <c r="IU59"/>
      <c r="IV59"/>
    </row>
    <row r="60" spans="1:256" ht="12.95" customHeight="1">
      <c r="A60" s="11" t="s">
        <v>101</v>
      </c>
      <c r="C60" s="4"/>
      <c r="D60" s="4"/>
      <c r="E60" s="4"/>
      <c r="F60" s="6"/>
      <c r="G60"/>
      <c r="IT60"/>
      <c r="IU60"/>
      <c r="IV60"/>
    </row>
    <row r="61" spans="1:256" ht="12.95" customHeight="1">
      <c r="A61" s="11" t="s">
        <v>102</v>
      </c>
      <c r="C61" s="4"/>
      <c r="D61" s="4"/>
      <c r="E61" s="4"/>
      <c r="F61" s="6"/>
      <c r="G61"/>
      <c r="IT61"/>
      <c r="IU61"/>
      <c r="IV61"/>
    </row>
    <row r="62" spans="1:256" ht="12.95" customHeight="1">
      <c r="C62" s="6"/>
      <c r="D62" s="6"/>
      <c r="E62" s="6"/>
      <c r="F62" s="6"/>
      <c r="G62"/>
      <c r="IT62"/>
      <c r="IU62"/>
      <c r="IV62"/>
    </row>
    <row r="63" spans="1:256" ht="12.95" customHeight="1">
      <c r="A63" s="3"/>
      <c r="B63" s="3"/>
      <c r="F63" s="6"/>
      <c r="G63"/>
      <c r="IT63"/>
      <c r="IU63"/>
      <c r="IV63"/>
    </row>
    <row r="64" spans="1:256" ht="12.95" customHeight="1">
      <c r="A64" s="3"/>
      <c r="B64" s="3"/>
      <c r="C64" s="3"/>
      <c r="D64" s="3"/>
      <c r="E64" s="3"/>
      <c r="F64" s="6"/>
      <c r="G64"/>
      <c r="IT64"/>
      <c r="IU64"/>
      <c r="IV64"/>
    </row>
    <row r="65" spans="3:256" ht="12.95" customHeight="1">
      <c r="D65"/>
      <c r="F65" s="6"/>
      <c r="G65"/>
      <c r="IT65"/>
      <c r="IU65"/>
      <c r="IV65"/>
    </row>
    <row r="66" spans="3:256" ht="12.95" customHeight="1">
      <c r="D66"/>
      <c r="F66" s="6"/>
      <c r="G66"/>
      <c r="IT66"/>
      <c r="IU66"/>
      <c r="IV66"/>
    </row>
    <row r="67" spans="3:256" ht="12.95" customHeight="1">
      <c r="D67"/>
      <c r="F67" s="6"/>
      <c r="G67"/>
      <c r="IT67"/>
      <c r="IU67"/>
      <c r="IV67"/>
    </row>
    <row r="68" spans="3:256" ht="12.95" customHeight="1">
      <c r="D68"/>
      <c r="F68" s="6"/>
      <c r="G68"/>
      <c r="IT68"/>
      <c r="IU68"/>
      <c r="IV68"/>
    </row>
    <row r="69" spans="3:256" ht="12.95" customHeight="1">
      <c r="D69"/>
      <c r="F69" s="6"/>
      <c r="G69"/>
      <c r="IT69"/>
      <c r="IU69"/>
      <c r="IV69"/>
    </row>
    <row r="70" spans="3:256" ht="12.95" customHeight="1">
      <c r="D70"/>
      <c r="F70" s="6"/>
      <c r="G70"/>
      <c r="IT70"/>
      <c r="IU70"/>
      <c r="IV70"/>
    </row>
    <row r="71" spans="3:256" ht="12.95" customHeight="1">
      <c r="D71"/>
      <c r="F71" s="6"/>
      <c r="G71"/>
      <c r="IT71"/>
      <c r="IU71"/>
      <c r="IV71"/>
    </row>
    <row r="72" spans="3:256" ht="12.95" customHeight="1">
      <c r="D72"/>
      <c r="F72" s="6"/>
      <c r="G72"/>
      <c r="IT72"/>
      <c r="IU72"/>
      <c r="IV72"/>
    </row>
    <row r="73" spans="3:256" ht="12.95" customHeight="1">
      <c r="D73"/>
      <c r="F73" s="6"/>
      <c r="G73"/>
      <c r="IT73"/>
      <c r="IU73"/>
      <c r="IV73"/>
    </row>
    <row r="74" spans="3:256" ht="12.95" customHeight="1">
      <c r="D74"/>
      <c r="E74" s="4"/>
      <c r="F74" s="6"/>
      <c r="G74"/>
      <c r="IT74"/>
      <c r="IU74"/>
      <c r="IV74"/>
    </row>
    <row r="75" spans="3:256" ht="12.95" customHeight="1">
      <c r="C75" s="4"/>
      <c r="D75" s="4"/>
      <c r="E75" s="4"/>
      <c r="F75" s="6"/>
      <c r="G75"/>
      <c r="IT75"/>
      <c r="IU75"/>
      <c r="IV75"/>
    </row>
    <row r="76" spans="3:256" ht="12.95" customHeight="1">
      <c r="C76" s="4"/>
      <c r="D76" s="4"/>
      <c r="E76" s="4"/>
      <c r="F76" s="6"/>
      <c r="G76"/>
      <c r="IT76"/>
      <c r="IU76"/>
      <c r="IV76"/>
    </row>
    <row r="77" spans="3:256" ht="12.95" customHeight="1">
      <c r="C77" s="4"/>
      <c r="D77" s="4"/>
      <c r="E77" s="4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G81"/>
      <c r="IT81"/>
      <c r="IU81"/>
      <c r="IV81"/>
    </row>
    <row r="82" spans="3:256" ht="12.95" customHeight="1">
      <c r="G82"/>
      <c r="IT82"/>
      <c r="IU82"/>
      <c r="IV82"/>
    </row>
    <row r="83" spans="3:256" ht="12.95" customHeight="1">
      <c r="G83"/>
      <c r="IT83"/>
      <c r="IU83"/>
      <c r="IV83"/>
    </row>
    <row r="84" spans="3:256" ht="12.95" customHeight="1">
      <c r="C84" s="3"/>
      <c r="D84" s="3"/>
      <c r="E84" s="3"/>
      <c r="F84" s="3"/>
      <c r="G84"/>
      <c r="IT84"/>
      <c r="IU84"/>
      <c r="IV84"/>
    </row>
    <row r="85" spans="3:256" ht="12.95" customHeight="1">
      <c r="C85" s="6"/>
      <c r="D85" s="6"/>
      <c r="E85" s="6"/>
      <c r="F85" s="6"/>
      <c r="G85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  <c r="G96"/>
      <c r="IT96"/>
      <c r="IU96"/>
      <c r="IV96"/>
    </row>
    <row r="97" spans="3:256" ht="12.95" customHeight="1">
      <c r="C97" s="6"/>
      <c r="D97" s="6"/>
      <c r="E97" s="6"/>
      <c r="F97" s="6"/>
      <c r="G97" s="1"/>
      <c r="IT97"/>
      <c r="IU97"/>
      <c r="IV97"/>
    </row>
    <row r="98" spans="3:256" ht="12.95" customHeight="1">
      <c r="C98" s="6"/>
      <c r="D98" s="6"/>
      <c r="E98" s="6"/>
      <c r="F98" s="6"/>
      <c r="G98" s="1"/>
      <c r="IT98"/>
      <c r="IU98"/>
      <c r="IV98"/>
    </row>
    <row r="99" spans="3:256" ht="12.95" customHeight="1">
      <c r="C99" s="6"/>
      <c r="D99" s="6"/>
      <c r="E99" s="6"/>
      <c r="F99" s="6"/>
      <c r="G99"/>
      <c r="IT99"/>
      <c r="IU99"/>
      <c r="IV99"/>
    </row>
    <row r="100" spans="3:256" ht="12.95" customHeight="1">
      <c r="C100" s="6"/>
      <c r="D100" s="6"/>
      <c r="E100" s="6"/>
      <c r="F100" s="6"/>
      <c r="G100"/>
      <c r="IT100"/>
      <c r="IU100"/>
      <c r="IV100"/>
    </row>
    <row r="101" spans="3:256" ht="12.95" customHeight="1">
      <c r="C101" s="6"/>
      <c r="D101" s="6"/>
      <c r="E101" s="6"/>
      <c r="F101" s="6"/>
      <c r="G101"/>
      <c r="IT101"/>
      <c r="IU101"/>
      <c r="IV101"/>
    </row>
    <row r="102" spans="3:256" ht="12.95" customHeight="1">
      <c r="C102" s="6"/>
      <c r="D102" s="6"/>
      <c r="E102" s="6"/>
      <c r="F102" s="6"/>
      <c r="G102"/>
      <c r="IT102"/>
      <c r="IU102"/>
      <c r="IV102"/>
    </row>
    <row r="103" spans="3:256" ht="12.95" customHeight="1">
      <c r="C103" s="6"/>
      <c r="D103" s="6"/>
      <c r="E103" s="6"/>
      <c r="F103" s="6"/>
      <c r="G103"/>
      <c r="IT103"/>
      <c r="IU103"/>
      <c r="IV103"/>
    </row>
    <row r="104" spans="3:256" ht="12.95" customHeight="1">
      <c r="C104" s="6"/>
      <c r="D104" s="6"/>
      <c r="E104" s="6"/>
      <c r="F104" s="6"/>
      <c r="G104"/>
      <c r="IT104"/>
      <c r="IU104"/>
      <c r="IV104"/>
    </row>
    <row r="105" spans="3:256" ht="12.95" customHeight="1">
      <c r="C105" s="6"/>
      <c r="D105" s="6"/>
      <c r="E105" s="6"/>
      <c r="F105" s="6"/>
      <c r="G105"/>
      <c r="IT105"/>
      <c r="IU105"/>
      <c r="IV105"/>
    </row>
    <row r="106" spans="3:256" ht="12.95" customHeight="1">
      <c r="C106" s="6"/>
      <c r="D106" s="6"/>
      <c r="E106" s="6"/>
      <c r="F106" s="6"/>
      <c r="G106"/>
      <c r="IT106"/>
      <c r="IU106"/>
      <c r="IV106"/>
    </row>
    <row r="107" spans="3:256" ht="12.95" customHeight="1">
      <c r="C107" s="6"/>
      <c r="D107" s="6"/>
      <c r="E107" s="6"/>
      <c r="F107" s="6"/>
      <c r="G107"/>
      <c r="IT107"/>
      <c r="IU107"/>
      <c r="IV107"/>
    </row>
    <row r="108" spans="3:256" ht="12.95" customHeight="1">
      <c r="C108" s="6"/>
      <c r="D108" s="6"/>
      <c r="E108" s="6"/>
      <c r="F108" s="6"/>
      <c r="G108"/>
      <c r="IT108"/>
      <c r="IU108"/>
      <c r="IV108"/>
    </row>
    <row r="109" spans="3:256" ht="12.95" customHeight="1">
      <c r="C109" s="6"/>
      <c r="D109" s="6"/>
      <c r="E109" s="6"/>
      <c r="F109" s="6"/>
    </row>
    <row r="110" spans="3:256" ht="12.95" customHeight="1">
      <c r="C110" s="6"/>
      <c r="D110" s="6"/>
      <c r="E110" s="6"/>
      <c r="F110" s="6"/>
    </row>
    <row r="111" spans="3:256" ht="12.95" customHeight="1">
      <c r="C111" s="6"/>
      <c r="D111" s="6"/>
      <c r="E111" s="6"/>
      <c r="F111" s="6"/>
    </row>
    <row r="112" spans="3:256" ht="12.95" customHeight="1">
      <c r="C112" s="6"/>
      <c r="D112" s="6"/>
      <c r="E112" s="6"/>
      <c r="F112" s="6"/>
    </row>
    <row r="113" spans="3:6" ht="12.95" customHeight="1">
      <c r="C113" s="6"/>
      <c r="D113" s="6"/>
      <c r="E113" s="6"/>
      <c r="F113" s="6"/>
    </row>
    <row r="114" spans="3:6" ht="12.95" customHeight="1">
      <c r="C114" s="6"/>
      <c r="D114" s="6"/>
      <c r="E114" s="6"/>
      <c r="F114" s="6"/>
    </row>
    <row r="115" spans="3:6" ht="12.95" customHeight="1">
      <c r="C115" s="6"/>
      <c r="D115" s="6"/>
      <c r="E115" s="6"/>
      <c r="F115" s="6"/>
    </row>
    <row r="116" spans="3:6" ht="12.95" customHeight="1">
      <c r="C116" s="6"/>
      <c r="D116" s="6"/>
      <c r="E116" s="6"/>
      <c r="F116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84"/>
  <sheetViews>
    <sheetView topLeftCell="A164" workbookViewId="0">
      <selection activeCell="H202" sqref="H202"/>
    </sheetView>
  </sheetViews>
  <sheetFormatPr defaultColWidth="11.5703125" defaultRowHeight="12.75"/>
  <cols>
    <col min="1" max="1" width="9.7109375" style="25" customWidth="1"/>
    <col min="2" max="4" width="11.5703125" style="25"/>
    <col min="5" max="5" width="5" style="25" bestFit="1" customWidth="1"/>
    <col min="6" max="6" width="9.7109375" style="25" customWidth="1"/>
    <col min="7" max="9" width="11.5703125" style="25"/>
    <col min="10" max="10" width="2" style="25" customWidth="1"/>
    <col min="11" max="11" width="9.7109375" style="25" customWidth="1"/>
    <col min="12" max="14" width="11.5703125" style="25"/>
    <col min="15" max="15" width="2" style="25" customWidth="1"/>
    <col min="16" max="256" width="11.5703125" style="25"/>
    <col min="257" max="257" width="9.7109375" style="25" customWidth="1"/>
    <col min="258" max="260" width="11.5703125" style="25"/>
    <col min="261" max="261" width="2" style="25" customWidth="1"/>
    <col min="262" max="262" width="9.7109375" style="25" customWidth="1"/>
    <col min="263" max="265" width="11.5703125" style="25"/>
    <col min="266" max="266" width="2" style="25" customWidth="1"/>
    <col min="267" max="267" width="9.7109375" style="25" customWidth="1"/>
    <col min="268" max="270" width="11.5703125" style="25"/>
    <col min="271" max="271" width="2" style="25" customWidth="1"/>
    <col min="272" max="512" width="11.5703125" style="25"/>
    <col min="513" max="513" width="9.7109375" style="25" customWidth="1"/>
    <col min="514" max="516" width="11.5703125" style="25"/>
    <col min="517" max="517" width="2" style="25" customWidth="1"/>
    <col min="518" max="518" width="9.7109375" style="25" customWidth="1"/>
    <col min="519" max="521" width="11.5703125" style="25"/>
    <col min="522" max="522" width="2" style="25" customWidth="1"/>
    <col min="523" max="523" width="9.7109375" style="25" customWidth="1"/>
    <col min="524" max="526" width="11.5703125" style="25"/>
    <col min="527" max="527" width="2" style="25" customWidth="1"/>
    <col min="528" max="768" width="11.5703125" style="25"/>
    <col min="769" max="769" width="9.7109375" style="25" customWidth="1"/>
    <col min="770" max="772" width="11.5703125" style="25"/>
    <col min="773" max="773" width="2" style="25" customWidth="1"/>
    <col min="774" max="774" width="9.7109375" style="25" customWidth="1"/>
    <col min="775" max="777" width="11.5703125" style="25"/>
    <col min="778" max="778" width="2" style="25" customWidth="1"/>
    <col min="779" max="779" width="9.7109375" style="25" customWidth="1"/>
    <col min="780" max="782" width="11.5703125" style="25"/>
    <col min="783" max="783" width="2" style="25" customWidth="1"/>
    <col min="784" max="1024" width="11.5703125" style="25"/>
    <col min="1025" max="1025" width="9.7109375" style="25" customWidth="1"/>
    <col min="1026" max="1028" width="11.5703125" style="25"/>
    <col min="1029" max="1029" width="2" style="25" customWidth="1"/>
    <col min="1030" max="1030" width="9.7109375" style="25" customWidth="1"/>
    <col min="1031" max="1033" width="11.5703125" style="25"/>
    <col min="1034" max="1034" width="2" style="25" customWidth="1"/>
    <col min="1035" max="1035" width="9.7109375" style="25" customWidth="1"/>
    <col min="1036" max="1038" width="11.5703125" style="25"/>
    <col min="1039" max="1039" width="2" style="25" customWidth="1"/>
    <col min="1040" max="1280" width="11.5703125" style="25"/>
    <col min="1281" max="1281" width="9.7109375" style="25" customWidth="1"/>
    <col min="1282" max="1284" width="11.5703125" style="25"/>
    <col min="1285" max="1285" width="2" style="25" customWidth="1"/>
    <col min="1286" max="1286" width="9.7109375" style="25" customWidth="1"/>
    <col min="1287" max="1289" width="11.5703125" style="25"/>
    <col min="1290" max="1290" width="2" style="25" customWidth="1"/>
    <col min="1291" max="1291" width="9.7109375" style="25" customWidth="1"/>
    <col min="1292" max="1294" width="11.5703125" style="25"/>
    <col min="1295" max="1295" width="2" style="25" customWidth="1"/>
    <col min="1296" max="1536" width="11.5703125" style="25"/>
    <col min="1537" max="1537" width="9.7109375" style="25" customWidth="1"/>
    <col min="1538" max="1540" width="11.5703125" style="25"/>
    <col min="1541" max="1541" width="2" style="25" customWidth="1"/>
    <col min="1542" max="1542" width="9.7109375" style="25" customWidth="1"/>
    <col min="1543" max="1545" width="11.5703125" style="25"/>
    <col min="1546" max="1546" width="2" style="25" customWidth="1"/>
    <col min="1547" max="1547" width="9.7109375" style="25" customWidth="1"/>
    <col min="1548" max="1550" width="11.5703125" style="25"/>
    <col min="1551" max="1551" width="2" style="25" customWidth="1"/>
    <col min="1552" max="1792" width="11.5703125" style="25"/>
    <col min="1793" max="1793" width="9.7109375" style="25" customWidth="1"/>
    <col min="1794" max="1796" width="11.5703125" style="25"/>
    <col min="1797" max="1797" width="2" style="25" customWidth="1"/>
    <col min="1798" max="1798" width="9.7109375" style="25" customWidth="1"/>
    <col min="1799" max="1801" width="11.5703125" style="25"/>
    <col min="1802" max="1802" width="2" style="25" customWidth="1"/>
    <col min="1803" max="1803" width="9.7109375" style="25" customWidth="1"/>
    <col min="1804" max="1806" width="11.5703125" style="25"/>
    <col min="1807" max="1807" width="2" style="25" customWidth="1"/>
    <col min="1808" max="2048" width="11.5703125" style="25"/>
    <col min="2049" max="2049" width="9.7109375" style="25" customWidth="1"/>
    <col min="2050" max="2052" width="11.5703125" style="25"/>
    <col min="2053" max="2053" width="2" style="25" customWidth="1"/>
    <col min="2054" max="2054" width="9.7109375" style="25" customWidth="1"/>
    <col min="2055" max="2057" width="11.5703125" style="25"/>
    <col min="2058" max="2058" width="2" style="25" customWidth="1"/>
    <col min="2059" max="2059" width="9.7109375" style="25" customWidth="1"/>
    <col min="2060" max="2062" width="11.5703125" style="25"/>
    <col min="2063" max="2063" width="2" style="25" customWidth="1"/>
    <col min="2064" max="2304" width="11.5703125" style="25"/>
    <col min="2305" max="2305" width="9.7109375" style="25" customWidth="1"/>
    <col min="2306" max="2308" width="11.5703125" style="25"/>
    <col min="2309" max="2309" width="2" style="25" customWidth="1"/>
    <col min="2310" max="2310" width="9.7109375" style="25" customWidth="1"/>
    <col min="2311" max="2313" width="11.5703125" style="25"/>
    <col min="2314" max="2314" width="2" style="25" customWidth="1"/>
    <col min="2315" max="2315" width="9.7109375" style="25" customWidth="1"/>
    <col min="2316" max="2318" width="11.5703125" style="25"/>
    <col min="2319" max="2319" width="2" style="25" customWidth="1"/>
    <col min="2320" max="2560" width="11.5703125" style="25"/>
    <col min="2561" max="2561" width="9.7109375" style="25" customWidth="1"/>
    <col min="2562" max="2564" width="11.5703125" style="25"/>
    <col min="2565" max="2565" width="2" style="25" customWidth="1"/>
    <col min="2566" max="2566" width="9.7109375" style="25" customWidth="1"/>
    <col min="2567" max="2569" width="11.5703125" style="25"/>
    <col min="2570" max="2570" width="2" style="25" customWidth="1"/>
    <col min="2571" max="2571" width="9.7109375" style="25" customWidth="1"/>
    <col min="2572" max="2574" width="11.5703125" style="25"/>
    <col min="2575" max="2575" width="2" style="25" customWidth="1"/>
    <col min="2576" max="2816" width="11.5703125" style="25"/>
    <col min="2817" max="2817" width="9.7109375" style="25" customWidth="1"/>
    <col min="2818" max="2820" width="11.5703125" style="25"/>
    <col min="2821" max="2821" width="2" style="25" customWidth="1"/>
    <col min="2822" max="2822" width="9.7109375" style="25" customWidth="1"/>
    <col min="2823" max="2825" width="11.5703125" style="25"/>
    <col min="2826" max="2826" width="2" style="25" customWidth="1"/>
    <col min="2827" max="2827" width="9.7109375" style="25" customWidth="1"/>
    <col min="2828" max="2830" width="11.5703125" style="25"/>
    <col min="2831" max="2831" width="2" style="25" customWidth="1"/>
    <col min="2832" max="3072" width="11.5703125" style="25"/>
    <col min="3073" max="3073" width="9.7109375" style="25" customWidth="1"/>
    <col min="3074" max="3076" width="11.5703125" style="25"/>
    <col min="3077" max="3077" width="2" style="25" customWidth="1"/>
    <col min="3078" max="3078" width="9.7109375" style="25" customWidth="1"/>
    <col min="3079" max="3081" width="11.5703125" style="25"/>
    <col min="3082" max="3082" width="2" style="25" customWidth="1"/>
    <col min="3083" max="3083" width="9.7109375" style="25" customWidth="1"/>
    <col min="3084" max="3086" width="11.5703125" style="25"/>
    <col min="3087" max="3087" width="2" style="25" customWidth="1"/>
    <col min="3088" max="3328" width="11.5703125" style="25"/>
    <col min="3329" max="3329" width="9.7109375" style="25" customWidth="1"/>
    <col min="3330" max="3332" width="11.5703125" style="25"/>
    <col min="3333" max="3333" width="2" style="25" customWidth="1"/>
    <col min="3334" max="3334" width="9.7109375" style="25" customWidth="1"/>
    <col min="3335" max="3337" width="11.5703125" style="25"/>
    <col min="3338" max="3338" width="2" style="25" customWidth="1"/>
    <col min="3339" max="3339" width="9.7109375" style="25" customWidth="1"/>
    <col min="3340" max="3342" width="11.5703125" style="25"/>
    <col min="3343" max="3343" width="2" style="25" customWidth="1"/>
    <col min="3344" max="3584" width="11.5703125" style="25"/>
    <col min="3585" max="3585" width="9.7109375" style="25" customWidth="1"/>
    <col min="3586" max="3588" width="11.5703125" style="25"/>
    <col min="3589" max="3589" width="2" style="25" customWidth="1"/>
    <col min="3590" max="3590" width="9.7109375" style="25" customWidth="1"/>
    <col min="3591" max="3593" width="11.5703125" style="25"/>
    <col min="3594" max="3594" width="2" style="25" customWidth="1"/>
    <col min="3595" max="3595" width="9.7109375" style="25" customWidth="1"/>
    <col min="3596" max="3598" width="11.5703125" style="25"/>
    <col min="3599" max="3599" width="2" style="25" customWidth="1"/>
    <col min="3600" max="3840" width="11.5703125" style="25"/>
    <col min="3841" max="3841" width="9.7109375" style="25" customWidth="1"/>
    <col min="3842" max="3844" width="11.5703125" style="25"/>
    <col min="3845" max="3845" width="2" style="25" customWidth="1"/>
    <col min="3846" max="3846" width="9.7109375" style="25" customWidth="1"/>
    <col min="3847" max="3849" width="11.5703125" style="25"/>
    <col min="3850" max="3850" width="2" style="25" customWidth="1"/>
    <col min="3851" max="3851" width="9.7109375" style="25" customWidth="1"/>
    <col min="3852" max="3854" width="11.5703125" style="25"/>
    <col min="3855" max="3855" width="2" style="25" customWidth="1"/>
    <col min="3856" max="4096" width="11.5703125" style="25"/>
    <col min="4097" max="4097" width="9.7109375" style="25" customWidth="1"/>
    <col min="4098" max="4100" width="11.5703125" style="25"/>
    <col min="4101" max="4101" width="2" style="25" customWidth="1"/>
    <col min="4102" max="4102" width="9.7109375" style="25" customWidth="1"/>
    <col min="4103" max="4105" width="11.5703125" style="25"/>
    <col min="4106" max="4106" width="2" style="25" customWidth="1"/>
    <col min="4107" max="4107" width="9.7109375" style="25" customWidth="1"/>
    <col min="4108" max="4110" width="11.5703125" style="25"/>
    <col min="4111" max="4111" width="2" style="25" customWidth="1"/>
    <col min="4112" max="4352" width="11.5703125" style="25"/>
    <col min="4353" max="4353" width="9.7109375" style="25" customWidth="1"/>
    <col min="4354" max="4356" width="11.5703125" style="25"/>
    <col min="4357" max="4357" width="2" style="25" customWidth="1"/>
    <col min="4358" max="4358" width="9.7109375" style="25" customWidth="1"/>
    <col min="4359" max="4361" width="11.5703125" style="25"/>
    <col min="4362" max="4362" width="2" style="25" customWidth="1"/>
    <col min="4363" max="4363" width="9.7109375" style="25" customWidth="1"/>
    <col min="4364" max="4366" width="11.5703125" style="25"/>
    <col min="4367" max="4367" width="2" style="25" customWidth="1"/>
    <col min="4368" max="4608" width="11.5703125" style="25"/>
    <col min="4609" max="4609" width="9.7109375" style="25" customWidth="1"/>
    <col min="4610" max="4612" width="11.5703125" style="25"/>
    <col min="4613" max="4613" width="2" style="25" customWidth="1"/>
    <col min="4614" max="4614" width="9.7109375" style="25" customWidth="1"/>
    <col min="4615" max="4617" width="11.5703125" style="25"/>
    <col min="4618" max="4618" width="2" style="25" customWidth="1"/>
    <col min="4619" max="4619" width="9.7109375" style="25" customWidth="1"/>
    <col min="4620" max="4622" width="11.5703125" style="25"/>
    <col min="4623" max="4623" width="2" style="25" customWidth="1"/>
    <col min="4624" max="4864" width="11.5703125" style="25"/>
    <col min="4865" max="4865" width="9.7109375" style="25" customWidth="1"/>
    <col min="4866" max="4868" width="11.5703125" style="25"/>
    <col min="4869" max="4869" width="2" style="25" customWidth="1"/>
    <col min="4870" max="4870" width="9.7109375" style="25" customWidth="1"/>
    <col min="4871" max="4873" width="11.5703125" style="25"/>
    <col min="4874" max="4874" width="2" style="25" customWidth="1"/>
    <col min="4875" max="4875" width="9.7109375" style="25" customWidth="1"/>
    <col min="4876" max="4878" width="11.5703125" style="25"/>
    <col min="4879" max="4879" width="2" style="25" customWidth="1"/>
    <col min="4880" max="5120" width="11.5703125" style="25"/>
    <col min="5121" max="5121" width="9.7109375" style="25" customWidth="1"/>
    <col min="5122" max="5124" width="11.5703125" style="25"/>
    <col min="5125" max="5125" width="2" style="25" customWidth="1"/>
    <col min="5126" max="5126" width="9.7109375" style="25" customWidth="1"/>
    <col min="5127" max="5129" width="11.5703125" style="25"/>
    <col min="5130" max="5130" width="2" style="25" customWidth="1"/>
    <col min="5131" max="5131" width="9.7109375" style="25" customWidth="1"/>
    <col min="5132" max="5134" width="11.5703125" style="25"/>
    <col min="5135" max="5135" width="2" style="25" customWidth="1"/>
    <col min="5136" max="5376" width="11.5703125" style="25"/>
    <col min="5377" max="5377" width="9.7109375" style="25" customWidth="1"/>
    <col min="5378" max="5380" width="11.5703125" style="25"/>
    <col min="5381" max="5381" width="2" style="25" customWidth="1"/>
    <col min="5382" max="5382" width="9.7109375" style="25" customWidth="1"/>
    <col min="5383" max="5385" width="11.5703125" style="25"/>
    <col min="5386" max="5386" width="2" style="25" customWidth="1"/>
    <col min="5387" max="5387" width="9.7109375" style="25" customWidth="1"/>
    <col min="5388" max="5390" width="11.5703125" style="25"/>
    <col min="5391" max="5391" width="2" style="25" customWidth="1"/>
    <col min="5392" max="5632" width="11.5703125" style="25"/>
    <col min="5633" max="5633" width="9.7109375" style="25" customWidth="1"/>
    <col min="5634" max="5636" width="11.5703125" style="25"/>
    <col min="5637" max="5637" width="2" style="25" customWidth="1"/>
    <col min="5638" max="5638" width="9.7109375" style="25" customWidth="1"/>
    <col min="5639" max="5641" width="11.5703125" style="25"/>
    <col min="5642" max="5642" width="2" style="25" customWidth="1"/>
    <col min="5643" max="5643" width="9.7109375" style="25" customWidth="1"/>
    <col min="5644" max="5646" width="11.5703125" style="25"/>
    <col min="5647" max="5647" width="2" style="25" customWidth="1"/>
    <col min="5648" max="5888" width="11.5703125" style="25"/>
    <col min="5889" max="5889" width="9.7109375" style="25" customWidth="1"/>
    <col min="5890" max="5892" width="11.5703125" style="25"/>
    <col min="5893" max="5893" width="2" style="25" customWidth="1"/>
    <col min="5894" max="5894" width="9.7109375" style="25" customWidth="1"/>
    <col min="5895" max="5897" width="11.5703125" style="25"/>
    <col min="5898" max="5898" width="2" style="25" customWidth="1"/>
    <col min="5899" max="5899" width="9.7109375" style="25" customWidth="1"/>
    <col min="5900" max="5902" width="11.5703125" style="25"/>
    <col min="5903" max="5903" width="2" style="25" customWidth="1"/>
    <col min="5904" max="6144" width="11.5703125" style="25"/>
    <col min="6145" max="6145" width="9.7109375" style="25" customWidth="1"/>
    <col min="6146" max="6148" width="11.5703125" style="25"/>
    <col min="6149" max="6149" width="2" style="25" customWidth="1"/>
    <col min="6150" max="6150" width="9.7109375" style="25" customWidth="1"/>
    <col min="6151" max="6153" width="11.5703125" style="25"/>
    <col min="6154" max="6154" width="2" style="25" customWidth="1"/>
    <col min="6155" max="6155" width="9.7109375" style="25" customWidth="1"/>
    <col min="6156" max="6158" width="11.5703125" style="25"/>
    <col min="6159" max="6159" width="2" style="25" customWidth="1"/>
    <col min="6160" max="6400" width="11.5703125" style="25"/>
    <col min="6401" max="6401" width="9.7109375" style="25" customWidth="1"/>
    <col min="6402" max="6404" width="11.5703125" style="25"/>
    <col min="6405" max="6405" width="2" style="25" customWidth="1"/>
    <col min="6406" max="6406" width="9.7109375" style="25" customWidth="1"/>
    <col min="6407" max="6409" width="11.5703125" style="25"/>
    <col min="6410" max="6410" width="2" style="25" customWidth="1"/>
    <col min="6411" max="6411" width="9.7109375" style="25" customWidth="1"/>
    <col min="6412" max="6414" width="11.5703125" style="25"/>
    <col min="6415" max="6415" width="2" style="25" customWidth="1"/>
    <col min="6416" max="6656" width="11.5703125" style="25"/>
    <col min="6657" max="6657" width="9.7109375" style="25" customWidth="1"/>
    <col min="6658" max="6660" width="11.5703125" style="25"/>
    <col min="6661" max="6661" width="2" style="25" customWidth="1"/>
    <col min="6662" max="6662" width="9.7109375" style="25" customWidth="1"/>
    <col min="6663" max="6665" width="11.5703125" style="25"/>
    <col min="6666" max="6666" width="2" style="25" customWidth="1"/>
    <col min="6667" max="6667" width="9.7109375" style="25" customWidth="1"/>
    <col min="6668" max="6670" width="11.5703125" style="25"/>
    <col min="6671" max="6671" width="2" style="25" customWidth="1"/>
    <col min="6672" max="6912" width="11.5703125" style="25"/>
    <col min="6913" max="6913" width="9.7109375" style="25" customWidth="1"/>
    <col min="6914" max="6916" width="11.5703125" style="25"/>
    <col min="6917" max="6917" width="2" style="25" customWidth="1"/>
    <col min="6918" max="6918" width="9.7109375" style="25" customWidth="1"/>
    <col min="6919" max="6921" width="11.5703125" style="25"/>
    <col min="6922" max="6922" width="2" style="25" customWidth="1"/>
    <col min="6923" max="6923" width="9.7109375" style="25" customWidth="1"/>
    <col min="6924" max="6926" width="11.5703125" style="25"/>
    <col min="6927" max="6927" width="2" style="25" customWidth="1"/>
    <col min="6928" max="7168" width="11.5703125" style="25"/>
    <col min="7169" max="7169" width="9.7109375" style="25" customWidth="1"/>
    <col min="7170" max="7172" width="11.5703125" style="25"/>
    <col min="7173" max="7173" width="2" style="25" customWidth="1"/>
    <col min="7174" max="7174" width="9.7109375" style="25" customWidth="1"/>
    <col min="7175" max="7177" width="11.5703125" style="25"/>
    <col min="7178" max="7178" width="2" style="25" customWidth="1"/>
    <col min="7179" max="7179" width="9.7109375" style="25" customWidth="1"/>
    <col min="7180" max="7182" width="11.5703125" style="25"/>
    <col min="7183" max="7183" width="2" style="25" customWidth="1"/>
    <col min="7184" max="7424" width="11.5703125" style="25"/>
    <col min="7425" max="7425" width="9.7109375" style="25" customWidth="1"/>
    <col min="7426" max="7428" width="11.5703125" style="25"/>
    <col min="7429" max="7429" width="2" style="25" customWidth="1"/>
    <col min="7430" max="7430" width="9.7109375" style="25" customWidth="1"/>
    <col min="7431" max="7433" width="11.5703125" style="25"/>
    <col min="7434" max="7434" width="2" style="25" customWidth="1"/>
    <col min="7435" max="7435" width="9.7109375" style="25" customWidth="1"/>
    <col min="7436" max="7438" width="11.5703125" style="25"/>
    <col min="7439" max="7439" width="2" style="25" customWidth="1"/>
    <col min="7440" max="7680" width="11.5703125" style="25"/>
    <col min="7681" max="7681" width="9.7109375" style="25" customWidth="1"/>
    <col min="7682" max="7684" width="11.5703125" style="25"/>
    <col min="7685" max="7685" width="2" style="25" customWidth="1"/>
    <col min="7686" max="7686" width="9.7109375" style="25" customWidth="1"/>
    <col min="7687" max="7689" width="11.5703125" style="25"/>
    <col min="7690" max="7690" width="2" style="25" customWidth="1"/>
    <col min="7691" max="7691" width="9.7109375" style="25" customWidth="1"/>
    <col min="7692" max="7694" width="11.5703125" style="25"/>
    <col min="7695" max="7695" width="2" style="25" customWidth="1"/>
    <col min="7696" max="7936" width="11.5703125" style="25"/>
    <col min="7937" max="7937" width="9.7109375" style="25" customWidth="1"/>
    <col min="7938" max="7940" width="11.5703125" style="25"/>
    <col min="7941" max="7941" width="2" style="25" customWidth="1"/>
    <col min="7942" max="7942" width="9.7109375" style="25" customWidth="1"/>
    <col min="7943" max="7945" width="11.5703125" style="25"/>
    <col min="7946" max="7946" width="2" style="25" customWidth="1"/>
    <col min="7947" max="7947" width="9.7109375" style="25" customWidth="1"/>
    <col min="7948" max="7950" width="11.5703125" style="25"/>
    <col min="7951" max="7951" width="2" style="25" customWidth="1"/>
    <col min="7952" max="8192" width="11.5703125" style="25"/>
    <col min="8193" max="8193" width="9.7109375" style="25" customWidth="1"/>
    <col min="8194" max="8196" width="11.5703125" style="25"/>
    <col min="8197" max="8197" width="2" style="25" customWidth="1"/>
    <col min="8198" max="8198" width="9.7109375" style="25" customWidth="1"/>
    <col min="8199" max="8201" width="11.5703125" style="25"/>
    <col min="8202" max="8202" width="2" style="25" customWidth="1"/>
    <col min="8203" max="8203" width="9.7109375" style="25" customWidth="1"/>
    <col min="8204" max="8206" width="11.5703125" style="25"/>
    <col min="8207" max="8207" width="2" style="25" customWidth="1"/>
    <col min="8208" max="8448" width="11.5703125" style="25"/>
    <col min="8449" max="8449" width="9.7109375" style="25" customWidth="1"/>
    <col min="8450" max="8452" width="11.5703125" style="25"/>
    <col min="8453" max="8453" width="2" style="25" customWidth="1"/>
    <col min="8454" max="8454" width="9.7109375" style="25" customWidth="1"/>
    <col min="8455" max="8457" width="11.5703125" style="25"/>
    <col min="8458" max="8458" width="2" style="25" customWidth="1"/>
    <col min="8459" max="8459" width="9.7109375" style="25" customWidth="1"/>
    <col min="8460" max="8462" width="11.5703125" style="25"/>
    <col min="8463" max="8463" width="2" style="25" customWidth="1"/>
    <col min="8464" max="8704" width="11.5703125" style="25"/>
    <col min="8705" max="8705" width="9.7109375" style="25" customWidth="1"/>
    <col min="8706" max="8708" width="11.5703125" style="25"/>
    <col min="8709" max="8709" width="2" style="25" customWidth="1"/>
    <col min="8710" max="8710" width="9.7109375" style="25" customWidth="1"/>
    <col min="8711" max="8713" width="11.5703125" style="25"/>
    <col min="8714" max="8714" width="2" style="25" customWidth="1"/>
    <col min="8715" max="8715" width="9.7109375" style="25" customWidth="1"/>
    <col min="8716" max="8718" width="11.5703125" style="25"/>
    <col min="8719" max="8719" width="2" style="25" customWidth="1"/>
    <col min="8720" max="8960" width="11.5703125" style="25"/>
    <col min="8961" max="8961" width="9.7109375" style="25" customWidth="1"/>
    <col min="8962" max="8964" width="11.5703125" style="25"/>
    <col min="8965" max="8965" width="2" style="25" customWidth="1"/>
    <col min="8966" max="8966" width="9.7109375" style="25" customWidth="1"/>
    <col min="8967" max="8969" width="11.5703125" style="25"/>
    <col min="8970" max="8970" width="2" style="25" customWidth="1"/>
    <col min="8971" max="8971" width="9.7109375" style="25" customWidth="1"/>
    <col min="8972" max="8974" width="11.5703125" style="25"/>
    <col min="8975" max="8975" width="2" style="25" customWidth="1"/>
    <col min="8976" max="9216" width="11.5703125" style="25"/>
    <col min="9217" max="9217" width="9.7109375" style="25" customWidth="1"/>
    <col min="9218" max="9220" width="11.5703125" style="25"/>
    <col min="9221" max="9221" width="2" style="25" customWidth="1"/>
    <col min="9222" max="9222" width="9.7109375" style="25" customWidth="1"/>
    <col min="9223" max="9225" width="11.5703125" style="25"/>
    <col min="9226" max="9226" width="2" style="25" customWidth="1"/>
    <col min="9227" max="9227" width="9.7109375" style="25" customWidth="1"/>
    <col min="9228" max="9230" width="11.5703125" style="25"/>
    <col min="9231" max="9231" width="2" style="25" customWidth="1"/>
    <col min="9232" max="9472" width="11.5703125" style="25"/>
    <col min="9473" max="9473" width="9.7109375" style="25" customWidth="1"/>
    <col min="9474" max="9476" width="11.5703125" style="25"/>
    <col min="9477" max="9477" width="2" style="25" customWidth="1"/>
    <col min="9478" max="9478" width="9.7109375" style="25" customWidth="1"/>
    <col min="9479" max="9481" width="11.5703125" style="25"/>
    <col min="9482" max="9482" width="2" style="25" customWidth="1"/>
    <col min="9483" max="9483" width="9.7109375" style="25" customWidth="1"/>
    <col min="9484" max="9486" width="11.5703125" style="25"/>
    <col min="9487" max="9487" width="2" style="25" customWidth="1"/>
    <col min="9488" max="9728" width="11.5703125" style="25"/>
    <col min="9729" max="9729" width="9.7109375" style="25" customWidth="1"/>
    <col min="9730" max="9732" width="11.5703125" style="25"/>
    <col min="9733" max="9733" width="2" style="25" customWidth="1"/>
    <col min="9734" max="9734" width="9.7109375" style="25" customWidth="1"/>
    <col min="9735" max="9737" width="11.5703125" style="25"/>
    <col min="9738" max="9738" width="2" style="25" customWidth="1"/>
    <col min="9739" max="9739" width="9.7109375" style="25" customWidth="1"/>
    <col min="9740" max="9742" width="11.5703125" style="25"/>
    <col min="9743" max="9743" width="2" style="25" customWidth="1"/>
    <col min="9744" max="9984" width="11.5703125" style="25"/>
    <col min="9985" max="9985" width="9.7109375" style="25" customWidth="1"/>
    <col min="9986" max="9988" width="11.5703125" style="25"/>
    <col min="9989" max="9989" width="2" style="25" customWidth="1"/>
    <col min="9990" max="9990" width="9.7109375" style="25" customWidth="1"/>
    <col min="9991" max="9993" width="11.5703125" style="25"/>
    <col min="9994" max="9994" width="2" style="25" customWidth="1"/>
    <col min="9995" max="9995" width="9.7109375" style="25" customWidth="1"/>
    <col min="9996" max="9998" width="11.5703125" style="25"/>
    <col min="9999" max="9999" width="2" style="25" customWidth="1"/>
    <col min="10000" max="10240" width="11.5703125" style="25"/>
    <col min="10241" max="10241" width="9.7109375" style="25" customWidth="1"/>
    <col min="10242" max="10244" width="11.5703125" style="25"/>
    <col min="10245" max="10245" width="2" style="25" customWidth="1"/>
    <col min="10246" max="10246" width="9.7109375" style="25" customWidth="1"/>
    <col min="10247" max="10249" width="11.5703125" style="25"/>
    <col min="10250" max="10250" width="2" style="25" customWidth="1"/>
    <col min="10251" max="10251" width="9.7109375" style="25" customWidth="1"/>
    <col min="10252" max="10254" width="11.5703125" style="25"/>
    <col min="10255" max="10255" width="2" style="25" customWidth="1"/>
    <col min="10256" max="10496" width="11.5703125" style="25"/>
    <col min="10497" max="10497" width="9.7109375" style="25" customWidth="1"/>
    <col min="10498" max="10500" width="11.5703125" style="25"/>
    <col min="10501" max="10501" width="2" style="25" customWidth="1"/>
    <col min="10502" max="10502" width="9.7109375" style="25" customWidth="1"/>
    <col min="10503" max="10505" width="11.5703125" style="25"/>
    <col min="10506" max="10506" width="2" style="25" customWidth="1"/>
    <col min="10507" max="10507" width="9.7109375" style="25" customWidth="1"/>
    <col min="10508" max="10510" width="11.5703125" style="25"/>
    <col min="10511" max="10511" width="2" style="25" customWidth="1"/>
    <col min="10512" max="10752" width="11.5703125" style="25"/>
    <col min="10753" max="10753" width="9.7109375" style="25" customWidth="1"/>
    <col min="10754" max="10756" width="11.5703125" style="25"/>
    <col min="10757" max="10757" width="2" style="25" customWidth="1"/>
    <col min="10758" max="10758" width="9.7109375" style="25" customWidth="1"/>
    <col min="10759" max="10761" width="11.5703125" style="25"/>
    <col min="10762" max="10762" width="2" style="25" customWidth="1"/>
    <col min="10763" max="10763" width="9.7109375" style="25" customWidth="1"/>
    <col min="10764" max="10766" width="11.5703125" style="25"/>
    <col min="10767" max="10767" width="2" style="25" customWidth="1"/>
    <col min="10768" max="11008" width="11.5703125" style="25"/>
    <col min="11009" max="11009" width="9.7109375" style="25" customWidth="1"/>
    <col min="11010" max="11012" width="11.5703125" style="25"/>
    <col min="11013" max="11013" width="2" style="25" customWidth="1"/>
    <col min="11014" max="11014" width="9.7109375" style="25" customWidth="1"/>
    <col min="11015" max="11017" width="11.5703125" style="25"/>
    <col min="11018" max="11018" width="2" style="25" customWidth="1"/>
    <col min="11019" max="11019" width="9.7109375" style="25" customWidth="1"/>
    <col min="11020" max="11022" width="11.5703125" style="25"/>
    <col min="11023" max="11023" width="2" style="25" customWidth="1"/>
    <col min="11024" max="11264" width="11.5703125" style="25"/>
    <col min="11265" max="11265" width="9.7109375" style="25" customWidth="1"/>
    <col min="11266" max="11268" width="11.5703125" style="25"/>
    <col min="11269" max="11269" width="2" style="25" customWidth="1"/>
    <col min="11270" max="11270" width="9.7109375" style="25" customWidth="1"/>
    <col min="11271" max="11273" width="11.5703125" style="25"/>
    <col min="11274" max="11274" width="2" style="25" customWidth="1"/>
    <col min="11275" max="11275" width="9.7109375" style="25" customWidth="1"/>
    <col min="11276" max="11278" width="11.5703125" style="25"/>
    <col min="11279" max="11279" width="2" style="25" customWidth="1"/>
    <col min="11280" max="11520" width="11.5703125" style="25"/>
    <col min="11521" max="11521" width="9.7109375" style="25" customWidth="1"/>
    <col min="11522" max="11524" width="11.5703125" style="25"/>
    <col min="11525" max="11525" width="2" style="25" customWidth="1"/>
    <col min="11526" max="11526" width="9.7109375" style="25" customWidth="1"/>
    <col min="11527" max="11529" width="11.5703125" style="25"/>
    <col min="11530" max="11530" width="2" style="25" customWidth="1"/>
    <col min="11531" max="11531" width="9.7109375" style="25" customWidth="1"/>
    <col min="11532" max="11534" width="11.5703125" style="25"/>
    <col min="11535" max="11535" width="2" style="25" customWidth="1"/>
    <col min="11536" max="11776" width="11.5703125" style="25"/>
    <col min="11777" max="11777" width="9.7109375" style="25" customWidth="1"/>
    <col min="11778" max="11780" width="11.5703125" style="25"/>
    <col min="11781" max="11781" width="2" style="25" customWidth="1"/>
    <col min="11782" max="11782" width="9.7109375" style="25" customWidth="1"/>
    <col min="11783" max="11785" width="11.5703125" style="25"/>
    <col min="11786" max="11786" width="2" style="25" customWidth="1"/>
    <col min="11787" max="11787" width="9.7109375" style="25" customWidth="1"/>
    <col min="11788" max="11790" width="11.5703125" style="25"/>
    <col min="11791" max="11791" width="2" style="25" customWidth="1"/>
    <col min="11792" max="12032" width="11.5703125" style="25"/>
    <col min="12033" max="12033" width="9.7109375" style="25" customWidth="1"/>
    <col min="12034" max="12036" width="11.5703125" style="25"/>
    <col min="12037" max="12037" width="2" style="25" customWidth="1"/>
    <col min="12038" max="12038" width="9.7109375" style="25" customWidth="1"/>
    <col min="12039" max="12041" width="11.5703125" style="25"/>
    <col min="12042" max="12042" width="2" style="25" customWidth="1"/>
    <col min="12043" max="12043" width="9.7109375" style="25" customWidth="1"/>
    <col min="12044" max="12046" width="11.5703125" style="25"/>
    <col min="12047" max="12047" width="2" style="25" customWidth="1"/>
    <col min="12048" max="12288" width="11.5703125" style="25"/>
    <col min="12289" max="12289" width="9.7109375" style="25" customWidth="1"/>
    <col min="12290" max="12292" width="11.5703125" style="25"/>
    <col min="12293" max="12293" width="2" style="25" customWidth="1"/>
    <col min="12294" max="12294" width="9.7109375" style="25" customWidth="1"/>
    <col min="12295" max="12297" width="11.5703125" style="25"/>
    <col min="12298" max="12298" width="2" style="25" customWidth="1"/>
    <col min="12299" max="12299" width="9.7109375" style="25" customWidth="1"/>
    <col min="12300" max="12302" width="11.5703125" style="25"/>
    <col min="12303" max="12303" width="2" style="25" customWidth="1"/>
    <col min="12304" max="12544" width="11.5703125" style="25"/>
    <col min="12545" max="12545" width="9.7109375" style="25" customWidth="1"/>
    <col min="12546" max="12548" width="11.5703125" style="25"/>
    <col min="12549" max="12549" width="2" style="25" customWidth="1"/>
    <col min="12550" max="12550" width="9.7109375" style="25" customWidth="1"/>
    <col min="12551" max="12553" width="11.5703125" style="25"/>
    <col min="12554" max="12554" width="2" style="25" customWidth="1"/>
    <col min="12555" max="12555" width="9.7109375" style="25" customWidth="1"/>
    <col min="12556" max="12558" width="11.5703125" style="25"/>
    <col min="12559" max="12559" width="2" style="25" customWidth="1"/>
    <col min="12560" max="12800" width="11.5703125" style="25"/>
    <col min="12801" max="12801" width="9.7109375" style="25" customWidth="1"/>
    <col min="12802" max="12804" width="11.5703125" style="25"/>
    <col min="12805" max="12805" width="2" style="25" customWidth="1"/>
    <col min="12806" max="12806" width="9.7109375" style="25" customWidth="1"/>
    <col min="12807" max="12809" width="11.5703125" style="25"/>
    <col min="12810" max="12810" width="2" style="25" customWidth="1"/>
    <col min="12811" max="12811" width="9.7109375" style="25" customWidth="1"/>
    <col min="12812" max="12814" width="11.5703125" style="25"/>
    <col min="12815" max="12815" width="2" style="25" customWidth="1"/>
    <col min="12816" max="13056" width="11.5703125" style="25"/>
    <col min="13057" max="13057" width="9.7109375" style="25" customWidth="1"/>
    <col min="13058" max="13060" width="11.5703125" style="25"/>
    <col min="13061" max="13061" width="2" style="25" customWidth="1"/>
    <col min="13062" max="13062" width="9.7109375" style="25" customWidth="1"/>
    <col min="13063" max="13065" width="11.5703125" style="25"/>
    <col min="13066" max="13066" width="2" style="25" customWidth="1"/>
    <col min="13067" max="13067" width="9.7109375" style="25" customWidth="1"/>
    <col min="13068" max="13070" width="11.5703125" style="25"/>
    <col min="13071" max="13071" width="2" style="25" customWidth="1"/>
    <col min="13072" max="13312" width="11.5703125" style="25"/>
    <col min="13313" max="13313" width="9.7109375" style="25" customWidth="1"/>
    <col min="13314" max="13316" width="11.5703125" style="25"/>
    <col min="13317" max="13317" width="2" style="25" customWidth="1"/>
    <col min="13318" max="13318" width="9.7109375" style="25" customWidth="1"/>
    <col min="13319" max="13321" width="11.5703125" style="25"/>
    <col min="13322" max="13322" width="2" style="25" customWidth="1"/>
    <col min="13323" max="13323" width="9.7109375" style="25" customWidth="1"/>
    <col min="13324" max="13326" width="11.5703125" style="25"/>
    <col min="13327" max="13327" width="2" style="25" customWidth="1"/>
    <col min="13328" max="13568" width="11.5703125" style="25"/>
    <col min="13569" max="13569" width="9.7109375" style="25" customWidth="1"/>
    <col min="13570" max="13572" width="11.5703125" style="25"/>
    <col min="13573" max="13573" width="2" style="25" customWidth="1"/>
    <col min="13574" max="13574" width="9.7109375" style="25" customWidth="1"/>
    <col min="13575" max="13577" width="11.5703125" style="25"/>
    <col min="13578" max="13578" width="2" style="25" customWidth="1"/>
    <col min="13579" max="13579" width="9.7109375" style="25" customWidth="1"/>
    <col min="13580" max="13582" width="11.5703125" style="25"/>
    <col min="13583" max="13583" width="2" style="25" customWidth="1"/>
    <col min="13584" max="13824" width="11.5703125" style="25"/>
    <col min="13825" max="13825" width="9.7109375" style="25" customWidth="1"/>
    <col min="13826" max="13828" width="11.5703125" style="25"/>
    <col min="13829" max="13829" width="2" style="25" customWidth="1"/>
    <col min="13830" max="13830" width="9.7109375" style="25" customWidth="1"/>
    <col min="13831" max="13833" width="11.5703125" style="25"/>
    <col min="13834" max="13834" width="2" style="25" customWidth="1"/>
    <col min="13835" max="13835" width="9.7109375" style="25" customWidth="1"/>
    <col min="13836" max="13838" width="11.5703125" style="25"/>
    <col min="13839" max="13839" width="2" style="25" customWidth="1"/>
    <col min="13840" max="14080" width="11.5703125" style="25"/>
    <col min="14081" max="14081" width="9.7109375" style="25" customWidth="1"/>
    <col min="14082" max="14084" width="11.5703125" style="25"/>
    <col min="14085" max="14085" width="2" style="25" customWidth="1"/>
    <col min="14086" max="14086" width="9.7109375" style="25" customWidth="1"/>
    <col min="14087" max="14089" width="11.5703125" style="25"/>
    <col min="14090" max="14090" width="2" style="25" customWidth="1"/>
    <col min="14091" max="14091" width="9.7109375" style="25" customWidth="1"/>
    <col min="14092" max="14094" width="11.5703125" style="25"/>
    <col min="14095" max="14095" width="2" style="25" customWidth="1"/>
    <col min="14096" max="14336" width="11.5703125" style="25"/>
    <col min="14337" max="14337" width="9.7109375" style="25" customWidth="1"/>
    <col min="14338" max="14340" width="11.5703125" style="25"/>
    <col min="14341" max="14341" width="2" style="25" customWidth="1"/>
    <col min="14342" max="14342" width="9.7109375" style="25" customWidth="1"/>
    <col min="14343" max="14345" width="11.5703125" style="25"/>
    <col min="14346" max="14346" width="2" style="25" customWidth="1"/>
    <col min="14347" max="14347" width="9.7109375" style="25" customWidth="1"/>
    <col min="14348" max="14350" width="11.5703125" style="25"/>
    <col min="14351" max="14351" width="2" style="25" customWidth="1"/>
    <col min="14352" max="14592" width="11.5703125" style="25"/>
    <col min="14593" max="14593" width="9.7109375" style="25" customWidth="1"/>
    <col min="14594" max="14596" width="11.5703125" style="25"/>
    <col min="14597" max="14597" width="2" style="25" customWidth="1"/>
    <col min="14598" max="14598" width="9.7109375" style="25" customWidth="1"/>
    <col min="14599" max="14601" width="11.5703125" style="25"/>
    <col min="14602" max="14602" width="2" style="25" customWidth="1"/>
    <col min="14603" max="14603" width="9.7109375" style="25" customWidth="1"/>
    <col min="14604" max="14606" width="11.5703125" style="25"/>
    <col min="14607" max="14607" width="2" style="25" customWidth="1"/>
    <col min="14608" max="14848" width="11.5703125" style="25"/>
    <col min="14849" max="14849" width="9.7109375" style="25" customWidth="1"/>
    <col min="14850" max="14852" width="11.5703125" style="25"/>
    <col min="14853" max="14853" width="2" style="25" customWidth="1"/>
    <col min="14854" max="14854" width="9.7109375" style="25" customWidth="1"/>
    <col min="14855" max="14857" width="11.5703125" style="25"/>
    <col min="14858" max="14858" width="2" style="25" customWidth="1"/>
    <col min="14859" max="14859" width="9.7109375" style="25" customWidth="1"/>
    <col min="14860" max="14862" width="11.5703125" style="25"/>
    <col min="14863" max="14863" width="2" style="25" customWidth="1"/>
    <col min="14864" max="15104" width="11.5703125" style="25"/>
    <col min="15105" max="15105" width="9.7109375" style="25" customWidth="1"/>
    <col min="15106" max="15108" width="11.5703125" style="25"/>
    <col min="15109" max="15109" width="2" style="25" customWidth="1"/>
    <col min="15110" max="15110" width="9.7109375" style="25" customWidth="1"/>
    <col min="15111" max="15113" width="11.5703125" style="25"/>
    <col min="15114" max="15114" width="2" style="25" customWidth="1"/>
    <col min="15115" max="15115" width="9.7109375" style="25" customWidth="1"/>
    <col min="15116" max="15118" width="11.5703125" style="25"/>
    <col min="15119" max="15119" width="2" style="25" customWidth="1"/>
    <col min="15120" max="15360" width="11.5703125" style="25"/>
    <col min="15361" max="15361" width="9.7109375" style="25" customWidth="1"/>
    <col min="15362" max="15364" width="11.5703125" style="25"/>
    <col min="15365" max="15365" width="2" style="25" customWidth="1"/>
    <col min="15366" max="15366" width="9.7109375" style="25" customWidth="1"/>
    <col min="15367" max="15369" width="11.5703125" style="25"/>
    <col min="15370" max="15370" width="2" style="25" customWidth="1"/>
    <col min="15371" max="15371" width="9.7109375" style="25" customWidth="1"/>
    <col min="15372" max="15374" width="11.5703125" style="25"/>
    <col min="15375" max="15375" width="2" style="25" customWidth="1"/>
    <col min="15376" max="15616" width="11.5703125" style="25"/>
    <col min="15617" max="15617" width="9.7109375" style="25" customWidth="1"/>
    <col min="15618" max="15620" width="11.5703125" style="25"/>
    <col min="15621" max="15621" width="2" style="25" customWidth="1"/>
    <col min="15622" max="15622" width="9.7109375" style="25" customWidth="1"/>
    <col min="15623" max="15625" width="11.5703125" style="25"/>
    <col min="15626" max="15626" width="2" style="25" customWidth="1"/>
    <col min="15627" max="15627" width="9.7109375" style="25" customWidth="1"/>
    <col min="15628" max="15630" width="11.5703125" style="25"/>
    <col min="15631" max="15631" width="2" style="25" customWidth="1"/>
    <col min="15632" max="15872" width="11.5703125" style="25"/>
    <col min="15873" max="15873" width="9.7109375" style="25" customWidth="1"/>
    <col min="15874" max="15876" width="11.5703125" style="25"/>
    <col min="15877" max="15877" width="2" style="25" customWidth="1"/>
    <col min="15878" max="15878" width="9.7109375" style="25" customWidth="1"/>
    <col min="15879" max="15881" width="11.5703125" style="25"/>
    <col min="15882" max="15882" width="2" style="25" customWidth="1"/>
    <col min="15883" max="15883" width="9.7109375" style="25" customWidth="1"/>
    <col min="15884" max="15886" width="11.5703125" style="25"/>
    <col min="15887" max="15887" width="2" style="25" customWidth="1"/>
    <col min="15888" max="16128" width="11.5703125" style="25"/>
    <col min="16129" max="16129" width="9.7109375" style="25" customWidth="1"/>
    <col min="16130" max="16132" width="11.5703125" style="25"/>
    <col min="16133" max="16133" width="2" style="25" customWidth="1"/>
    <col min="16134" max="16134" width="9.7109375" style="25" customWidth="1"/>
    <col min="16135" max="16137" width="11.5703125" style="25"/>
    <col min="16138" max="16138" width="2" style="25" customWidth="1"/>
    <col min="16139" max="16139" width="9.7109375" style="25" customWidth="1"/>
    <col min="16140" max="16142" width="11.5703125" style="25"/>
    <col min="16143" max="16143" width="2" style="25" customWidth="1"/>
    <col min="16144" max="16384" width="11.5703125" style="25"/>
  </cols>
  <sheetData>
    <row r="1" spans="1:19" s="28" customFormat="1">
      <c r="B1" s="28" t="s">
        <v>0</v>
      </c>
      <c r="G1" s="28" t="s">
        <v>62</v>
      </c>
      <c r="L1" s="28" t="s">
        <v>68</v>
      </c>
      <c r="Q1" s="28" t="s">
        <v>70</v>
      </c>
    </row>
    <row r="2" spans="1:19">
      <c r="A2" s="25" t="s">
        <v>152</v>
      </c>
      <c r="B2" s="25" t="s">
        <v>150</v>
      </c>
      <c r="C2" s="25" t="s">
        <v>148</v>
      </c>
      <c r="D2" s="25" t="s">
        <v>149</v>
      </c>
      <c r="F2" s="25" t="s">
        <v>152</v>
      </c>
      <c r="G2" s="25" t="s">
        <v>150</v>
      </c>
      <c r="H2" s="25" t="s">
        <v>148</v>
      </c>
      <c r="I2" s="25" t="s">
        <v>149</v>
      </c>
      <c r="K2" s="25" t="s">
        <v>152</v>
      </c>
      <c r="L2" s="25" t="s">
        <v>150</v>
      </c>
      <c r="M2" s="25" t="s">
        <v>148</v>
      </c>
      <c r="N2" s="25" t="s">
        <v>149</v>
      </c>
      <c r="P2" s="25" t="s">
        <v>152</v>
      </c>
      <c r="Q2" s="25" t="s">
        <v>150</v>
      </c>
      <c r="R2" s="25" t="s">
        <v>148</v>
      </c>
      <c r="S2" s="25" t="s">
        <v>149</v>
      </c>
    </row>
    <row r="3" spans="1:19">
      <c r="A3" s="25">
        <v>1</v>
      </c>
      <c r="B3" s="25">
        <v>649</v>
      </c>
      <c r="C3" s="25">
        <v>793</v>
      </c>
      <c r="D3" s="25">
        <v>912</v>
      </c>
      <c r="F3" s="25">
        <v>1</v>
      </c>
      <c r="G3" s="25">
        <v>194</v>
      </c>
      <c r="H3" s="25">
        <v>211</v>
      </c>
      <c r="I3" s="25">
        <v>231</v>
      </c>
      <c r="K3" s="25">
        <v>1</v>
      </c>
      <c r="L3" s="25">
        <v>231</v>
      </c>
      <c r="M3" s="25">
        <v>264</v>
      </c>
      <c r="N3" s="25">
        <v>328</v>
      </c>
      <c r="P3" s="25">
        <v>1</v>
      </c>
      <c r="Q3" s="25">
        <v>530</v>
      </c>
      <c r="R3" s="25">
        <v>589</v>
      </c>
      <c r="S3" s="25">
        <v>823</v>
      </c>
    </row>
    <row r="4" spans="1:19" s="32" customFormat="1">
      <c r="A4" s="31" t="s">
        <v>148</v>
      </c>
      <c r="B4" s="31">
        <f>B3</f>
        <v>649</v>
      </c>
      <c r="C4" s="31">
        <f>C3</f>
        <v>793</v>
      </c>
      <c r="D4" s="31">
        <f>D3</f>
        <v>912</v>
      </c>
      <c r="F4" s="31" t="s">
        <v>148</v>
      </c>
      <c r="G4" s="31">
        <f>G3</f>
        <v>194</v>
      </c>
      <c r="H4" s="31">
        <f>H3</f>
        <v>211</v>
      </c>
      <c r="I4" s="31">
        <f>I3</f>
        <v>231</v>
      </c>
      <c r="K4" s="31" t="s">
        <v>148</v>
      </c>
      <c r="L4" s="31">
        <f>L3</f>
        <v>231</v>
      </c>
      <c r="M4" s="31">
        <f>M3</f>
        <v>264</v>
      </c>
      <c r="N4" s="31">
        <f>N3</f>
        <v>328</v>
      </c>
      <c r="P4" s="31" t="s">
        <v>148</v>
      </c>
      <c r="Q4" s="31">
        <f>Q3</f>
        <v>530</v>
      </c>
      <c r="R4" s="31">
        <f>R3</f>
        <v>589</v>
      </c>
      <c r="S4" s="31">
        <f>S3</f>
        <v>823</v>
      </c>
    </row>
    <row r="5" spans="1:19">
      <c r="A5" s="25">
        <v>5</v>
      </c>
      <c r="B5" s="25">
        <v>648</v>
      </c>
      <c r="C5" s="25">
        <v>763</v>
      </c>
      <c r="D5" s="25">
        <v>985</v>
      </c>
      <c r="F5" s="25">
        <v>5</v>
      </c>
      <c r="G5" s="25">
        <v>198</v>
      </c>
      <c r="H5" s="25">
        <v>217</v>
      </c>
      <c r="I5" s="25">
        <v>267</v>
      </c>
      <c r="K5" s="25">
        <v>5</v>
      </c>
      <c r="L5" s="25">
        <v>246</v>
      </c>
      <c r="M5" s="25">
        <v>291</v>
      </c>
      <c r="N5" s="25">
        <v>548</v>
      </c>
      <c r="P5" s="25">
        <v>5</v>
      </c>
      <c r="Q5" s="25">
        <v>602</v>
      </c>
      <c r="R5" s="25">
        <v>699</v>
      </c>
      <c r="S5" s="25">
        <v>819</v>
      </c>
    </row>
    <row r="6" spans="1:19">
      <c r="B6" s="25">
        <v>652</v>
      </c>
      <c r="C6" s="25">
        <v>741</v>
      </c>
      <c r="D6" s="25">
        <v>854</v>
      </c>
      <c r="G6" s="25">
        <v>195</v>
      </c>
      <c r="H6" s="25">
        <v>223</v>
      </c>
      <c r="I6" s="25">
        <v>277</v>
      </c>
      <c r="L6" s="25">
        <v>257</v>
      </c>
      <c r="M6" s="25">
        <v>293</v>
      </c>
      <c r="N6" s="25">
        <v>421</v>
      </c>
      <c r="Q6" s="25">
        <v>578</v>
      </c>
      <c r="R6" s="25">
        <v>721</v>
      </c>
      <c r="S6" s="25">
        <v>1057</v>
      </c>
    </row>
    <row r="7" spans="1:19">
      <c r="B7" s="25">
        <v>649</v>
      </c>
      <c r="C7" s="25">
        <v>739</v>
      </c>
      <c r="D7" s="25">
        <v>924</v>
      </c>
      <c r="G7" s="25">
        <v>201</v>
      </c>
      <c r="H7" s="25">
        <v>217</v>
      </c>
      <c r="I7" s="25">
        <v>259</v>
      </c>
      <c r="L7" s="25">
        <v>250</v>
      </c>
      <c r="M7" s="25">
        <v>281</v>
      </c>
      <c r="N7" s="25">
        <v>346</v>
      </c>
      <c r="Q7" s="25">
        <v>560</v>
      </c>
      <c r="R7" s="25">
        <v>688</v>
      </c>
      <c r="S7" s="25">
        <v>820</v>
      </c>
    </row>
    <row r="8" spans="1:19">
      <c r="B8" s="25">
        <v>649</v>
      </c>
      <c r="C8" s="25">
        <v>782</v>
      </c>
      <c r="D8" s="25">
        <v>906</v>
      </c>
      <c r="G8" s="25">
        <v>203</v>
      </c>
      <c r="H8" s="25">
        <v>223</v>
      </c>
      <c r="I8" s="25">
        <v>249</v>
      </c>
      <c r="L8" s="25">
        <v>247</v>
      </c>
      <c r="M8" s="25">
        <v>296</v>
      </c>
      <c r="N8" s="25">
        <v>451</v>
      </c>
      <c r="Q8" s="25">
        <v>568</v>
      </c>
      <c r="R8" s="25">
        <v>694</v>
      </c>
      <c r="S8" s="25">
        <v>855</v>
      </c>
    </row>
    <row r="9" spans="1:19">
      <c r="B9" s="25">
        <v>670</v>
      </c>
      <c r="C9" s="25">
        <v>819</v>
      </c>
      <c r="D9" s="25">
        <v>1040</v>
      </c>
      <c r="G9" s="25">
        <v>204</v>
      </c>
      <c r="H9" s="25">
        <v>216</v>
      </c>
      <c r="I9" s="25">
        <v>233</v>
      </c>
      <c r="L9" s="25">
        <v>261</v>
      </c>
      <c r="M9" s="25">
        <v>295</v>
      </c>
      <c r="N9" s="25">
        <v>389</v>
      </c>
      <c r="Q9" s="25">
        <v>555</v>
      </c>
      <c r="R9" s="25">
        <v>698</v>
      </c>
      <c r="S9" s="25">
        <v>860</v>
      </c>
    </row>
    <row r="10" spans="1:19" s="32" customFormat="1">
      <c r="A10" s="31" t="s">
        <v>148</v>
      </c>
      <c r="B10" s="31">
        <f>AVERAGE(B5:B9)</f>
        <v>653.6</v>
      </c>
      <c r="C10" s="31">
        <f>AVERAGE(C5:C9)</f>
        <v>768.8</v>
      </c>
      <c r="D10" s="31">
        <f>AVERAGE(D5:D9)</f>
        <v>941.8</v>
      </c>
      <c r="F10" s="31" t="s">
        <v>148</v>
      </c>
      <c r="G10" s="31">
        <f>AVERAGE(G5:G9)</f>
        <v>200.2</v>
      </c>
      <c r="H10" s="31">
        <f>AVERAGE(H5:H9)</f>
        <v>219.2</v>
      </c>
      <c r="I10" s="31">
        <f>AVERAGE(I5:I9)</f>
        <v>257</v>
      </c>
      <c r="K10" s="31" t="s">
        <v>148</v>
      </c>
      <c r="L10" s="31">
        <f>AVERAGE(L5:L9)</f>
        <v>252.2</v>
      </c>
      <c r="M10" s="31">
        <f>AVERAGE(M5:M9)</f>
        <v>291.2</v>
      </c>
      <c r="N10" s="31">
        <f>AVERAGE(N5:N9)</f>
        <v>431</v>
      </c>
      <c r="P10" s="31" t="s">
        <v>148</v>
      </c>
      <c r="Q10" s="31">
        <f>AVERAGE(Q5:Q9)</f>
        <v>572.6</v>
      </c>
      <c r="R10" s="31">
        <f>AVERAGE(R5:R9)</f>
        <v>700</v>
      </c>
      <c r="S10" s="31">
        <f>AVERAGE(S5:S9)</f>
        <v>882.2</v>
      </c>
    </row>
    <row r="11" spans="1:19">
      <c r="A11" s="25">
        <v>10</v>
      </c>
      <c r="B11" s="25">
        <v>768</v>
      </c>
      <c r="C11" s="25">
        <v>917</v>
      </c>
      <c r="D11" s="25">
        <v>1891</v>
      </c>
      <c r="F11" s="25">
        <v>10</v>
      </c>
      <c r="G11" s="25">
        <v>199</v>
      </c>
      <c r="H11" s="25">
        <v>223</v>
      </c>
      <c r="I11" s="25">
        <v>259</v>
      </c>
      <c r="K11" s="25">
        <v>10</v>
      </c>
      <c r="L11" s="25">
        <v>273</v>
      </c>
      <c r="M11" s="25">
        <v>379</v>
      </c>
      <c r="N11" s="25">
        <v>553</v>
      </c>
      <c r="P11" s="25">
        <v>10</v>
      </c>
      <c r="Q11" s="25">
        <v>588</v>
      </c>
      <c r="R11" s="25">
        <v>841</v>
      </c>
      <c r="S11" s="25">
        <v>1002</v>
      </c>
    </row>
    <row r="12" spans="1:19">
      <c r="B12" s="25">
        <v>665</v>
      </c>
      <c r="C12" s="25">
        <v>798</v>
      </c>
      <c r="D12" s="25">
        <v>1134</v>
      </c>
      <c r="G12" s="25">
        <v>207</v>
      </c>
      <c r="H12" s="25">
        <v>222</v>
      </c>
      <c r="I12" s="25">
        <v>251</v>
      </c>
      <c r="L12" s="25">
        <v>269</v>
      </c>
      <c r="M12" s="25">
        <v>361</v>
      </c>
      <c r="N12" s="25">
        <v>463</v>
      </c>
      <c r="Q12" s="25">
        <v>616</v>
      </c>
      <c r="R12" s="25">
        <v>860</v>
      </c>
      <c r="S12" s="25">
        <v>1022</v>
      </c>
    </row>
    <row r="13" spans="1:19">
      <c r="B13" s="25">
        <v>449</v>
      </c>
      <c r="C13" s="25">
        <v>860</v>
      </c>
      <c r="D13" s="25">
        <v>1118</v>
      </c>
      <c r="G13" s="25">
        <v>206</v>
      </c>
      <c r="H13" s="25">
        <v>227</v>
      </c>
      <c r="I13" s="25">
        <v>244</v>
      </c>
      <c r="L13" s="25">
        <v>274</v>
      </c>
      <c r="M13" s="25">
        <v>355</v>
      </c>
      <c r="N13" s="25">
        <v>524</v>
      </c>
      <c r="Q13" s="25">
        <v>615</v>
      </c>
      <c r="R13" s="25">
        <v>865</v>
      </c>
      <c r="S13" s="25">
        <v>1068</v>
      </c>
    </row>
    <row r="14" spans="1:19">
      <c r="B14" s="25">
        <v>648</v>
      </c>
      <c r="C14" s="25">
        <v>902</v>
      </c>
      <c r="D14" s="25">
        <v>2075</v>
      </c>
      <c r="G14" s="25">
        <v>205</v>
      </c>
      <c r="H14" s="25">
        <v>226</v>
      </c>
      <c r="I14" s="25">
        <v>261</v>
      </c>
      <c r="L14" s="25">
        <v>265</v>
      </c>
      <c r="M14" s="25">
        <v>375</v>
      </c>
      <c r="N14" s="25">
        <v>586</v>
      </c>
      <c r="Q14" s="25">
        <v>589</v>
      </c>
      <c r="R14" s="25">
        <v>842</v>
      </c>
      <c r="S14" s="25">
        <v>1013</v>
      </c>
    </row>
    <row r="15" spans="1:19">
      <c r="B15" s="25">
        <v>373</v>
      </c>
      <c r="C15" s="25">
        <v>915</v>
      </c>
      <c r="D15" s="25">
        <v>2062</v>
      </c>
      <c r="G15" s="25">
        <v>207</v>
      </c>
      <c r="H15" s="25">
        <v>222</v>
      </c>
      <c r="I15" s="25">
        <v>251</v>
      </c>
      <c r="L15" s="25">
        <v>255</v>
      </c>
      <c r="M15" s="25">
        <v>345</v>
      </c>
      <c r="N15" s="25">
        <v>546</v>
      </c>
      <c r="Q15" s="25">
        <v>575</v>
      </c>
      <c r="R15" s="25">
        <v>876</v>
      </c>
      <c r="S15" s="25">
        <v>1133</v>
      </c>
    </row>
    <row r="16" spans="1:19">
      <c r="B16" s="25">
        <v>378</v>
      </c>
      <c r="C16" s="25">
        <v>897</v>
      </c>
      <c r="D16" s="25">
        <v>2156</v>
      </c>
      <c r="G16" s="25">
        <v>203</v>
      </c>
      <c r="H16" s="25">
        <v>228</v>
      </c>
      <c r="I16" s="25">
        <v>278</v>
      </c>
      <c r="L16" s="25">
        <v>279</v>
      </c>
      <c r="M16" s="25">
        <v>357</v>
      </c>
      <c r="N16" s="25">
        <v>510</v>
      </c>
      <c r="Q16" s="25">
        <v>591</v>
      </c>
      <c r="R16" s="25">
        <v>836</v>
      </c>
      <c r="S16" s="25">
        <v>1024</v>
      </c>
    </row>
    <row r="17" spans="1:19">
      <c r="B17" s="25">
        <v>350</v>
      </c>
      <c r="C17" s="25">
        <v>834</v>
      </c>
      <c r="D17" s="25">
        <v>1567</v>
      </c>
      <c r="G17" s="25">
        <v>204</v>
      </c>
      <c r="H17" s="25">
        <v>220</v>
      </c>
      <c r="I17" s="25">
        <v>249</v>
      </c>
      <c r="L17" s="25">
        <v>282</v>
      </c>
      <c r="M17" s="25">
        <v>372</v>
      </c>
      <c r="N17" s="25">
        <v>484</v>
      </c>
      <c r="Q17" s="25">
        <v>628</v>
      </c>
      <c r="R17" s="25">
        <v>869</v>
      </c>
      <c r="S17" s="25">
        <v>1057</v>
      </c>
    </row>
    <row r="18" spans="1:19">
      <c r="B18" s="25">
        <v>644</v>
      </c>
      <c r="C18" s="25">
        <v>803</v>
      </c>
      <c r="D18" s="25">
        <v>1053</v>
      </c>
      <c r="G18" s="25">
        <v>200</v>
      </c>
      <c r="H18" s="25">
        <v>226</v>
      </c>
      <c r="I18" s="25">
        <v>261</v>
      </c>
      <c r="L18" s="25">
        <v>286</v>
      </c>
      <c r="M18" s="25">
        <v>369</v>
      </c>
      <c r="N18" s="25">
        <v>512</v>
      </c>
      <c r="Q18" s="25">
        <v>578</v>
      </c>
      <c r="R18" s="25">
        <v>798</v>
      </c>
      <c r="S18" s="25">
        <v>1078</v>
      </c>
    </row>
    <row r="19" spans="1:19">
      <c r="B19" s="25">
        <v>763</v>
      </c>
      <c r="C19" s="25">
        <v>908</v>
      </c>
      <c r="D19" s="25">
        <v>1386</v>
      </c>
      <c r="G19" s="25">
        <v>201</v>
      </c>
      <c r="H19" s="25">
        <v>216</v>
      </c>
      <c r="I19" s="25">
        <v>245</v>
      </c>
      <c r="L19" s="25">
        <v>255</v>
      </c>
      <c r="M19" s="25">
        <v>321</v>
      </c>
      <c r="N19" s="25">
        <v>497</v>
      </c>
      <c r="Q19" s="25">
        <v>641</v>
      </c>
      <c r="R19" s="25">
        <v>841</v>
      </c>
      <c r="S19" s="25">
        <v>1057</v>
      </c>
    </row>
    <row r="20" spans="1:19">
      <c r="B20" s="25">
        <v>659</v>
      </c>
      <c r="C20" s="25">
        <v>904</v>
      </c>
      <c r="D20" s="25">
        <v>1603</v>
      </c>
      <c r="G20" s="25">
        <v>203</v>
      </c>
      <c r="H20" s="25">
        <v>221</v>
      </c>
      <c r="I20" s="25">
        <v>257</v>
      </c>
      <c r="L20" s="25">
        <v>274</v>
      </c>
      <c r="M20" s="25">
        <v>370</v>
      </c>
      <c r="N20" s="25">
        <v>576</v>
      </c>
      <c r="Q20" s="25">
        <v>611</v>
      </c>
      <c r="R20" s="25">
        <v>849</v>
      </c>
      <c r="S20" s="25">
        <v>1071</v>
      </c>
    </row>
    <row r="21" spans="1:19" s="32" customFormat="1">
      <c r="A21" s="31" t="s">
        <v>148</v>
      </c>
      <c r="B21" s="31">
        <f>AVERAGE(B11:B20)</f>
        <v>569.70000000000005</v>
      </c>
      <c r="C21" s="31">
        <f>AVERAGE(C11:C20)</f>
        <v>873.8</v>
      </c>
      <c r="D21" s="31">
        <f>AVERAGE(D11:D20)</f>
        <v>1604.5</v>
      </c>
      <c r="F21" s="31" t="s">
        <v>148</v>
      </c>
      <c r="G21" s="31">
        <f>AVERAGE(G11:G20)</f>
        <v>203.5</v>
      </c>
      <c r="H21" s="31">
        <f>AVERAGE(H11:H20)</f>
        <v>223.1</v>
      </c>
      <c r="I21" s="31">
        <f>AVERAGE(I11:I20)</f>
        <v>255.6</v>
      </c>
      <c r="K21" s="31" t="s">
        <v>148</v>
      </c>
      <c r="L21" s="31">
        <f>AVERAGE(L11:L20)</f>
        <v>271.2</v>
      </c>
      <c r="M21" s="31">
        <f>AVERAGE(M11:M20)</f>
        <v>360.4</v>
      </c>
      <c r="N21" s="31">
        <f>AVERAGE(N11:N20)</f>
        <v>525.1</v>
      </c>
      <c r="P21" s="31" t="s">
        <v>148</v>
      </c>
      <c r="Q21" s="31">
        <f>AVERAGE(Q11:Q20)</f>
        <v>603.20000000000005</v>
      </c>
      <c r="R21" s="31">
        <f>AVERAGE(R11:R20)</f>
        <v>847.7</v>
      </c>
      <c r="S21" s="31">
        <f>AVERAGE(S11:S20)</f>
        <v>1052.5</v>
      </c>
    </row>
    <row r="22" spans="1:19">
      <c r="A22" s="25">
        <v>20</v>
      </c>
      <c r="B22" s="25">
        <v>667</v>
      </c>
      <c r="C22" s="25">
        <v>924</v>
      </c>
      <c r="D22" s="25">
        <v>1754</v>
      </c>
      <c r="F22" s="25">
        <v>20</v>
      </c>
      <c r="G22" s="25">
        <v>217</v>
      </c>
      <c r="H22" s="25">
        <v>264</v>
      </c>
      <c r="I22" s="25">
        <v>308</v>
      </c>
      <c r="K22" s="25">
        <v>20</v>
      </c>
      <c r="L22" s="25">
        <v>254</v>
      </c>
      <c r="M22" s="25">
        <v>415</v>
      </c>
      <c r="N22" s="25">
        <v>530</v>
      </c>
      <c r="P22" s="25">
        <v>20</v>
      </c>
      <c r="Q22" s="25">
        <v>714</v>
      </c>
      <c r="R22" s="25">
        <v>1289</v>
      </c>
      <c r="S22" s="25">
        <v>1820</v>
      </c>
    </row>
    <row r="23" spans="1:19">
      <c r="B23" s="25">
        <v>659</v>
      </c>
      <c r="C23" s="25">
        <v>872</v>
      </c>
      <c r="D23" s="25">
        <v>1601</v>
      </c>
      <c r="G23" s="25">
        <v>209</v>
      </c>
      <c r="H23" s="25">
        <v>262</v>
      </c>
      <c r="I23" s="25">
        <v>298</v>
      </c>
      <c r="L23" s="25">
        <v>247</v>
      </c>
      <c r="M23" s="25">
        <v>411</v>
      </c>
      <c r="N23" s="25">
        <v>548</v>
      </c>
      <c r="Q23" s="25">
        <v>720</v>
      </c>
      <c r="R23" s="25">
        <v>1289</v>
      </c>
      <c r="S23" s="25">
        <v>1915</v>
      </c>
    </row>
    <row r="24" spans="1:19">
      <c r="B24" s="25">
        <v>661</v>
      </c>
      <c r="C24" s="25">
        <v>919</v>
      </c>
      <c r="D24" s="25">
        <v>1578</v>
      </c>
      <c r="G24" s="25">
        <v>226</v>
      </c>
      <c r="H24" s="25">
        <v>255</v>
      </c>
      <c r="I24" s="25">
        <v>282</v>
      </c>
      <c r="L24" s="25">
        <v>249</v>
      </c>
      <c r="M24" s="25">
        <v>421</v>
      </c>
      <c r="N24" s="25">
        <v>557</v>
      </c>
      <c r="Q24" s="25">
        <v>692</v>
      </c>
      <c r="R24" s="25">
        <v>1265</v>
      </c>
      <c r="S24" s="25">
        <v>1730</v>
      </c>
    </row>
    <row r="25" spans="1:19">
      <c r="B25" s="25">
        <v>641</v>
      </c>
      <c r="C25" s="25">
        <v>870</v>
      </c>
      <c r="D25" s="25">
        <v>1277</v>
      </c>
      <c r="G25" s="25">
        <v>230</v>
      </c>
      <c r="H25" s="25">
        <v>259</v>
      </c>
      <c r="I25" s="25">
        <v>298</v>
      </c>
      <c r="L25" s="25">
        <v>297</v>
      </c>
      <c r="M25" s="25">
        <v>414</v>
      </c>
      <c r="N25" s="25">
        <v>530</v>
      </c>
      <c r="Q25" s="25">
        <v>706</v>
      </c>
      <c r="R25" s="25">
        <v>1304</v>
      </c>
      <c r="S25" s="25">
        <v>1817</v>
      </c>
    </row>
    <row r="26" spans="1:19">
      <c r="B26" s="25">
        <v>655</v>
      </c>
      <c r="C26" s="25">
        <v>923</v>
      </c>
      <c r="D26" s="25">
        <v>1365</v>
      </c>
      <c r="G26" s="25">
        <v>232</v>
      </c>
      <c r="H26" s="25">
        <v>257</v>
      </c>
      <c r="I26" s="25">
        <v>294</v>
      </c>
      <c r="L26" s="25">
        <v>282</v>
      </c>
      <c r="M26" s="25">
        <v>411</v>
      </c>
      <c r="N26" s="25">
        <v>512</v>
      </c>
      <c r="Q26" s="25">
        <v>719</v>
      </c>
      <c r="R26" s="25">
        <v>1297</v>
      </c>
      <c r="S26" s="25">
        <v>1773</v>
      </c>
    </row>
    <row r="27" spans="1:19">
      <c r="B27" s="25">
        <v>648</v>
      </c>
      <c r="C27" s="25">
        <v>970</v>
      </c>
      <c r="D27" s="25">
        <v>1658</v>
      </c>
      <c r="G27" s="25">
        <v>240</v>
      </c>
      <c r="H27" s="25">
        <v>261</v>
      </c>
      <c r="I27" s="25">
        <v>291</v>
      </c>
      <c r="L27" s="25">
        <v>253</v>
      </c>
      <c r="M27" s="25">
        <v>386</v>
      </c>
      <c r="N27" s="25">
        <v>535</v>
      </c>
      <c r="Q27" s="25">
        <v>568</v>
      </c>
      <c r="R27" s="25">
        <v>1200</v>
      </c>
      <c r="S27" s="25">
        <v>1747</v>
      </c>
    </row>
    <row r="28" spans="1:19">
      <c r="B28" s="25">
        <v>360</v>
      </c>
      <c r="C28" s="25">
        <v>883</v>
      </c>
      <c r="D28" s="25">
        <v>1535</v>
      </c>
      <c r="G28" s="25">
        <v>219</v>
      </c>
      <c r="H28" s="25">
        <v>262</v>
      </c>
      <c r="I28" s="25">
        <v>288</v>
      </c>
      <c r="L28" s="25">
        <v>271</v>
      </c>
      <c r="M28" s="25">
        <v>403</v>
      </c>
      <c r="N28" s="25">
        <v>531</v>
      </c>
      <c r="Q28" s="25">
        <v>576</v>
      </c>
      <c r="R28" s="25">
        <v>1280</v>
      </c>
      <c r="S28" s="25">
        <v>1769</v>
      </c>
    </row>
    <row r="29" spans="1:19">
      <c r="B29" s="25">
        <v>655</v>
      </c>
      <c r="C29" s="25">
        <v>917</v>
      </c>
      <c r="D29" s="25">
        <v>1459</v>
      </c>
      <c r="G29" s="25">
        <v>218</v>
      </c>
      <c r="H29" s="25">
        <v>267</v>
      </c>
      <c r="I29" s="25">
        <v>295</v>
      </c>
      <c r="L29" s="25">
        <v>261</v>
      </c>
      <c r="M29" s="25">
        <v>417</v>
      </c>
      <c r="N29" s="25">
        <v>557</v>
      </c>
      <c r="Q29" s="25">
        <v>577</v>
      </c>
      <c r="R29" s="25">
        <v>1280</v>
      </c>
      <c r="S29" s="25">
        <v>1741</v>
      </c>
    </row>
    <row r="30" spans="1:19">
      <c r="B30" s="25">
        <v>346</v>
      </c>
      <c r="C30" s="25">
        <v>786</v>
      </c>
      <c r="D30" s="25">
        <v>1595</v>
      </c>
      <c r="G30" s="25">
        <v>205</v>
      </c>
      <c r="H30" s="25">
        <v>260</v>
      </c>
      <c r="I30" s="25">
        <v>301</v>
      </c>
      <c r="L30" s="25">
        <v>239</v>
      </c>
      <c r="M30" s="25">
        <v>349</v>
      </c>
      <c r="N30" s="25">
        <v>557</v>
      </c>
      <c r="Q30" s="25">
        <v>601</v>
      </c>
      <c r="R30" s="25">
        <v>1229</v>
      </c>
      <c r="S30" s="25">
        <v>1849</v>
      </c>
    </row>
    <row r="31" spans="1:19">
      <c r="B31" s="25">
        <v>665</v>
      </c>
      <c r="C31" s="25">
        <v>925</v>
      </c>
      <c r="D31" s="25">
        <v>1535</v>
      </c>
      <c r="G31" s="25">
        <v>219</v>
      </c>
      <c r="H31" s="25">
        <v>259</v>
      </c>
      <c r="I31" s="25">
        <v>299</v>
      </c>
      <c r="L31" s="25">
        <v>283</v>
      </c>
      <c r="M31" s="25">
        <v>419</v>
      </c>
      <c r="N31" s="25">
        <v>573</v>
      </c>
      <c r="Q31" s="25">
        <v>590</v>
      </c>
      <c r="R31" s="25">
        <v>1275</v>
      </c>
      <c r="S31" s="25">
        <v>1729</v>
      </c>
    </row>
    <row r="32" spans="1:19">
      <c r="B32" s="25">
        <v>637</v>
      </c>
      <c r="C32" s="25">
        <v>901</v>
      </c>
      <c r="D32" s="25">
        <v>1699</v>
      </c>
      <c r="G32" s="25">
        <v>237</v>
      </c>
      <c r="H32" s="25">
        <v>259</v>
      </c>
      <c r="I32" s="25">
        <v>281</v>
      </c>
      <c r="L32" s="25">
        <v>259</v>
      </c>
      <c r="M32" s="25">
        <v>398</v>
      </c>
      <c r="N32" s="25">
        <v>533</v>
      </c>
      <c r="Q32" s="25">
        <v>762</v>
      </c>
      <c r="R32" s="25">
        <v>1260</v>
      </c>
      <c r="S32" s="25">
        <v>1798</v>
      </c>
    </row>
    <row r="33" spans="1:19">
      <c r="B33" s="25">
        <v>656</v>
      </c>
      <c r="C33" s="25">
        <v>864</v>
      </c>
      <c r="D33" s="25">
        <v>1414</v>
      </c>
      <c r="G33" s="25">
        <v>234</v>
      </c>
      <c r="H33" s="25">
        <v>267</v>
      </c>
      <c r="I33" s="25">
        <v>299</v>
      </c>
      <c r="L33" s="25">
        <v>257</v>
      </c>
      <c r="M33" s="25">
        <v>412</v>
      </c>
      <c r="N33" s="25">
        <v>617</v>
      </c>
      <c r="Q33" s="25">
        <v>744</v>
      </c>
      <c r="R33" s="25">
        <v>1288</v>
      </c>
      <c r="S33" s="25">
        <v>1786</v>
      </c>
    </row>
    <row r="34" spans="1:19">
      <c r="B34" s="25">
        <v>657</v>
      </c>
      <c r="C34" s="25">
        <v>859</v>
      </c>
      <c r="D34" s="25">
        <v>1451</v>
      </c>
      <c r="G34" s="25">
        <v>229</v>
      </c>
      <c r="H34" s="25">
        <v>265</v>
      </c>
      <c r="I34" s="25">
        <v>295</v>
      </c>
      <c r="L34" s="25">
        <v>250</v>
      </c>
      <c r="M34" s="25">
        <v>419</v>
      </c>
      <c r="N34" s="25">
        <v>572</v>
      </c>
      <c r="Q34" s="25">
        <v>686</v>
      </c>
      <c r="R34" s="25">
        <v>1251</v>
      </c>
      <c r="S34" s="25">
        <v>1727</v>
      </c>
    </row>
    <row r="35" spans="1:19">
      <c r="B35" s="25">
        <v>701</v>
      </c>
      <c r="C35" s="25">
        <v>931</v>
      </c>
      <c r="D35" s="25">
        <v>1524</v>
      </c>
      <c r="G35" s="25">
        <v>219</v>
      </c>
      <c r="H35" s="25">
        <v>261</v>
      </c>
      <c r="I35" s="25">
        <v>296</v>
      </c>
      <c r="L35" s="25">
        <v>260</v>
      </c>
      <c r="M35" s="25">
        <v>405</v>
      </c>
      <c r="N35" s="25">
        <v>551</v>
      </c>
      <c r="Q35" s="25">
        <v>748</v>
      </c>
      <c r="R35" s="25">
        <v>1322</v>
      </c>
      <c r="S35" s="25">
        <v>1840</v>
      </c>
    </row>
    <row r="36" spans="1:19">
      <c r="G36" s="25">
        <v>231</v>
      </c>
      <c r="H36" s="25">
        <v>262</v>
      </c>
      <c r="I36" s="25">
        <v>312</v>
      </c>
      <c r="L36" s="25">
        <v>250</v>
      </c>
      <c r="M36" s="25">
        <v>402</v>
      </c>
      <c r="N36" s="25">
        <v>560</v>
      </c>
      <c r="Q36" s="25">
        <v>798</v>
      </c>
      <c r="R36" s="25">
        <v>1307</v>
      </c>
      <c r="S36" s="25">
        <v>1759</v>
      </c>
    </row>
    <row r="37" spans="1:19">
      <c r="B37" s="25">
        <v>366</v>
      </c>
      <c r="C37" s="25">
        <v>871</v>
      </c>
      <c r="D37" s="25">
        <v>1335</v>
      </c>
      <c r="G37" s="25">
        <v>215</v>
      </c>
      <c r="H37" s="25">
        <v>267</v>
      </c>
      <c r="I37" s="25">
        <v>420</v>
      </c>
      <c r="L37" s="25">
        <v>305</v>
      </c>
      <c r="M37" s="25">
        <v>433</v>
      </c>
      <c r="N37" s="25">
        <v>535</v>
      </c>
      <c r="Q37" s="25">
        <v>859</v>
      </c>
      <c r="R37" s="25">
        <v>1297</v>
      </c>
      <c r="S37" s="25">
        <v>1797</v>
      </c>
    </row>
    <row r="38" spans="1:19">
      <c r="B38" s="25">
        <v>652</v>
      </c>
      <c r="C38" s="25">
        <v>870</v>
      </c>
      <c r="D38" s="25">
        <v>1326</v>
      </c>
      <c r="G38" s="25">
        <v>218</v>
      </c>
      <c r="H38" s="25">
        <v>255</v>
      </c>
      <c r="I38" s="25">
        <v>286</v>
      </c>
      <c r="L38" s="25">
        <v>255</v>
      </c>
      <c r="M38" s="25">
        <v>388</v>
      </c>
      <c r="N38" s="25">
        <v>520</v>
      </c>
      <c r="Q38" s="25">
        <v>761</v>
      </c>
      <c r="R38" s="25">
        <v>1267</v>
      </c>
      <c r="S38" s="25">
        <v>1907</v>
      </c>
    </row>
    <row r="39" spans="1:19">
      <c r="B39" s="25">
        <v>666</v>
      </c>
      <c r="C39" s="25">
        <v>917</v>
      </c>
      <c r="D39" s="25">
        <v>1730</v>
      </c>
      <c r="G39" s="25">
        <v>239</v>
      </c>
      <c r="H39" s="25">
        <v>262</v>
      </c>
      <c r="I39" s="25">
        <v>285</v>
      </c>
      <c r="L39" s="25">
        <v>283</v>
      </c>
      <c r="M39" s="25">
        <v>415</v>
      </c>
      <c r="N39" s="25">
        <v>552</v>
      </c>
      <c r="Q39" s="25">
        <v>670</v>
      </c>
      <c r="R39" s="25">
        <v>1318</v>
      </c>
      <c r="S39" s="25">
        <v>2239</v>
      </c>
    </row>
    <row r="40" spans="1:19">
      <c r="B40" s="25">
        <v>377</v>
      </c>
      <c r="C40" s="25">
        <v>893</v>
      </c>
      <c r="D40" s="25">
        <v>1510</v>
      </c>
      <c r="G40" s="25">
        <v>214</v>
      </c>
      <c r="H40" s="25">
        <v>256</v>
      </c>
      <c r="I40" s="25">
        <v>291</v>
      </c>
      <c r="L40" s="25">
        <v>255</v>
      </c>
      <c r="M40" s="25">
        <v>416</v>
      </c>
      <c r="N40" s="25">
        <v>533</v>
      </c>
      <c r="Q40" s="25">
        <v>717</v>
      </c>
      <c r="R40" s="25">
        <v>1268</v>
      </c>
      <c r="S40" s="25">
        <v>1823</v>
      </c>
    </row>
    <row r="41" spans="1:19">
      <c r="B41" s="25">
        <v>647</v>
      </c>
      <c r="C41" s="25">
        <v>888</v>
      </c>
      <c r="D41" s="25">
        <v>1673</v>
      </c>
      <c r="G41" s="25">
        <v>229</v>
      </c>
      <c r="H41" s="25">
        <v>260</v>
      </c>
      <c r="I41" s="25">
        <v>309</v>
      </c>
      <c r="L41" s="25">
        <v>289</v>
      </c>
      <c r="M41" s="25">
        <v>409</v>
      </c>
      <c r="N41" s="25">
        <v>565</v>
      </c>
      <c r="Q41" s="25">
        <v>751</v>
      </c>
      <c r="R41" s="25">
        <v>1269</v>
      </c>
      <c r="S41" s="25">
        <v>1656</v>
      </c>
    </row>
    <row r="42" spans="1:19" s="32" customFormat="1">
      <c r="A42" s="31" t="s">
        <v>148</v>
      </c>
      <c r="B42" s="31">
        <f>AVERAGE(B22:B41)</f>
        <v>595.57894736842104</v>
      </c>
      <c r="C42" s="31">
        <f>AVERAGE(C22:C41)</f>
        <v>893.84210526315792</v>
      </c>
      <c r="D42" s="31">
        <f>AVERAGE(D22:D41)</f>
        <v>1527.3157894736842</v>
      </c>
      <c r="F42" s="31" t="s">
        <v>148</v>
      </c>
      <c r="G42" s="31">
        <f>AVERAGE(G22:G41)</f>
        <v>224</v>
      </c>
      <c r="H42" s="31">
        <f>AVERAGE(H22:H41)</f>
        <v>261</v>
      </c>
      <c r="I42" s="31">
        <f>AVERAGE(I22:I41)</f>
        <v>301.39999999999998</v>
      </c>
      <c r="K42" s="31" t="s">
        <v>148</v>
      </c>
      <c r="L42" s="31">
        <f>AVERAGE(L22:L41)</f>
        <v>264.95</v>
      </c>
      <c r="M42" s="31">
        <f>AVERAGE(M22:M41)</f>
        <v>407.15</v>
      </c>
      <c r="N42" s="31">
        <f>AVERAGE(N22:N41)</f>
        <v>548.4</v>
      </c>
      <c r="P42" s="31" t="s">
        <v>148</v>
      </c>
      <c r="Q42" s="31">
        <f>AVERAGE(Q22:Q41)</f>
        <v>697.95</v>
      </c>
      <c r="R42" s="31">
        <f>AVERAGE(R22:R41)</f>
        <v>1277.75</v>
      </c>
      <c r="S42" s="31">
        <f>AVERAGE(S22:S41)</f>
        <v>1811.1</v>
      </c>
    </row>
    <row r="43" spans="1:19">
      <c r="A43" s="25">
        <v>48</v>
      </c>
      <c r="B43" s="25">
        <v>733</v>
      </c>
      <c r="C43" s="25">
        <v>1077</v>
      </c>
      <c r="D43" s="25">
        <v>2536</v>
      </c>
      <c r="F43" s="25">
        <v>48</v>
      </c>
      <c r="G43" s="25">
        <v>247</v>
      </c>
      <c r="H43" s="25">
        <v>440</v>
      </c>
      <c r="I43" s="25">
        <v>586</v>
      </c>
      <c r="K43" s="25">
        <v>48</v>
      </c>
      <c r="L43" s="25">
        <v>312</v>
      </c>
      <c r="M43" s="25">
        <v>604</v>
      </c>
      <c r="N43" s="25">
        <v>852</v>
      </c>
      <c r="P43" s="25">
        <v>48</v>
      </c>
      <c r="Q43" s="25">
        <v>880</v>
      </c>
      <c r="R43" s="25">
        <v>2123</v>
      </c>
      <c r="S43" s="25">
        <v>3368</v>
      </c>
    </row>
    <row r="44" spans="1:19">
      <c r="B44" s="25">
        <v>528</v>
      </c>
      <c r="C44" s="25">
        <v>1116</v>
      </c>
      <c r="D44" s="25">
        <v>3063</v>
      </c>
      <c r="G44" s="25">
        <v>282</v>
      </c>
      <c r="H44" s="25">
        <v>473</v>
      </c>
      <c r="I44" s="25">
        <v>593</v>
      </c>
      <c r="L44" s="25">
        <v>415</v>
      </c>
      <c r="M44" s="25">
        <v>690</v>
      </c>
      <c r="N44" s="25">
        <v>1063</v>
      </c>
      <c r="Q44" s="25">
        <v>630</v>
      </c>
      <c r="R44" s="25">
        <v>2057</v>
      </c>
      <c r="S44" s="25">
        <v>3304</v>
      </c>
    </row>
    <row r="45" spans="1:19">
      <c r="B45" s="25">
        <v>720</v>
      </c>
      <c r="C45" s="25">
        <v>1096</v>
      </c>
      <c r="D45" s="25">
        <v>1840</v>
      </c>
      <c r="G45" s="25">
        <v>221</v>
      </c>
      <c r="H45" s="25">
        <v>480</v>
      </c>
      <c r="I45" s="25">
        <v>573</v>
      </c>
      <c r="L45" s="25">
        <v>341</v>
      </c>
      <c r="M45" s="25">
        <v>546</v>
      </c>
      <c r="N45" s="25">
        <v>945</v>
      </c>
      <c r="Q45" s="25">
        <v>616</v>
      </c>
      <c r="R45" s="25">
        <v>1297</v>
      </c>
      <c r="S45" s="25">
        <v>3169</v>
      </c>
    </row>
    <row r="46" spans="1:19">
      <c r="B46" s="25">
        <v>691</v>
      </c>
      <c r="C46" s="25">
        <v>1157</v>
      </c>
      <c r="D46" s="25">
        <v>2975</v>
      </c>
      <c r="G46" s="25">
        <v>198</v>
      </c>
      <c r="H46" s="25">
        <v>443</v>
      </c>
      <c r="I46" s="25">
        <v>616</v>
      </c>
      <c r="L46" s="25">
        <v>391</v>
      </c>
      <c r="M46" s="25">
        <v>696</v>
      </c>
      <c r="N46" s="25">
        <v>1076</v>
      </c>
      <c r="Q46" s="25">
        <v>484</v>
      </c>
      <c r="R46" s="25">
        <v>1528</v>
      </c>
      <c r="S46" s="25">
        <v>3061</v>
      </c>
    </row>
    <row r="47" spans="1:19">
      <c r="B47" s="25">
        <v>611</v>
      </c>
      <c r="C47" s="25">
        <v>1116</v>
      </c>
      <c r="D47" s="25">
        <v>2818</v>
      </c>
      <c r="G47" s="25">
        <v>210</v>
      </c>
      <c r="H47" s="25">
        <v>405</v>
      </c>
      <c r="I47" s="25">
        <v>612</v>
      </c>
      <c r="L47" s="25">
        <v>395</v>
      </c>
      <c r="M47" s="25">
        <v>642</v>
      </c>
      <c r="N47" s="25">
        <v>897</v>
      </c>
      <c r="Q47" s="25">
        <v>558</v>
      </c>
      <c r="R47" s="25">
        <v>1725</v>
      </c>
      <c r="S47" s="25">
        <v>3308</v>
      </c>
    </row>
    <row r="48" spans="1:19">
      <c r="B48" s="25">
        <v>786</v>
      </c>
      <c r="C48" s="25">
        <v>1111</v>
      </c>
      <c r="D48" s="25">
        <v>2428</v>
      </c>
      <c r="G48" s="25">
        <v>208</v>
      </c>
      <c r="H48" s="25">
        <v>463</v>
      </c>
      <c r="I48" s="25">
        <v>591</v>
      </c>
      <c r="L48" s="25">
        <v>251</v>
      </c>
      <c r="M48" s="25">
        <v>581</v>
      </c>
      <c r="N48" s="25">
        <v>893</v>
      </c>
      <c r="Q48" s="25">
        <v>667</v>
      </c>
      <c r="R48" s="25">
        <v>1934</v>
      </c>
      <c r="S48" s="25">
        <v>3563</v>
      </c>
    </row>
    <row r="49" spans="2:19">
      <c r="B49" s="25">
        <v>786</v>
      </c>
      <c r="C49" s="25">
        <v>1129</v>
      </c>
      <c r="D49" s="25">
        <v>1965</v>
      </c>
      <c r="G49" s="25">
        <v>226</v>
      </c>
      <c r="H49" s="25">
        <v>469</v>
      </c>
      <c r="I49" s="25">
        <v>693</v>
      </c>
      <c r="L49" s="25">
        <v>404</v>
      </c>
      <c r="M49" s="25">
        <v>727</v>
      </c>
      <c r="N49" s="25">
        <v>1137</v>
      </c>
      <c r="Q49" s="25">
        <v>617</v>
      </c>
      <c r="R49" s="25">
        <v>1291</v>
      </c>
      <c r="S49" s="25">
        <v>2684</v>
      </c>
    </row>
    <row r="50" spans="2:19">
      <c r="B50" s="25">
        <v>542</v>
      </c>
      <c r="C50" s="25">
        <v>1016</v>
      </c>
      <c r="D50" s="25">
        <v>1731</v>
      </c>
      <c r="G50" s="25">
        <v>287</v>
      </c>
      <c r="H50" s="25">
        <v>480</v>
      </c>
      <c r="I50" s="25">
        <v>570</v>
      </c>
      <c r="L50" s="25">
        <v>281</v>
      </c>
      <c r="M50" s="25">
        <v>714</v>
      </c>
      <c r="N50" s="25">
        <v>1002</v>
      </c>
      <c r="Q50" s="25">
        <v>589</v>
      </c>
      <c r="R50" s="25">
        <v>1523</v>
      </c>
      <c r="S50" s="25">
        <v>3302</v>
      </c>
    </row>
    <row r="51" spans="2:19">
      <c r="B51" s="25">
        <v>701</v>
      </c>
      <c r="C51" s="25">
        <v>1083</v>
      </c>
      <c r="D51" s="25">
        <v>2269</v>
      </c>
      <c r="G51" s="25">
        <v>199</v>
      </c>
      <c r="H51" s="25">
        <v>420</v>
      </c>
      <c r="I51" s="25">
        <v>561</v>
      </c>
      <c r="L51" s="25">
        <v>360</v>
      </c>
      <c r="M51" s="25">
        <v>729</v>
      </c>
      <c r="N51" s="25">
        <v>963</v>
      </c>
      <c r="Q51" s="25">
        <v>606</v>
      </c>
      <c r="R51" s="25">
        <v>1668</v>
      </c>
      <c r="S51" s="25">
        <v>3421</v>
      </c>
    </row>
    <row r="52" spans="2:19">
      <c r="B52" s="25">
        <v>783</v>
      </c>
      <c r="C52" s="25">
        <v>1152</v>
      </c>
      <c r="D52" s="25">
        <v>2620</v>
      </c>
      <c r="G52" s="25">
        <v>198</v>
      </c>
      <c r="H52" s="25">
        <v>366</v>
      </c>
      <c r="I52" s="25">
        <v>535</v>
      </c>
      <c r="L52" s="25">
        <v>257</v>
      </c>
      <c r="M52" s="25">
        <v>649</v>
      </c>
      <c r="N52" s="25">
        <v>989</v>
      </c>
      <c r="Q52" s="25">
        <v>707</v>
      </c>
      <c r="R52" s="25">
        <v>1110</v>
      </c>
      <c r="S52" s="25">
        <v>3021</v>
      </c>
    </row>
    <row r="53" spans="2:19">
      <c r="B53" s="25">
        <v>683</v>
      </c>
      <c r="C53" s="25">
        <v>1070</v>
      </c>
      <c r="D53" s="25">
        <v>2188</v>
      </c>
      <c r="G53" s="25">
        <v>206</v>
      </c>
      <c r="H53" s="25">
        <v>457</v>
      </c>
      <c r="I53" s="25">
        <v>575</v>
      </c>
      <c r="L53" s="25">
        <v>263</v>
      </c>
      <c r="M53" s="25">
        <v>587</v>
      </c>
      <c r="N53" s="25">
        <v>923</v>
      </c>
      <c r="Q53" s="25">
        <v>612</v>
      </c>
      <c r="R53" s="25">
        <v>1969</v>
      </c>
      <c r="S53" s="25">
        <v>3404</v>
      </c>
    </row>
    <row r="54" spans="2:19">
      <c r="B54" s="25">
        <v>750</v>
      </c>
      <c r="C54" s="25">
        <v>1086</v>
      </c>
      <c r="D54" s="25">
        <v>1870</v>
      </c>
      <c r="G54" s="25">
        <v>223</v>
      </c>
      <c r="H54" s="25">
        <v>474</v>
      </c>
      <c r="I54" s="25">
        <v>550</v>
      </c>
      <c r="L54" s="25">
        <v>256</v>
      </c>
      <c r="M54" s="25">
        <v>678</v>
      </c>
      <c r="N54" s="25">
        <v>1257</v>
      </c>
      <c r="Q54" s="25">
        <v>712</v>
      </c>
      <c r="R54" s="25">
        <v>1751</v>
      </c>
      <c r="S54" s="25">
        <v>3291</v>
      </c>
    </row>
    <row r="55" spans="2:19">
      <c r="B55" s="25">
        <v>674</v>
      </c>
      <c r="C55" s="25">
        <v>1063</v>
      </c>
      <c r="D55" s="25">
        <v>2172</v>
      </c>
      <c r="G55" s="25">
        <v>283</v>
      </c>
      <c r="H55" s="25">
        <v>460</v>
      </c>
      <c r="I55" s="25">
        <v>634</v>
      </c>
      <c r="L55" s="25">
        <v>335</v>
      </c>
      <c r="M55" s="25">
        <v>727</v>
      </c>
      <c r="N55" s="25">
        <v>960</v>
      </c>
      <c r="Q55" s="25">
        <v>778</v>
      </c>
      <c r="R55" s="25">
        <v>2027</v>
      </c>
      <c r="S55" s="25">
        <v>3213</v>
      </c>
    </row>
    <row r="56" spans="2:19">
      <c r="B56" s="25">
        <v>705</v>
      </c>
      <c r="C56" s="25">
        <v>995</v>
      </c>
      <c r="D56" s="25">
        <v>1718</v>
      </c>
      <c r="G56" s="25">
        <v>254</v>
      </c>
      <c r="H56" s="25">
        <v>480</v>
      </c>
      <c r="I56" s="25">
        <v>562</v>
      </c>
      <c r="L56" s="25">
        <v>246</v>
      </c>
      <c r="M56" s="25">
        <v>639</v>
      </c>
      <c r="N56" s="25">
        <v>1025</v>
      </c>
      <c r="Q56" s="25">
        <v>735</v>
      </c>
      <c r="R56" s="25">
        <v>2050</v>
      </c>
      <c r="S56" s="25">
        <v>3447</v>
      </c>
    </row>
    <row r="57" spans="2:19">
      <c r="B57" s="25">
        <v>688</v>
      </c>
      <c r="C57" s="25">
        <v>989</v>
      </c>
      <c r="D57" s="25">
        <v>1788</v>
      </c>
      <c r="G57" s="25">
        <v>211</v>
      </c>
      <c r="H57" s="25">
        <v>471</v>
      </c>
      <c r="I57" s="25">
        <v>572</v>
      </c>
      <c r="L57" s="25">
        <v>250</v>
      </c>
      <c r="M57" s="25">
        <v>682</v>
      </c>
      <c r="N57" s="25">
        <v>1010</v>
      </c>
      <c r="Q57" s="25">
        <v>741</v>
      </c>
      <c r="R57" s="25">
        <v>974</v>
      </c>
      <c r="S57" s="25">
        <v>2107</v>
      </c>
    </row>
    <row r="58" spans="2:19">
      <c r="B58" s="25">
        <v>736</v>
      </c>
      <c r="C58" s="25">
        <v>1084</v>
      </c>
      <c r="D58" s="25">
        <v>2095</v>
      </c>
      <c r="G58" s="25">
        <v>205</v>
      </c>
      <c r="H58" s="25">
        <v>456</v>
      </c>
      <c r="I58" s="25">
        <v>618</v>
      </c>
      <c r="L58" s="25">
        <v>295</v>
      </c>
      <c r="M58" s="25">
        <v>712</v>
      </c>
      <c r="N58" s="25">
        <v>1159</v>
      </c>
      <c r="Q58" s="25">
        <v>643</v>
      </c>
      <c r="R58" s="25">
        <v>1885</v>
      </c>
      <c r="S58" s="25">
        <v>3453</v>
      </c>
    </row>
    <row r="59" spans="2:19">
      <c r="B59" s="25">
        <v>743</v>
      </c>
      <c r="C59" s="25">
        <v>1091</v>
      </c>
      <c r="D59" s="25">
        <v>2204</v>
      </c>
      <c r="G59" s="25">
        <v>216</v>
      </c>
      <c r="H59" s="25">
        <v>363</v>
      </c>
      <c r="I59" s="25">
        <v>562</v>
      </c>
      <c r="L59" s="25">
        <v>245</v>
      </c>
      <c r="M59" s="25">
        <v>661</v>
      </c>
      <c r="N59" s="25">
        <v>1014</v>
      </c>
      <c r="Q59" s="25">
        <v>709</v>
      </c>
      <c r="R59" s="25">
        <v>1452</v>
      </c>
      <c r="S59" s="25">
        <v>3056</v>
      </c>
    </row>
    <row r="60" spans="2:19">
      <c r="B60" s="25">
        <v>569</v>
      </c>
      <c r="C60" s="25">
        <v>1080</v>
      </c>
      <c r="D60" s="25">
        <v>2627</v>
      </c>
      <c r="G60" s="25">
        <v>254</v>
      </c>
      <c r="H60" s="25">
        <v>462</v>
      </c>
      <c r="I60" s="25">
        <v>556</v>
      </c>
      <c r="L60" s="25">
        <v>249</v>
      </c>
      <c r="M60" s="25">
        <v>663</v>
      </c>
      <c r="N60" s="25">
        <v>1265</v>
      </c>
      <c r="Q60" s="25">
        <v>721</v>
      </c>
      <c r="R60" s="25">
        <v>2148</v>
      </c>
      <c r="S60" s="25">
        <v>3249</v>
      </c>
    </row>
    <row r="61" spans="2:19">
      <c r="B61" s="25">
        <v>783</v>
      </c>
      <c r="C61" s="25">
        <v>997</v>
      </c>
      <c r="D61" s="25">
        <v>1515</v>
      </c>
      <c r="G61" s="25">
        <v>206</v>
      </c>
      <c r="H61" s="25">
        <v>411</v>
      </c>
      <c r="I61" s="25">
        <v>555</v>
      </c>
      <c r="L61" s="25">
        <v>237</v>
      </c>
      <c r="M61" s="25">
        <v>468</v>
      </c>
      <c r="N61" s="25">
        <v>752</v>
      </c>
      <c r="Q61" s="25">
        <v>497</v>
      </c>
      <c r="R61" s="25">
        <v>1820</v>
      </c>
      <c r="S61" s="25">
        <v>2997</v>
      </c>
    </row>
    <row r="62" spans="2:19">
      <c r="B62" s="25">
        <v>409</v>
      </c>
      <c r="C62" s="25">
        <v>1046</v>
      </c>
      <c r="D62" s="25">
        <v>1704</v>
      </c>
      <c r="G62" s="25">
        <v>198</v>
      </c>
      <c r="H62" s="25">
        <v>429</v>
      </c>
      <c r="I62" s="25">
        <v>600</v>
      </c>
      <c r="L62" s="25">
        <v>297</v>
      </c>
      <c r="M62" s="25">
        <v>707</v>
      </c>
      <c r="N62" s="25">
        <v>1162</v>
      </c>
      <c r="Q62" s="25">
        <v>705</v>
      </c>
      <c r="R62" s="25">
        <v>1633</v>
      </c>
      <c r="S62" s="25">
        <v>3729</v>
      </c>
    </row>
    <row r="63" spans="2:19">
      <c r="B63" s="25">
        <v>667</v>
      </c>
      <c r="C63" s="25">
        <v>1149</v>
      </c>
      <c r="D63" s="25">
        <v>2606</v>
      </c>
      <c r="G63" s="25">
        <v>246</v>
      </c>
      <c r="H63" s="25">
        <v>426</v>
      </c>
      <c r="I63" s="25">
        <v>567</v>
      </c>
      <c r="L63" s="25">
        <v>388</v>
      </c>
      <c r="M63" s="25">
        <v>701</v>
      </c>
      <c r="N63" s="25">
        <v>950</v>
      </c>
      <c r="Q63" s="25">
        <v>629</v>
      </c>
      <c r="R63" s="25">
        <v>1870</v>
      </c>
      <c r="S63" s="25">
        <v>3380</v>
      </c>
    </row>
    <row r="64" spans="2:19">
      <c r="B64" s="25">
        <v>699</v>
      </c>
      <c r="C64" s="25">
        <v>1078</v>
      </c>
      <c r="D64" s="25">
        <v>2242</v>
      </c>
      <c r="G64" s="25">
        <v>197</v>
      </c>
      <c r="H64" s="25">
        <v>462</v>
      </c>
      <c r="I64" s="25">
        <v>573</v>
      </c>
      <c r="L64" s="25">
        <v>270</v>
      </c>
      <c r="M64" s="25">
        <v>628</v>
      </c>
      <c r="N64" s="25">
        <v>1026</v>
      </c>
      <c r="Q64" s="25">
        <v>653</v>
      </c>
      <c r="R64" s="25">
        <v>1488</v>
      </c>
      <c r="S64" s="25">
        <v>3058</v>
      </c>
    </row>
    <row r="65" spans="2:19">
      <c r="B65" s="25">
        <v>778</v>
      </c>
      <c r="C65" s="25">
        <v>1050</v>
      </c>
      <c r="D65" s="25">
        <v>1818</v>
      </c>
      <c r="G65" s="25">
        <v>298</v>
      </c>
      <c r="H65" s="25">
        <v>483</v>
      </c>
      <c r="I65" s="25">
        <v>583</v>
      </c>
      <c r="L65" s="25">
        <v>336</v>
      </c>
      <c r="M65" s="25">
        <v>710</v>
      </c>
      <c r="N65" s="25">
        <v>1022</v>
      </c>
      <c r="Q65" s="25">
        <v>678</v>
      </c>
      <c r="R65" s="25">
        <v>1421</v>
      </c>
      <c r="S65" s="25">
        <v>3204</v>
      </c>
    </row>
    <row r="66" spans="2:19">
      <c r="B66" s="25">
        <v>675</v>
      </c>
      <c r="C66" s="25">
        <v>962</v>
      </c>
      <c r="D66" s="25">
        <v>1850</v>
      </c>
      <c r="G66" s="25">
        <v>240</v>
      </c>
      <c r="H66" s="25">
        <v>476</v>
      </c>
      <c r="I66" s="25">
        <v>566</v>
      </c>
      <c r="L66" s="25">
        <v>254</v>
      </c>
      <c r="M66" s="25">
        <v>754</v>
      </c>
      <c r="N66" s="25">
        <v>1238</v>
      </c>
      <c r="Q66" s="25">
        <v>605</v>
      </c>
      <c r="R66" s="25">
        <v>2114</v>
      </c>
      <c r="S66" s="25">
        <v>3379</v>
      </c>
    </row>
    <row r="67" spans="2:19">
      <c r="B67" s="25">
        <v>700</v>
      </c>
      <c r="C67" s="25">
        <v>1075</v>
      </c>
      <c r="D67" s="25">
        <v>2000</v>
      </c>
      <c r="G67" s="25">
        <v>257</v>
      </c>
      <c r="H67" s="25">
        <v>449</v>
      </c>
      <c r="I67" s="25">
        <v>566</v>
      </c>
      <c r="L67" s="25">
        <v>258</v>
      </c>
      <c r="M67" s="25">
        <v>633</v>
      </c>
      <c r="N67" s="25">
        <v>1136</v>
      </c>
      <c r="Q67" s="25">
        <v>706</v>
      </c>
      <c r="R67" s="25">
        <v>2158</v>
      </c>
      <c r="S67" s="25">
        <v>3151</v>
      </c>
    </row>
    <row r="68" spans="2:19">
      <c r="B68" s="25">
        <v>676</v>
      </c>
      <c r="C68" s="25">
        <v>1046</v>
      </c>
      <c r="D68" s="25">
        <v>1798</v>
      </c>
      <c r="G68" s="25">
        <v>272</v>
      </c>
      <c r="H68" s="25">
        <v>460</v>
      </c>
      <c r="I68" s="25">
        <v>597</v>
      </c>
      <c r="L68" s="25">
        <v>244</v>
      </c>
      <c r="M68" s="25">
        <v>639</v>
      </c>
      <c r="N68" s="25">
        <v>1014</v>
      </c>
      <c r="Q68" s="25">
        <v>711</v>
      </c>
      <c r="R68" s="25">
        <v>2061</v>
      </c>
      <c r="S68" s="25">
        <v>3335</v>
      </c>
    </row>
    <row r="69" spans="2:19">
      <c r="B69" s="25">
        <v>469</v>
      </c>
      <c r="C69" s="25">
        <v>1065</v>
      </c>
      <c r="D69" s="25">
        <v>2321</v>
      </c>
      <c r="G69" s="25">
        <v>302</v>
      </c>
      <c r="H69" s="25">
        <v>478</v>
      </c>
      <c r="I69" s="25">
        <v>558</v>
      </c>
      <c r="L69" s="25">
        <v>319</v>
      </c>
      <c r="M69" s="25">
        <v>628</v>
      </c>
      <c r="N69" s="25">
        <v>926</v>
      </c>
      <c r="Q69" s="25">
        <v>680</v>
      </c>
      <c r="R69" s="25">
        <v>1610</v>
      </c>
      <c r="S69" s="25">
        <v>3516</v>
      </c>
    </row>
    <row r="70" spans="2:19">
      <c r="B70" s="25">
        <v>889</v>
      </c>
      <c r="C70" s="25">
        <v>1041</v>
      </c>
      <c r="D70" s="25">
        <v>1459</v>
      </c>
      <c r="G70" s="25">
        <v>204</v>
      </c>
      <c r="H70" s="25">
        <v>445</v>
      </c>
      <c r="I70" s="25">
        <v>576</v>
      </c>
      <c r="L70" s="25">
        <v>292</v>
      </c>
      <c r="M70" s="25">
        <v>602</v>
      </c>
      <c r="N70" s="25">
        <v>1101</v>
      </c>
      <c r="Q70" s="25">
        <v>746</v>
      </c>
      <c r="R70" s="25">
        <v>1768</v>
      </c>
      <c r="S70" s="25">
        <v>3164</v>
      </c>
    </row>
    <row r="71" spans="2:19">
      <c r="B71" s="25">
        <v>510</v>
      </c>
      <c r="C71" s="25">
        <v>903</v>
      </c>
      <c r="D71" s="25">
        <v>1540</v>
      </c>
      <c r="G71" s="25">
        <v>301</v>
      </c>
      <c r="H71" s="25">
        <v>481</v>
      </c>
      <c r="I71" s="25">
        <v>564</v>
      </c>
      <c r="L71" s="25">
        <v>378</v>
      </c>
      <c r="M71" s="25">
        <v>674</v>
      </c>
      <c r="N71" s="25">
        <v>1052</v>
      </c>
      <c r="Q71" s="25">
        <v>710</v>
      </c>
      <c r="R71" s="25">
        <v>2028</v>
      </c>
      <c r="S71" s="25">
        <v>3404</v>
      </c>
    </row>
    <row r="72" spans="2:19">
      <c r="B72" s="25">
        <v>701</v>
      </c>
      <c r="C72" s="25">
        <v>1110</v>
      </c>
      <c r="D72" s="25">
        <v>2085</v>
      </c>
      <c r="G72" s="25">
        <v>305</v>
      </c>
      <c r="H72" s="25">
        <v>479</v>
      </c>
      <c r="I72" s="25">
        <v>589</v>
      </c>
      <c r="L72" s="25">
        <v>267</v>
      </c>
      <c r="M72" s="25">
        <v>654</v>
      </c>
      <c r="N72" s="25">
        <v>1035</v>
      </c>
      <c r="Q72" s="25">
        <v>723</v>
      </c>
      <c r="R72" s="25">
        <v>1669</v>
      </c>
      <c r="S72" s="25">
        <v>3528</v>
      </c>
    </row>
    <row r="73" spans="2:19">
      <c r="B73" s="25">
        <v>704</v>
      </c>
      <c r="C73" s="25">
        <v>992</v>
      </c>
      <c r="D73" s="25">
        <v>2113</v>
      </c>
      <c r="G73" s="25">
        <v>210</v>
      </c>
      <c r="H73" s="25">
        <v>452</v>
      </c>
      <c r="I73" s="25">
        <v>643</v>
      </c>
      <c r="L73" s="25">
        <v>282</v>
      </c>
      <c r="M73" s="25">
        <v>747</v>
      </c>
      <c r="N73" s="25">
        <v>1083</v>
      </c>
      <c r="Q73" s="25">
        <v>957</v>
      </c>
      <c r="R73" s="25">
        <v>2181</v>
      </c>
      <c r="S73" s="25">
        <v>3331</v>
      </c>
    </row>
    <row r="74" spans="2:19">
      <c r="B74" s="25">
        <v>781</v>
      </c>
      <c r="C74" s="25">
        <v>1050</v>
      </c>
      <c r="D74" s="25">
        <v>1911</v>
      </c>
      <c r="G74" s="25">
        <v>220</v>
      </c>
      <c r="H74" s="25">
        <v>465</v>
      </c>
      <c r="I74" s="25">
        <v>609</v>
      </c>
      <c r="L74" s="25">
        <v>260</v>
      </c>
      <c r="M74" s="25">
        <v>552</v>
      </c>
      <c r="N74" s="25">
        <v>871</v>
      </c>
      <c r="Q74" s="25">
        <v>665</v>
      </c>
      <c r="R74" s="25">
        <v>1712</v>
      </c>
      <c r="S74" s="25">
        <v>3215</v>
      </c>
    </row>
    <row r="75" spans="2:19">
      <c r="B75" s="25">
        <v>782</v>
      </c>
      <c r="C75" s="25">
        <v>1092</v>
      </c>
      <c r="D75" s="25">
        <v>2132</v>
      </c>
      <c r="G75" s="25">
        <v>288</v>
      </c>
      <c r="H75" s="25">
        <v>473</v>
      </c>
      <c r="I75" s="25">
        <v>551</v>
      </c>
      <c r="L75" s="25">
        <v>313</v>
      </c>
      <c r="M75" s="25">
        <v>614</v>
      </c>
      <c r="N75" s="25">
        <v>967</v>
      </c>
      <c r="Q75" s="25">
        <v>594</v>
      </c>
      <c r="R75" s="25">
        <v>1408</v>
      </c>
      <c r="S75" s="25">
        <v>2918</v>
      </c>
    </row>
    <row r="76" spans="2:19">
      <c r="B76" s="25">
        <v>726</v>
      </c>
      <c r="C76" s="25">
        <v>992</v>
      </c>
      <c r="D76" s="25">
        <v>1662</v>
      </c>
      <c r="G76" s="25">
        <v>277</v>
      </c>
      <c r="H76" s="25">
        <v>478</v>
      </c>
      <c r="I76" s="25">
        <v>588</v>
      </c>
      <c r="L76" s="25">
        <v>276</v>
      </c>
      <c r="M76" s="25">
        <v>718</v>
      </c>
      <c r="N76" s="25">
        <v>976</v>
      </c>
      <c r="Q76" s="25">
        <v>712</v>
      </c>
      <c r="R76" s="25">
        <v>1537</v>
      </c>
      <c r="S76" s="25">
        <v>3264</v>
      </c>
    </row>
    <row r="77" spans="2:19">
      <c r="B77" s="25">
        <v>629</v>
      </c>
      <c r="C77" s="25">
        <v>1113</v>
      </c>
      <c r="D77" s="25">
        <v>2205</v>
      </c>
      <c r="G77" s="25">
        <v>213</v>
      </c>
      <c r="H77" s="25">
        <v>463</v>
      </c>
      <c r="I77" s="25">
        <v>576</v>
      </c>
      <c r="L77" s="25">
        <v>277</v>
      </c>
      <c r="M77" s="25">
        <v>741</v>
      </c>
      <c r="N77" s="25">
        <v>1152</v>
      </c>
      <c r="Q77" s="25">
        <v>893</v>
      </c>
      <c r="R77" s="25">
        <v>2228</v>
      </c>
      <c r="S77" s="25">
        <v>3352</v>
      </c>
    </row>
    <row r="78" spans="2:19">
      <c r="B78" s="25">
        <v>570</v>
      </c>
      <c r="C78" s="25">
        <v>957</v>
      </c>
      <c r="D78" s="25">
        <v>1749</v>
      </c>
      <c r="G78" s="25">
        <v>195</v>
      </c>
      <c r="H78" s="25">
        <v>457</v>
      </c>
      <c r="I78" s="25">
        <v>579</v>
      </c>
      <c r="L78" s="25">
        <v>244</v>
      </c>
      <c r="M78" s="25">
        <v>614</v>
      </c>
      <c r="N78" s="25">
        <v>1039</v>
      </c>
      <c r="Q78" s="25">
        <v>815</v>
      </c>
      <c r="R78" s="25">
        <v>1853</v>
      </c>
      <c r="S78" s="25">
        <v>3343</v>
      </c>
    </row>
    <row r="79" spans="2:19">
      <c r="B79" s="25">
        <v>681</v>
      </c>
      <c r="C79" s="25">
        <v>1095</v>
      </c>
      <c r="D79" s="25">
        <v>2201</v>
      </c>
      <c r="G79" s="25">
        <v>201</v>
      </c>
      <c r="H79" s="25">
        <v>382</v>
      </c>
      <c r="I79" s="25">
        <v>551</v>
      </c>
      <c r="L79" s="25">
        <v>312</v>
      </c>
      <c r="M79" s="25">
        <v>725</v>
      </c>
      <c r="N79" s="25">
        <v>1027</v>
      </c>
      <c r="Q79" s="25">
        <v>600</v>
      </c>
      <c r="R79" s="25">
        <v>1305</v>
      </c>
      <c r="S79" s="25">
        <v>2907</v>
      </c>
    </row>
    <row r="80" spans="2:19">
      <c r="B80" s="25">
        <v>452</v>
      </c>
      <c r="C80" s="25">
        <v>1016</v>
      </c>
      <c r="D80" s="25">
        <v>1925</v>
      </c>
      <c r="G80" s="25">
        <v>216</v>
      </c>
      <c r="H80" s="25">
        <v>465</v>
      </c>
      <c r="I80" s="25">
        <v>601</v>
      </c>
      <c r="L80" s="25">
        <v>408</v>
      </c>
      <c r="M80" s="25">
        <v>671</v>
      </c>
      <c r="N80" s="25">
        <v>949</v>
      </c>
      <c r="Q80" s="25">
        <v>749</v>
      </c>
      <c r="R80" s="25">
        <v>1757</v>
      </c>
      <c r="S80" s="25">
        <v>3268</v>
      </c>
    </row>
    <row r="81" spans="1:19">
      <c r="B81" s="25">
        <v>750</v>
      </c>
      <c r="C81" s="25">
        <v>1075</v>
      </c>
      <c r="D81" s="25">
        <v>2223</v>
      </c>
      <c r="G81" s="25">
        <v>205</v>
      </c>
      <c r="H81" s="25">
        <v>474</v>
      </c>
      <c r="I81" s="25">
        <v>596</v>
      </c>
      <c r="L81" s="25">
        <v>244</v>
      </c>
      <c r="M81" s="25">
        <v>684</v>
      </c>
      <c r="N81" s="25">
        <v>978</v>
      </c>
      <c r="Q81" s="25">
        <v>691</v>
      </c>
      <c r="R81" s="25">
        <v>1330</v>
      </c>
      <c r="S81" s="25">
        <v>2972</v>
      </c>
    </row>
    <row r="82" spans="1:19">
      <c r="B82" s="25">
        <v>749</v>
      </c>
      <c r="C82" s="25">
        <v>1078</v>
      </c>
      <c r="D82" s="25">
        <v>1910</v>
      </c>
      <c r="G82" s="25">
        <v>220</v>
      </c>
      <c r="H82" s="25">
        <v>448</v>
      </c>
      <c r="I82" s="25">
        <v>576</v>
      </c>
      <c r="L82" s="25">
        <v>244</v>
      </c>
      <c r="M82" s="25">
        <v>724</v>
      </c>
      <c r="N82" s="25">
        <v>963</v>
      </c>
      <c r="Q82" s="25">
        <v>599</v>
      </c>
      <c r="R82" s="25">
        <v>1414</v>
      </c>
      <c r="S82" s="25">
        <v>3118</v>
      </c>
    </row>
    <row r="83" spans="1:19">
      <c r="B83" s="25">
        <v>536</v>
      </c>
      <c r="C83" s="25">
        <v>1073</v>
      </c>
      <c r="D83" s="25">
        <v>2309</v>
      </c>
      <c r="G83" s="25">
        <v>252</v>
      </c>
      <c r="H83" s="25">
        <v>432</v>
      </c>
      <c r="I83" s="25">
        <v>578</v>
      </c>
      <c r="L83" s="25">
        <v>259</v>
      </c>
      <c r="M83" s="25">
        <v>698</v>
      </c>
      <c r="N83" s="25">
        <v>1246</v>
      </c>
      <c r="Q83" s="25">
        <v>653</v>
      </c>
      <c r="R83" s="25">
        <v>1422</v>
      </c>
      <c r="S83" s="25">
        <v>3026</v>
      </c>
    </row>
    <row r="84" spans="1:19">
      <c r="B84" s="25">
        <v>699</v>
      </c>
      <c r="C84" s="25">
        <v>1055</v>
      </c>
      <c r="D84" s="25">
        <v>1954</v>
      </c>
      <c r="G84" s="25">
        <v>251</v>
      </c>
      <c r="H84" s="25">
        <v>436</v>
      </c>
      <c r="I84" s="25">
        <v>604</v>
      </c>
      <c r="L84" s="25">
        <v>264</v>
      </c>
      <c r="M84" s="25">
        <v>671</v>
      </c>
      <c r="N84" s="25">
        <v>1031</v>
      </c>
      <c r="Q84" s="25">
        <v>698</v>
      </c>
      <c r="R84" s="25">
        <v>2021</v>
      </c>
      <c r="S84" s="25">
        <v>3292</v>
      </c>
    </row>
    <row r="85" spans="1:19">
      <c r="B85" s="25">
        <v>477</v>
      </c>
      <c r="C85" s="25">
        <v>973</v>
      </c>
      <c r="D85" s="25">
        <v>1867</v>
      </c>
      <c r="G85" s="25">
        <v>198</v>
      </c>
      <c r="H85" s="25">
        <v>463</v>
      </c>
      <c r="I85" s="25">
        <v>590</v>
      </c>
      <c r="L85" s="25">
        <v>279</v>
      </c>
      <c r="M85" s="25">
        <v>568</v>
      </c>
      <c r="N85" s="25">
        <v>1067</v>
      </c>
      <c r="Q85" s="25">
        <v>671</v>
      </c>
      <c r="R85" s="25">
        <v>1667</v>
      </c>
      <c r="S85" s="25">
        <v>3379</v>
      </c>
    </row>
    <row r="86" spans="1:19">
      <c r="B86" s="25">
        <v>750</v>
      </c>
      <c r="C86" s="25">
        <v>1105</v>
      </c>
      <c r="D86" s="25">
        <v>2372</v>
      </c>
      <c r="G86" s="25">
        <v>269</v>
      </c>
      <c r="H86" s="25">
        <v>479</v>
      </c>
      <c r="I86" s="25">
        <v>593</v>
      </c>
      <c r="L86" s="25">
        <v>251</v>
      </c>
      <c r="M86" s="25">
        <v>675</v>
      </c>
      <c r="N86" s="25">
        <v>1237</v>
      </c>
      <c r="Q86" s="25">
        <v>661</v>
      </c>
      <c r="R86" s="25">
        <v>1114</v>
      </c>
      <c r="S86" s="25">
        <v>3031</v>
      </c>
    </row>
    <row r="87" spans="1:19">
      <c r="B87" s="25">
        <v>751</v>
      </c>
      <c r="C87" s="25">
        <v>1072</v>
      </c>
      <c r="D87" s="25">
        <v>2385</v>
      </c>
      <c r="G87" s="25">
        <v>203</v>
      </c>
      <c r="H87" s="25">
        <v>383</v>
      </c>
      <c r="I87" s="25">
        <v>555</v>
      </c>
      <c r="L87" s="25">
        <v>242</v>
      </c>
      <c r="M87" s="25">
        <v>642</v>
      </c>
      <c r="N87" s="25">
        <v>1029</v>
      </c>
      <c r="Q87" s="25">
        <v>644</v>
      </c>
      <c r="R87" s="25">
        <v>1740</v>
      </c>
      <c r="S87" s="25">
        <v>3227</v>
      </c>
    </row>
    <row r="88" spans="1:19">
      <c r="B88" s="25">
        <v>831</v>
      </c>
      <c r="C88" s="25">
        <v>1135</v>
      </c>
      <c r="D88" s="25">
        <v>2891</v>
      </c>
      <c r="G88" s="25">
        <v>270</v>
      </c>
      <c r="H88" s="25">
        <v>468</v>
      </c>
      <c r="I88" s="25">
        <v>591</v>
      </c>
      <c r="L88" s="25">
        <v>232</v>
      </c>
      <c r="M88" s="25">
        <v>694</v>
      </c>
      <c r="N88" s="25">
        <v>1064</v>
      </c>
      <c r="Q88" s="25">
        <v>724</v>
      </c>
      <c r="R88" s="25">
        <v>1912</v>
      </c>
      <c r="S88" s="25">
        <v>3436</v>
      </c>
    </row>
    <row r="89" spans="1:19">
      <c r="B89" s="25">
        <v>583</v>
      </c>
      <c r="C89" s="25">
        <v>1055</v>
      </c>
      <c r="D89" s="25">
        <v>2183</v>
      </c>
      <c r="G89" s="25">
        <v>288</v>
      </c>
      <c r="H89" s="25">
        <v>480</v>
      </c>
      <c r="I89" s="25">
        <v>561</v>
      </c>
      <c r="L89" s="25">
        <v>398</v>
      </c>
      <c r="M89" s="25">
        <v>776</v>
      </c>
      <c r="N89" s="25">
        <v>1050</v>
      </c>
      <c r="Q89" s="25">
        <v>735</v>
      </c>
      <c r="R89" s="25">
        <v>1954</v>
      </c>
      <c r="S89" s="25">
        <v>3280</v>
      </c>
    </row>
    <row r="90" spans="1:19">
      <c r="B90" s="25">
        <v>660</v>
      </c>
      <c r="C90" s="25">
        <v>977</v>
      </c>
      <c r="D90" s="25">
        <v>1687</v>
      </c>
      <c r="G90" s="25">
        <v>230</v>
      </c>
      <c r="H90" s="25">
        <v>464</v>
      </c>
      <c r="I90" s="25">
        <v>563</v>
      </c>
      <c r="L90" s="25">
        <v>259</v>
      </c>
      <c r="M90" s="25">
        <v>674</v>
      </c>
      <c r="N90" s="25">
        <v>958</v>
      </c>
      <c r="Q90" s="25">
        <v>660</v>
      </c>
      <c r="R90" s="25">
        <v>1853</v>
      </c>
      <c r="S90" s="25">
        <v>3131</v>
      </c>
    </row>
    <row r="91" spans="1:19" s="32" customFormat="1">
      <c r="A91" s="31" t="s">
        <v>148</v>
      </c>
      <c r="B91" s="31">
        <f>AVERAGE(B43:B90)</f>
        <v>677</v>
      </c>
      <c r="C91" s="31">
        <f>AVERAGE(C43:C90)</f>
        <v>1061.2083333333333</v>
      </c>
      <c r="D91" s="31">
        <f>AVERAGE(D43:D90)</f>
        <v>2115.0833333333335</v>
      </c>
      <c r="F91" s="31" t="s">
        <v>148</v>
      </c>
      <c r="G91" s="31">
        <f>AVERAGE(G43:G90)</f>
        <v>236.66666666666666</v>
      </c>
      <c r="H91" s="31">
        <f>AVERAGE(H43:H90)</f>
        <v>452.14583333333331</v>
      </c>
      <c r="I91" s="31">
        <f>AVERAGE(I43:I90)</f>
        <v>582.45833333333337</v>
      </c>
      <c r="K91" s="31" t="s">
        <v>148</v>
      </c>
      <c r="L91" s="31">
        <f>AVERAGE(L43:L90)</f>
        <v>294.375</v>
      </c>
      <c r="M91" s="31">
        <f>AVERAGE(M43:M90)</f>
        <v>664.85416666666663</v>
      </c>
      <c r="N91" s="31">
        <f>AVERAGE(N43:N90)</f>
        <v>1031.8958333333333</v>
      </c>
      <c r="P91" s="31" t="s">
        <v>148</v>
      </c>
      <c r="Q91" s="31">
        <f>AVERAGE(Q43:Q90)</f>
        <v>682.6875</v>
      </c>
      <c r="R91" s="31">
        <f>AVERAGE(R43:R90)</f>
        <v>1720</v>
      </c>
      <c r="S91" s="31">
        <f>AVERAGE(S43:S90)</f>
        <v>3224.0833333333335</v>
      </c>
    </row>
    <row r="92" spans="1:19">
      <c r="A92" s="25" t="s">
        <v>147</v>
      </c>
      <c r="B92" s="25">
        <v>550</v>
      </c>
      <c r="C92" s="25">
        <v>1186</v>
      </c>
      <c r="D92" s="25">
        <v>2928</v>
      </c>
      <c r="F92" s="25" t="s">
        <v>147</v>
      </c>
      <c r="G92" s="25">
        <v>210</v>
      </c>
      <c r="H92" s="25">
        <v>401</v>
      </c>
      <c r="I92" s="25">
        <v>644</v>
      </c>
      <c r="K92" s="25" t="s">
        <v>147</v>
      </c>
      <c r="P92" s="25" t="s">
        <v>147</v>
      </c>
      <c r="Q92" s="25">
        <v>630</v>
      </c>
      <c r="R92" s="25">
        <v>1663</v>
      </c>
      <c r="S92" s="25">
        <v>3004</v>
      </c>
    </row>
    <row r="93" spans="1:19">
      <c r="B93" s="25">
        <v>412</v>
      </c>
      <c r="C93" s="25">
        <v>1109</v>
      </c>
      <c r="D93" s="25">
        <v>2307</v>
      </c>
      <c r="G93" s="25">
        <v>209</v>
      </c>
      <c r="H93" s="25">
        <v>529</v>
      </c>
      <c r="I93" s="25">
        <v>1141</v>
      </c>
      <c r="Q93" s="25">
        <v>628</v>
      </c>
      <c r="R93" s="25">
        <v>1619</v>
      </c>
      <c r="S93" s="25">
        <v>2836</v>
      </c>
    </row>
    <row r="94" spans="1:19">
      <c r="B94" s="25">
        <v>532</v>
      </c>
      <c r="C94" s="25">
        <v>1099</v>
      </c>
      <c r="D94" s="25">
        <v>1684</v>
      </c>
      <c r="G94" s="25">
        <v>251</v>
      </c>
      <c r="H94" s="25">
        <v>524</v>
      </c>
      <c r="I94" s="25">
        <v>871</v>
      </c>
      <c r="Q94" s="25">
        <v>119</v>
      </c>
      <c r="R94" s="25">
        <v>1855</v>
      </c>
      <c r="S94" s="25">
        <v>4211</v>
      </c>
    </row>
    <row r="95" spans="1:19">
      <c r="B95" s="25">
        <v>659</v>
      </c>
      <c r="C95" s="25">
        <v>1205</v>
      </c>
      <c r="D95" s="25">
        <v>2226</v>
      </c>
      <c r="G95" s="25">
        <v>212</v>
      </c>
      <c r="H95" s="25">
        <v>436</v>
      </c>
      <c r="I95" s="25">
        <v>828</v>
      </c>
      <c r="Q95" s="25">
        <v>124</v>
      </c>
      <c r="R95" s="25">
        <v>1878</v>
      </c>
      <c r="S95" s="25">
        <v>4252</v>
      </c>
    </row>
    <row r="96" spans="1:19">
      <c r="B96" s="25">
        <v>645</v>
      </c>
      <c r="C96" s="25">
        <v>1267</v>
      </c>
      <c r="D96" s="25">
        <v>3404</v>
      </c>
      <c r="G96" s="25">
        <v>209</v>
      </c>
      <c r="H96" s="25">
        <v>481</v>
      </c>
      <c r="I96" s="25">
        <v>990</v>
      </c>
      <c r="Q96" s="25">
        <v>127</v>
      </c>
      <c r="R96" s="25">
        <v>1942</v>
      </c>
      <c r="S96" s="25">
        <v>3882</v>
      </c>
    </row>
    <row r="97" spans="2:19">
      <c r="B97" s="25">
        <v>543</v>
      </c>
      <c r="C97" s="25">
        <v>1161</v>
      </c>
      <c r="D97" s="25">
        <v>1645</v>
      </c>
      <c r="G97" s="25">
        <v>209</v>
      </c>
      <c r="H97" s="25">
        <v>368</v>
      </c>
      <c r="I97" s="25">
        <v>803</v>
      </c>
      <c r="Q97" s="25">
        <v>608</v>
      </c>
      <c r="R97" s="25">
        <v>1739</v>
      </c>
      <c r="S97" s="25">
        <v>4380</v>
      </c>
    </row>
    <row r="98" spans="2:19">
      <c r="B98" s="25">
        <v>676</v>
      </c>
      <c r="C98" s="25">
        <v>1140</v>
      </c>
      <c r="D98" s="25">
        <v>2800</v>
      </c>
      <c r="G98" s="25">
        <v>216</v>
      </c>
      <c r="H98" s="25">
        <v>521</v>
      </c>
      <c r="I98" s="25">
        <v>1213</v>
      </c>
      <c r="Q98" s="25">
        <v>667</v>
      </c>
      <c r="R98" s="25">
        <v>1398</v>
      </c>
      <c r="S98" s="25">
        <v>2924</v>
      </c>
    </row>
    <row r="99" spans="2:19">
      <c r="B99" s="25">
        <v>548</v>
      </c>
      <c r="C99" s="25">
        <v>1256</v>
      </c>
      <c r="D99" s="25">
        <v>3739</v>
      </c>
      <c r="G99" s="25">
        <v>258</v>
      </c>
      <c r="H99" s="25">
        <v>541</v>
      </c>
      <c r="I99" s="25">
        <v>1061</v>
      </c>
      <c r="Q99" s="25">
        <v>124</v>
      </c>
      <c r="R99" s="25">
        <v>1982</v>
      </c>
      <c r="S99" s="25">
        <v>3637</v>
      </c>
    </row>
    <row r="100" spans="2:19">
      <c r="B100" s="25">
        <v>635</v>
      </c>
      <c r="C100" s="25">
        <v>1160</v>
      </c>
      <c r="D100" s="25">
        <v>2067</v>
      </c>
      <c r="G100" s="25">
        <v>210</v>
      </c>
      <c r="H100" s="25">
        <v>486</v>
      </c>
      <c r="I100" s="25">
        <v>1156</v>
      </c>
      <c r="Q100" s="25">
        <v>123</v>
      </c>
      <c r="R100" s="25">
        <v>1922</v>
      </c>
      <c r="S100" s="25">
        <v>4018</v>
      </c>
    </row>
    <row r="101" spans="2:19">
      <c r="B101" s="25">
        <v>549</v>
      </c>
      <c r="C101" s="25">
        <v>1139</v>
      </c>
      <c r="D101" s="25">
        <v>3082</v>
      </c>
      <c r="G101" s="25">
        <v>204</v>
      </c>
      <c r="H101" s="25">
        <v>462</v>
      </c>
      <c r="I101" s="25">
        <v>825</v>
      </c>
      <c r="Q101" s="25">
        <v>132</v>
      </c>
      <c r="R101" s="25">
        <v>1893</v>
      </c>
      <c r="S101" s="25">
        <v>3055</v>
      </c>
    </row>
    <row r="102" spans="2:19">
      <c r="B102" s="25">
        <v>255</v>
      </c>
      <c r="C102" s="25">
        <v>1115</v>
      </c>
      <c r="D102" s="25">
        <v>2187</v>
      </c>
      <c r="G102" s="25">
        <v>207</v>
      </c>
      <c r="H102" s="25">
        <v>471</v>
      </c>
      <c r="I102" s="25">
        <v>1437</v>
      </c>
      <c r="Q102" s="25">
        <v>124</v>
      </c>
      <c r="R102" s="25">
        <v>1956</v>
      </c>
      <c r="S102" s="25">
        <v>3101</v>
      </c>
    </row>
    <row r="103" spans="2:19">
      <c r="B103" s="25">
        <v>556</v>
      </c>
      <c r="C103" s="25">
        <v>1133</v>
      </c>
      <c r="D103" s="25">
        <v>3338</v>
      </c>
      <c r="G103" s="25">
        <v>205</v>
      </c>
      <c r="H103" s="25">
        <v>449</v>
      </c>
      <c r="I103" s="25">
        <v>1222</v>
      </c>
      <c r="Q103" s="25">
        <v>649</v>
      </c>
      <c r="R103" s="25">
        <v>1948</v>
      </c>
      <c r="S103" s="25">
        <v>3126</v>
      </c>
    </row>
    <row r="104" spans="2:19">
      <c r="B104" s="25">
        <v>245</v>
      </c>
      <c r="C104" s="25">
        <v>1202</v>
      </c>
      <c r="D104" s="25">
        <v>3170</v>
      </c>
      <c r="G104" s="25">
        <v>209</v>
      </c>
      <c r="H104" s="25">
        <v>527</v>
      </c>
      <c r="I104" s="25">
        <v>1075</v>
      </c>
      <c r="Q104" s="25">
        <v>130</v>
      </c>
      <c r="R104" s="25">
        <v>1966</v>
      </c>
      <c r="S104" s="25">
        <v>3050</v>
      </c>
    </row>
    <row r="105" spans="2:19">
      <c r="B105" s="25">
        <v>457</v>
      </c>
      <c r="C105" s="25">
        <v>1176</v>
      </c>
      <c r="D105" s="25">
        <v>2049</v>
      </c>
      <c r="G105" s="25">
        <v>202</v>
      </c>
      <c r="H105" s="25">
        <v>498</v>
      </c>
      <c r="I105" s="25">
        <v>1024</v>
      </c>
      <c r="Q105" s="25">
        <v>826</v>
      </c>
      <c r="R105" s="25">
        <v>1977</v>
      </c>
      <c r="S105" s="25">
        <v>3111</v>
      </c>
    </row>
    <row r="106" spans="2:19">
      <c r="B106" s="25">
        <v>551</v>
      </c>
      <c r="C106" s="25">
        <v>1219</v>
      </c>
      <c r="D106" s="25">
        <v>3689</v>
      </c>
      <c r="G106" s="25">
        <v>206</v>
      </c>
      <c r="H106" s="25">
        <v>494</v>
      </c>
      <c r="I106" s="25">
        <v>958</v>
      </c>
      <c r="Q106" s="25">
        <v>127</v>
      </c>
      <c r="R106" s="25">
        <v>1991</v>
      </c>
      <c r="S106" s="25">
        <v>2751</v>
      </c>
    </row>
    <row r="107" spans="2:19">
      <c r="B107" s="25">
        <v>568</v>
      </c>
      <c r="C107" s="25">
        <v>1093</v>
      </c>
      <c r="D107" s="25">
        <v>2353</v>
      </c>
      <c r="G107" s="25">
        <v>202</v>
      </c>
      <c r="H107" s="25">
        <v>444</v>
      </c>
      <c r="I107" s="25">
        <v>1138</v>
      </c>
      <c r="Q107" s="25">
        <v>665</v>
      </c>
      <c r="R107" s="25">
        <v>1551</v>
      </c>
      <c r="S107" s="25">
        <v>3598</v>
      </c>
    </row>
    <row r="108" spans="2:19">
      <c r="B108" s="25">
        <v>762</v>
      </c>
      <c r="C108" s="25">
        <v>1198</v>
      </c>
      <c r="D108" s="25">
        <v>2302</v>
      </c>
      <c r="G108" s="25">
        <v>218</v>
      </c>
      <c r="H108" s="25">
        <v>590</v>
      </c>
      <c r="I108" s="25">
        <v>1964</v>
      </c>
      <c r="Q108" s="25">
        <v>628</v>
      </c>
      <c r="R108" s="25">
        <v>2019</v>
      </c>
      <c r="S108" s="25">
        <v>2926</v>
      </c>
    </row>
    <row r="109" spans="2:19">
      <c r="B109" s="25">
        <v>557</v>
      </c>
      <c r="C109" s="25">
        <v>1196</v>
      </c>
      <c r="D109" s="25">
        <v>2423</v>
      </c>
      <c r="G109" s="25">
        <v>211</v>
      </c>
      <c r="H109" s="25">
        <v>479</v>
      </c>
      <c r="I109" s="25">
        <v>1167</v>
      </c>
      <c r="Q109" s="25">
        <v>127</v>
      </c>
      <c r="R109" s="25">
        <v>1934</v>
      </c>
      <c r="S109" s="25">
        <v>3902</v>
      </c>
    </row>
    <row r="110" spans="2:19">
      <c r="B110" s="25">
        <v>583</v>
      </c>
      <c r="C110" s="25">
        <v>1195</v>
      </c>
      <c r="D110" s="25">
        <v>3733</v>
      </c>
      <c r="G110" s="25">
        <v>217</v>
      </c>
      <c r="H110" s="25">
        <v>553</v>
      </c>
      <c r="I110" s="25">
        <v>1007</v>
      </c>
      <c r="Q110" s="25">
        <v>126</v>
      </c>
      <c r="R110" s="25">
        <v>1965</v>
      </c>
      <c r="S110" s="25">
        <v>3322</v>
      </c>
    </row>
    <row r="111" spans="2:19">
      <c r="B111" s="25">
        <v>472</v>
      </c>
      <c r="C111" s="25">
        <v>1117</v>
      </c>
      <c r="D111" s="25">
        <v>2119</v>
      </c>
      <c r="G111" s="25">
        <v>214</v>
      </c>
      <c r="H111" s="25">
        <v>552</v>
      </c>
      <c r="I111" s="25">
        <v>1193</v>
      </c>
      <c r="Q111" s="25">
        <v>124</v>
      </c>
      <c r="R111" s="25">
        <v>1966</v>
      </c>
      <c r="S111" s="25">
        <v>3547</v>
      </c>
    </row>
    <row r="112" spans="2:19">
      <c r="B112" s="25">
        <v>265</v>
      </c>
      <c r="C112" s="25">
        <v>1154</v>
      </c>
      <c r="D112" s="25">
        <v>2330</v>
      </c>
      <c r="G112" s="25">
        <v>205</v>
      </c>
      <c r="H112" s="25">
        <v>430</v>
      </c>
      <c r="I112" s="25">
        <v>719</v>
      </c>
      <c r="Q112" s="25">
        <v>118</v>
      </c>
      <c r="R112" s="25">
        <v>1987</v>
      </c>
      <c r="S112" s="25">
        <v>3340</v>
      </c>
    </row>
    <row r="113" spans="2:19">
      <c r="B113" s="25">
        <v>664</v>
      </c>
      <c r="C113" s="25">
        <v>1133</v>
      </c>
      <c r="D113" s="25">
        <v>3332</v>
      </c>
      <c r="G113" s="25">
        <v>201</v>
      </c>
      <c r="H113" s="25">
        <v>514</v>
      </c>
      <c r="I113" s="25">
        <v>1097</v>
      </c>
      <c r="Q113" s="25">
        <v>750</v>
      </c>
      <c r="R113" s="25">
        <v>1928</v>
      </c>
      <c r="S113" s="25">
        <v>3824</v>
      </c>
    </row>
    <row r="114" spans="2:19">
      <c r="B114" s="25">
        <v>583</v>
      </c>
      <c r="C114" s="25">
        <v>1148</v>
      </c>
      <c r="D114" s="25">
        <v>2559</v>
      </c>
      <c r="G114" s="25">
        <v>237</v>
      </c>
      <c r="H114" s="25">
        <v>537</v>
      </c>
      <c r="I114" s="25">
        <v>1295</v>
      </c>
      <c r="Q114" s="25">
        <v>124</v>
      </c>
      <c r="R114" s="25">
        <v>1905</v>
      </c>
      <c r="S114" s="25">
        <v>3995</v>
      </c>
    </row>
    <row r="115" spans="2:19">
      <c r="B115" s="25">
        <v>539</v>
      </c>
      <c r="C115" s="25">
        <v>1125</v>
      </c>
      <c r="D115" s="25">
        <v>2139</v>
      </c>
      <c r="G115" s="25">
        <v>261</v>
      </c>
      <c r="H115" s="25">
        <v>632</v>
      </c>
      <c r="I115" s="25">
        <v>1881</v>
      </c>
      <c r="Q115" s="25">
        <v>123</v>
      </c>
      <c r="R115" s="25">
        <v>1893</v>
      </c>
      <c r="S115" s="25">
        <v>2714</v>
      </c>
    </row>
    <row r="116" spans="2:19">
      <c r="B116" s="25">
        <v>664</v>
      </c>
      <c r="C116" s="25">
        <v>1127</v>
      </c>
      <c r="D116" s="25">
        <v>2002</v>
      </c>
      <c r="G116" s="25">
        <v>254</v>
      </c>
      <c r="H116" s="25">
        <v>617</v>
      </c>
      <c r="I116" s="25">
        <v>2058</v>
      </c>
      <c r="Q116" s="25">
        <v>130</v>
      </c>
      <c r="R116" s="25">
        <v>1927</v>
      </c>
      <c r="S116" s="25">
        <v>4265</v>
      </c>
    </row>
    <row r="117" spans="2:19">
      <c r="B117" s="25">
        <v>270</v>
      </c>
      <c r="C117" s="25">
        <v>1144</v>
      </c>
      <c r="D117" s="25">
        <v>2661</v>
      </c>
      <c r="G117" s="25">
        <v>214</v>
      </c>
      <c r="H117" s="25">
        <v>401</v>
      </c>
      <c r="I117" s="25">
        <v>668</v>
      </c>
      <c r="Q117" s="25">
        <v>125</v>
      </c>
      <c r="R117" s="25">
        <v>1997</v>
      </c>
      <c r="S117" s="25">
        <v>2719</v>
      </c>
    </row>
    <row r="118" spans="2:19">
      <c r="B118" s="25">
        <v>571</v>
      </c>
      <c r="C118" s="25">
        <v>1166</v>
      </c>
      <c r="D118" s="25">
        <v>2869</v>
      </c>
      <c r="G118" s="25">
        <v>204</v>
      </c>
      <c r="H118" s="25">
        <v>450</v>
      </c>
      <c r="I118" s="25">
        <v>1450</v>
      </c>
      <c r="Q118" s="25">
        <v>711</v>
      </c>
      <c r="R118" s="25">
        <v>1961</v>
      </c>
      <c r="S118" s="25">
        <v>3337</v>
      </c>
    </row>
    <row r="119" spans="2:19">
      <c r="B119" s="25">
        <v>452</v>
      </c>
      <c r="C119" s="25">
        <v>1196</v>
      </c>
      <c r="D119" s="25">
        <v>3343</v>
      </c>
      <c r="G119" s="25">
        <v>206</v>
      </c>
      <c r="H119" s="25">
        <v>526</v>
      </c>
      <c r="I119" s="25">
        <v>1217</v>
      </c>
      <c r="Q119" s="25">
        <v>128</v>
      </c>
      <c r="R119" s="25">
        <v>1928</v>
      </c>
      <c r="S119" s="25">
        <v>4144</v>
      </c>
    </row>
    <row r="120" spans="2:19">
      <c r="B120" s="25">
        <v>566</v>
      </c>
      <c r="C120" s="25">
        <v>1203</v>
      </c>
      <c r="D120" s="25">
        <v>3105</v>
      </c>
      <c r="G120" s="25">
        <v>207</v>
      </c>
      <c r="H120" s="25">
        <v>452</v>
      </c>
      <c r="I120" s="25">
        <v>660</v>
      </c>
      <c r="Q120" s="25">
        <v>638</v>
      </c>
      <c r="R120" s="25">
        <v>1701</v>
      </c>
      <c r="S120" s="25">
        <v>2764</v>
      </c>
    </row>
    <row r="121" spans="2:19">
      <c r="B121" s="25">
        <v>265</v>
      </c>
      <c r="C121" s="25">
        <v>1084</v>
      </c>
      <c r="D121" s="25">
        <v>2661</v>
      </c>
      <c r="G121" s="25">
        <v>204</v>
      </c>
      <c r="H121" s="25">
        <v>570</v>
      </c>
      <c r="I121" s="25">
        <v>1963</v>
      </c>
      <c r="Q121" s="25">
        <v>682</v>
      </c>
      <c r="R121" s="25">
        <v>1882</v>
      </c>
      <c r="S121" s="25">
        <v>2569</v>
      </c>
    </row>
    <row r="122" spans="2:19">
      <c r="B122" s="25">
        <v>558</v>
      </c>
      <c r="C122" s="25">
        <v>1134</v>
      </c>
      <c r="D122" s="25">
        <v>2777</v>
      </c>
      <c r="G122" s="25">
        <v>205</v>
      </c>
      <c r="H122" s="25">
        <v>486</v>
      </c>
      <c r="I122" s="25">
        <v>1195</v>
      </c>
      <c r="Q122" s="25">
        <v>126</v>
      </c>
      <c r="R122" s="25">
        <v>1895</v>
      </c>
      <c r="S122" s="25">
        <v>2814</v>
      </c>
    </row>
    <row r="123" spans="2:19">
      <c r="B123" s="25">
        <v>558</v>
      </c>
      <c r="C123" s="25">
        <v>1107</v>
      </c>
      <c r="D123" s="25">
        <v>2659</v>
      </c>
      <c r="G123" s="25">
        <v>210</v>
      </c>
      <c r="H123" s="25">
        <v>472</v>
      </c>
      <c r="I123" s="25">
        <v>981</v>
      </c>
      <c r="Q123" s="25">
        <v>641</v>
      </c>
      <c r="R123" s="25">
        <v>1710</v>
      </c>
      <c r="S123" s="25">
        <v>4178</v>
      </c>
    </row>
    <row r="124" spans="2:19">
      <c r="B124" s="25">
        <v>270</v>
      </c>
      <c r="C124" s="25">
        <v>1149</v>
      </c>
      <c r="D124" s="25">
        <v>2279</v>
      </c>
      <c r="G124" s="25">
        <v>200</v>
      </c>
      <c r="H124" s="25">
        <v>486</v>
      </c>
      <c r="I124" s="25">
        <v>1158</v>
      </c>
      <c r="Q124" s="25">
        <v>124</v>
      </c>
      <c r="R124" s="25">
        <v>1864</v>
      </c>
      <c r="S124" s="25">
        <v>4251</v>
      </c>
    </row>
    <row r="125" spans="2:19">
      <c r="B125" s="25">
        <v>564</v>
      </c>
      <c r="C125" s="25">
        <v>1155</v>
      </c>
      <c r="D125" s="25">
        <v>1933</v>
      </c>
      <c r="G125" s="25">
        <v>206</v>
      </c>
      <c r="H125" s="25">
        <v>563</v>
      </c>
      <c r="I125" s="25">
        <v>2029</v>
      </c>
      <c r="Q125" s="25">
        <v>128</v>
      </c>
      <c r="R125" s="25">
        <v>2007</v>
      </c>
      <c r="S125" s="25">
        <v>3467</v>
      </c>
    </row>
    <row r="126" spans="2:19">
      <c r="B126" s="25">
        <v>570</v>
      </c>
      <c r="C126" s="25">
        <v>1227</v>
      </c>
      <c r="D126" s="25">
        <v>2176</v>
      </c>
      <c r="G126" s="25">
        <v>271</v>
      </c>
      <c r="H126" s="25">
        <v>585</v>
      </c>
      <c r="I126" s="25">
        <v>1106</v>
      </c>
      <c r="Q126" s="25">
        <v>748</v>
      </c>
      <c r="R126" s="25">
        <v>2025</v>
      </c>
      <c r="S126" s="25">
        <v>2997</v>
      </c>
    </row>
    <row r="127" spans="2:19">
      <c r="B127" s="25">
        <v>350</v>
      </c>
      <c r="C127" s="25">
        <v>1216</v>
      </c>
      <c r="D127" s="25">
        <v>3525</v>
      </c>
      <c r="G127" s="25">
        <v>209</v>
      </c>
      <c r="H127" s="25">
        <v>510</v>
      </c>
      <c r="I127" s="25">
        <v>1136</v>
      </c>
      <c r="Q127" s="25">
        <v>130</v>
      </c>
      <c r="R127" s="25">
        <v>1894</v>
      </c>
      <c r="S127" s="25">
        <v>3307</v>
      </c>
    </row>
    <row r="128" spans="2:19">
      <c r="B128" s="25">
        <v>268</v>
      </c>
      <c r="C128" s="25">
        <v>1185</v>
      </c>
      <c r="D128" s="25">
        <v>3068</v>
      </c>
      <c r="G128" s="25">
        <v>207</v>
      </c>
      <c r="H128" s="25">
        <v>384</v>
      </c>
      <c r="I128" s="25">
        <v>802</v>
      </c>
      <c r="Q128" s="25">
        <v>123</v>
      </c>
      <c r="R128" s="25">
        <v>1877</v>
      </c>
      <c r="S128" s="25">
        <v>4205</v>
      </c>
    </row>
    <row r="129" spans="2:19">
      <c r="B129" s="25">
        <v>555</v>
      </c>
      <c r="C129" s="25">
        <v>1126</v>
      </c>
      <c r="D129" s="25">
        <v>2132</v>
      </c>
      <c r="G129" s="25">
        <v>210</v>
      </c>
      <c r="H129" s="25">
        <v>394</v>
      </c>
      <c r="I129" s="25">
        <v>717</v>
      </c>
      <c r="Q129" s="25">
        <v>128</v>
      </c>
      <c r="R129" s="25">
        <v>1912</v>
      </c>
      <c r="S129" s="25">
        <v>4236</v>
      </c>
    </row>
    <row r="130" spans="2:19">
      <c r="B130" s="25">
        <v>349</v>
      </c>
      <c r="C130" s="25">
        <v>1174</v>
      </c>
      <c r="D130" s="25">
        <v>3056</v>
      </c>
      <c r="G130" s="25">
        <v>203</v>
      </c>
      <c r="H130" s="25">
        <v>441</v>
      </c>
      <c r="I130" s="25">
        <v>879</v>
      </c>
      <c r="Q130" s="25">
        <v>663</v>
      </c>
      <c r="R130" s="25">
        <v>1182</v>
      </c>
      <c r="S130" s="25">
        <v>1987</v>
      </c>
    </row>
    <row r="131" spans="2:19">
      <c r="B131" s="25">
        <v>562</v>
      </c>
      <c r="C131" s="25">
        <v>1172</v>
      </c>
      <c r="D131" s="25">
        <v>2036</v>
      </c>
      <c r="G131" s="25">
        <v>206</v>
      </c>
      <c r="H131" s="25">
        <v>431</v>
      </c>
      <c r="I131" s="25">
        <v>642</v>
      </c>
      <c r="Q131" s="25">
        <v>661</v>
      </c>
      <c r="R131" s="25">
        <v>1755</v>
      </c>
      <c r="S131" s="25">
        <v>3867</v>
      </c>
    </row>
    <row r="132" spans="2:19">
      <c r="B132" s="25">
        <v>662</v>
      </c>
      <c r="C132" s="25">
        <v>1273</v>
      </c>
      <c r="D132" s="25">
        <v>2409</v>
      </c>
      <c r="G132" s="25">
        <v>217</v>
      </c>
      <c r="H132" s="25">
        <v>560</v>
      </c>
      <c r="I132" s="25">
        <v>1063</v>
      </c>
      <c r="Q132" s="25">
        <v>126</v>
      </c>
      <c r="R132" s="25">
        <v>1961</v>
      </c>
      <c r="S132" s="25">
        <v>3985</v>
      </c>
    </row>
    <row r="133" spans="2:19">
      <c r="B133" s="25">
        <v>263</v>
      </c>
      <c r="C133" s="25">
        <v>1181</v>
      </c>
      <c r="D133" s="25">
        <v>3069</v>
      </c>
      <c r="G133" s="25">
        <v>197</v>
      </c>
      <c r="H133" s="25">
        <v>540</v>
      </c>
      <c r="I133" s="25">
        <v>1218</v>
      </c>
      <c r="Q133" s="25">
        <v>125</v>
      </c>
      <c r="R133" s="25">
        <v>1973</v>
      </c>
      <c r="S133" s="25">
        <v>3727</v>
      </c>
    </row>
    <row r="134" spans="2:19">
      <c r="B134" s="25">
        <v>436</v>
      </c>
      <c r="C134" s="25">
        <v>1075</v>
      </c>
      <c r="D134" s="25">
        <v>2586</v>
      </c>
      <c r="G134" s="25">
        <v>216</v>
      </c>
      <c r="H134" s="25">
        <v>544</v>
      </c>
      <c r="I134" s="25">
        <v>1154</v>
      </c>
      <c r="Q134" s="25">
        <v>124</v>
      </c>
      <c r="R134" s="25">
        <v>1925</v>
      </c>
      <c r="S134" s="25">
        <v>4230</v>
      </c>
    </row>
    <row r="135" spans="2:19">
      <c r="B135" s="25">
        <v>550</v>
      </c>
      <c r="C135" s="25">
        <v>1148</v>
      </c>
      <c r="D135" s="25">
        <v>2442</v>
      </c>
      <c r="G135" s="25">
        <v>206</v>
      </c>
      <c r="H135" s="25">
        <v>406</v>
      </c>
      <c r="I135" s="25">
        <v>1021</v>
      </c>
      <c r="Q135" s="25">
        <v>124</v>
      </c>
      <c r="R135" s="25">
        <v>1936</v>
      </c>
      <c r="S135" s="25">
        <v>3996</v>
      </c>
    </row>
    <row r="136" spans="2:19">
      <c r="B136" s="25">
        <v>359</v>
      </c>
      <c r="C136" s="25">
        <v>1182</v>
      </c>
      <c r="D136" s="25">
        <v>2825</v>
      </c>
      <c r="G136" s="25">
        <v>203</v>
      </c>
      <c r="H136" s="25">
        <v>482</v>
      </c>
      <c r="I136" s="25">
        <v>774</v>
      </c>
      <c r="Q136" s="25">
        <v>123</v>
      </c>
      <c r="R136" s="25">
        <v>1894</v>
      </c>
      <c r="S136" s="25">
        <v>2919</v>
      </c>
    </row>
    <row r="137" spans="2:19">
      <c r="B137" s="25">
        <v>477</v>
      </c>
      <c r="C137" s="25">
        <v>1164</v>
      </c>
      <c r="D137" s="25">
        <v>2631</v>
      </c>
      <c r="G137" s="25">
        <v>210</v>
      </c>
      <c r="H137" s="25">
        <v>553</v>
      </c>
      <c r="I137" s="25">
        <v>1015</v>
      </c>
      <c r="Q137" s="25">
        <v>126</v>
      </c>
      <c r="R137" s="25">
        <v>1917</v>
      </c>
      <c r="S137" s="25">
        <v>4115</v>
      </c>
    </row>
    <row r="138" spans="2:19">
      <c r="B138" s="25">
        <v>582</v>
      </c>
      <c r="C138" s="25">
        <v>1231</v>
      </c>
      <c r="D138" s="25">
        <v>3532</v>
      </c>
      <c r="G138" s="25">
        <v>205</v>
      </c>
      <c r="H138" s="25">
        <v>429</v>
      </c>
      <c r="I138" s="25">
        <v>976</v>
      </c>
      <c r="Q138" s="25">
        <v>623</v>
      </c>
      <c r="R138" s="25">
        <v>1693</v>
      </c>
      <c r="S138" s="25">
        <v>4398</v>
      </c>
    </row>
    <row r="139" spans="2:19">
      <c r="B139" s="25">
        <v>537</v>
      </c>
      <c r="C139" s="25">
        <v>1095</v>
      </c>
      <c r="D139" s="25">
        <v>2649</v>
      </c>
      <c r="G139" s="25">
        <v>197</v>
      </c>
      <c r="H139" s="25">
        <v>474</v>
      </c>
      <c r="I139" s="25">
        <v>981</v>
      </c>
      <c r="Q139" s="25">
        <v>723</v>
      </c>
      <c r="R139" s="25">
        <v>1965</v>
      </c>
      <c r="S139" s="25">
        <v>2781</v>
      </c>
    </row>
    <row r="140" spans="2:19">
      <c r="B140" s="25">
        <v>459</v>
      </c>
      <c r="C140" s="25">
        <v>1149</v>
      </c>
      <c r="D140" s="25">
        <v>3838</v>
      </c>
      <c r="G140" s="25">
        <v>215</v>
      </c>
      <c r="H140" s="25">
        <v>503</v>
      </c>
      <c r="I140" s="25">
        <v>892</v>
      </c>
      <c r="Q140" s="25">
        <v>702</v>
      </c>
      <c r="R140" s="25">
        <v>1992</v>
      </c>
      <c r="S140" s="25">
        <v>3160</v>
      </c>
    </row>
    <row r="141" spans="2:19">
      <c r="B141" s="25">
        <v>706</v>
      </c>
      <c r="C141" s="25">
        <v>1117</v>
      </c>
      <c r="D141" s="25">
        <v>2348</v>
      </c>
      <c r="G141" s="25">
        <v>206</v>
      </c>
      <c r="H141" s="25">
        <v>538</v>
      </c>
      <c r="I141" s="25">
        <v>1179</v>
      </c>
      <c r="Q141" s="25">
        <v>125</v>
      </c>
      <c r="R141" s="25">
        <v>1970</v>
      </c>
      <c r="S141" s="25">
        <v>3516</v>
      </c>
    </row>
    <row r="142" spans="2:19">
      <c r="B142" s="25">
        <v>350</v>
      </c>
      <c r="C142" s="25">
        <v>1092</v>
      </c>
      <c r="D142" s="25">
        <v>2863</v>
      </c>
      <c r="G142" s="25">
        <v>218</v>
      </c>
      <c r="H142" s="25">
        <v>501</v>
      </c>
      <c r="I142" s="25">
        <v>1173</v>
      </c>
      <c r="Q142" s="25">
        <v>705</v>
      </c>
      <c r="R142" s="25">
        <v>1883</v>
      </c>
      <c r="S142" s="25">
        <v>3558</v>
      </c>
    </row>
    <row r="143" spans="2:19">
      <c r="B143" s="25">
        <v>570</v>
      </c>
      <c r="C143" s="25">
        <v>1221</v>
      </c>
      <c r="D143" s="25">
        <v>2881</v>
      </c>
      <c r="G143" s="25">
        <v>206</v>
      </c>
      <c r="H143" s="25">
        <v>408</v>
      </c>
      <c r="I143" s="25">
        <v>898</v>
      </c>
      <c r="Q143" s="25">
        <v>136</v>
      </c>
      <c r="R143" s="25">
        <v>1842</v>
      </c>
      <c r="S143" s="25">
        <v>3460</v>
      </c>
    </row>
    <row r="144" spans="2:19">
      <c r="B144" s="25">
        <v>471</v>
      </c>
      <c r="C144" s="25">
        <v>1076</v>
      </c>
      <c r="D144" s="25">
        <v>1926</v>
      </c>
      <c r="G144" s="25">
        <v>204</v>
      </c>
      <c r="H144" s="25">
        <v>450</v>
      </c>
      <c r="I144" s="25">
        <v>724</v>
      </c>
      <c r="Q144" s="25">
        <v>127</v>
      </c>
      <c r="R144" s="25">
        <v>1829</v>
      </c>
      <c r="S144" s="25">
        <v>3937</v>
      </c>
    </row>
    <row r="145" spans="2:19">
      <c r="B145" s="25">
        <v>267</v>
      </c>
      <c r="C145" s="25">
        <v>1085</v>
      </c>
      <c r="D145" s="25">
        <v>2856</v>
      </c>
      <c r="G145" s="25">
        <v>204</v>
      </c>
      <c r="H145" s="25">
        <v>514</v>
      </c>
      <c r="I145" s="25">
        <v>1073</v>
      </c>
      <c r="Q145" s="25">
        <v>639</v>
      </c>
      <c r="R145" s="25">
        <v>1956</v>
      </c>
      <c r="S145" s="25">
        <v>3249</v>
      </c>
    </row>
    <row r="146" spans="2:19">
      <c r="B146" s="25">
        <v>659</v>
      </c>
      <c r="C146" s="25">
        <v>1154</v>
      </c>
      <c r="D146" s="25">
        <v>3504</v>
      </c>
      <c r="G146" s="25">
        <v>232</v>
      </c>
      <c r="H146" s="25">
        <v>572</v>
      </c>
      <c r="I146" s="25">
        <v>1148</v>
      </c>
      <c r="Q146" s="25">
        <v>123</v>
      </c>
      <c r="R146" s="25">
        <v>1881</v>
      </c>
      <c r="S146" s="25">
        <v>3283</v>
      </c>
    </row>
    <row r="147" spans="2:19">
      <c r="B147" s="25">
        <v>369</v>
      </c>
      <c r="C147" s="25">
        <v>1097</v>
      </c>
      <c r="D147" s="25">
        <v>1714</v>
      </c>
      <c r="G147" s="25">
        <v>211</v>
      </c>
      <c r="H147" s="25">
        <v>481</v>
      </c>
      <c r="I147" s="25">
        <v>1083</v>
      </c>
      <c r="Q147" s="25">
        <v>124</v>
      </c>
      <c r="R147" s="25">
        <v>1976</v>
      </c>
      <c r="S147" s="25">
        <v>3926</v>
      </c>
    </row>
    <row r="148" spans="2:19">
      <c r="B148" s="25">
        <v>565</v>
      </c>
      <c r="C148" s="25">
        <v>1170</v>
      </c>
      <c r="D148" s="25">
        <v>3216</v>
      </c>
      <c r="Q148" s="25">
        <v>640</v>
      </c>
      <c r="R148" s="25">
        <v>1951</v>
      </c>
      <c r="S148" s="25">
        <v>3544</v>
      </c>
    </row>
    <row r="149" spans="2:19">
      <c r="B149" s="25">
        <v>471</v>
      </c>
      <c r="C149" s="25">
        <v>1112</v>
      </c>
      <c r="D149" s="25">
        <v>2454</v>
      </c>
      <c r="Q149" s="25">
        <v>620</v>
      </c>
      <c r="R149" s="25">
        <v>1945</v>
      </c>
      <c r="S149" s="25">
        <v>4396</v>
      </c>
    </row>
    <row r="150" spans="2:19">
      <c r="B150" s="25">
        <v>617</v>
      </c>
      <c r="C150" s="25">
        <v>1171</v>
      </c>
      <c r="D150" s="25">
        <v>2950</v>
      </c>
      <c r="Q150" s="25">
        <v>128</v>
      </c>
      <c r="R150" s="25">
        <v>1844</v>
      </c>
      <c r="S150" s="25">
        <v>3908</v>
      </c>
    </row>
    <row r="151" spans="2:19">
      <c r="B151" s="25">
        <v>273</v>
      </c>
      <c r="C151" s="25">
        <v>1059</v>
      </c>
      <c r="D151" s="25">
        <v>2459</v>
      </c>
      <c r="Q151" s="25">
        <v>121</v>
      </c>
      <c r="R151" s="25">
        <v>1990</v>
      </c>
      <c r="S151" s="25">
        <v>3521</v>
      </c>
    </row>
    <row r="152" spans="2:19">
      <c r="B152" s="25">
        <v>555</v>
      </c>
      <c r="C152" s="25">
        <v>1208</v>
      </c>
      <c r="D152" s="25">
        <v>3265</v>
      </c>
      <c r="Q152" s="25">
        <v>625</v>
      </c>
      <c r="R152" s="25">
        <v>2051</v>
      </c>
      <c r="S152" s="25">
        <v>2887</v>
      </c>
    </row>
    <row r="153" spans="2:19">
      <c r="B153" s="25">
        <v>617</v>
      </c>
      <c r="C153" s="25">
        <v>1196</v>
      </c>
      <c r="D153" s="25">
        <v>1956</v>
      </c>
      <c r="Q153" s="25">
        <v>127</v>
      </c>
      <c r="R153" s="25">
        <v>1978</v>
      </c>
      <c r="S153" s="25">
        <v>4342</v>
      </c>
    </row>
    <row r="154" spans="2:19">
      <c r="B154" s="25">
        <v>674</v>
      </c>
      <c r="C154" s="25">
        <v>1198</v>
      </c>
      <c r="D154" s="25">
        <v>3073</v>
      </c>
      <c r="Q154" s="25">
        <v>637</v>
      </c>
      <c r="R154" s="25">
        <v>1937</v>
      </c>
      <c r="S154" s="25">
        <v>3040</v>
      </c>
    </row>
    <row r="155" spans="2:19">
      <c r="B155" s="25">
        <v>561</v>
      </c>
      <c r="C155" s="25">
        <v>1214</v>
      </c>
      <c r="D155" s="25">
        <v>2363</v>
      </c>
      <c r="Q155" s="25">
        <v>653</v>
      </c>
      <c r="R155" s="25">
        <v>1572</v>
      </c>
      <c r="S155" s="25">
        <v>3596</v>
      </c>
    </row>
    <row r="156" spans="2:19">
      <c r="B156" s="25">
        <v>431</v>
      </c>
      <c r="C156" s="25">
        <v>1135</v>
      </c>
      <c r="D156" s="25">
        <v>3346</v>
      </c>
      <c r="Q156" s="25">
        <v>123</v>
      </c>
      <c r="R156" s="25">
        <v>1901</v>
      </c>
      <c r="S156" s="25">
        <v>3324</v>
      </c>
    </row>
    <row r="157" spans="2:19">
      <c r="B157" s="25">
        <v>662</v>
      </c>
      <c r="C157" s="25">
        <v>1193</v>
      </c>
      <c r="D157" s="25">
        <v>3164</v>
      </c>
      <c r="Q157" s="25">
        <v>158</v>
      </c>
      <c r="R157" s="25">
        <v>1892</v>
      </c>
      <c r="S157" s="25">
        <v>2698</v>
      </c>
    </row>
    <row r="158" spans="2:19">
      <c r="B158" s="25">
        <v>278</v>
      </c>
      <c r="C158" s="25">
        <v>1078</v>
      </c>
      <c r="D158" s="25">
        <v>3208</v>
      </c>
      <c r="Q158" s="25">
        <v>138</v>
      </c>
      <c r="R158" s="25">
        <v>1859</v>
      </c>
      <c r="S158" s="25">
        <v>4252</v>
      </c>
    </row>
    <row r="159" spans="2:19">
      <c r="B159" s="25">
        <v>579</v>
      </c>
      <c r="C159" s="25">
        <v>1243</v>
      </c>
      <c r="D159" s="25">
        <v>4009</v>
      </c>
      <c r="Q159" s="25">
        <v>777</v>
      </c>
      <c r="R159" s="25">
        <v>1910</v>
      </c>
      <c r="S159" s="25">
        <v>2835</v>
      </c>
    </row>
    <row r="160" spans="2:19">
      <c r="B160" s="25">
        <v>668</v>
      </c>
      <c r="C160" s="25">
        <v>1209</v>
      </c>
      <c r="D160" s="25">
        <v>2729</v>
      </c>
      <c r="Q160" s="25">
        <v>671</v>
      </c>
      <c r="R160" s="25">
        <v>1442</v>
      </c>
      <c r="S160" s="25">
        <v>3623</v>
      </c>
    </row>
    <row r="161" spans="1:19">
      <c r="B161" s="25">
        <v>471</v>
      </c>
      <c r="C161" s="25">
        <v>1083</v>
      </c>
      <c r="D161" s="25">
        <v>2912</v>
      </c>
      <c r="Q161" s="25">
        <v>125</v>
      </c>
      <c r="R161" s="25">
        <v>1993</v>
      </c>
      <c r="S161" s="25">
        <v>3331</v>
      </c>
    </row>
    <row r="162" spans="1:19">
      <c r="B162" s="25">
        <v>473</v>
      </c>
      <c r="C162" s="25">
        <v>1227</v>
      </c>
      <c r="D162" s="25">
        <v>3110</v>
      </c>
      <c r="Q162" s="25">
        <v>118</v>
      </c>
      <c r="R162" s="25">
        <v>1979</v>
      </c>
      <c r="S162" s="25">
        <v>2769</v>
      </c>
    </row>
    <row r="163" spans="1:19">
      <c r="B163" s="25">
        <v>543</v>
      </c>
      <c r="C163" s="25">
        <v>1219</v>
      </c>
      <c r="D163" s="25">
        <v>3442</v>
      </c>
      <c r="Q163" s="25">
        <v>137</v>
      </c>
      <c r="R163" s="25">
        <v>1933</v>
      </c>
      <c r="S163" s="25">
        <v>3530</v>
      </c>
    </row>
    <row r="164" spans="1:19">
      <c r="B164" s="25">
        <v>662</v>
      </c>
      <c r="C164" s="25">
        <v>1111</v>
      </c>
      <c r="D164" s="25">
        <v>1950</v>
      </c>
      <c r="Q164" s="25">
        <v>125</v>
      </c>
      <c r="R164" s="25">
        <v>1963</v>
      </c>
      <c r="S164" s="25">
        <v>3589</v>
      </c>
    </row>
    <row r="165" spans="1:19">
      <c r="B165" s="25">
        <v>549</v>
      </c>
      <c r="C165" s="25">
        <v>1222</v>
      </c>
      <c r="D165" s="25">
        <v>3336</v>
      </c>
      <c r="Q165" s="25">
        <v>133</v>
      </c>
      <c r="R165" s="25">
        <v>1823</v>
      </c>
      <c r="S165" s="25">
        <v>3912</v>
      </c>
    </row>
    <row r="166" spans="1:19">
      <c r="B166" s="25">
        <v>567</v>
      </c>
      <c r="C166" s="25">
        <v>1241</v>
      </c>
      <c r="D166" s="25">
        <v>4189</v>
      </c>
      <c r="Q166" s="25">
        <v>660</v>
      </c>
      <c r="R166" s="25">
        <v>1929</v>
      </c>
      <c r="S166" s="25">
        <v>3390</v>
      </c>
    </row>
    <row r="167" spans="1:19">
      <c r="B167" s="25">
        <v>569</v>
      </c>
      <c r="C167" s="25">
        <v>1125</v>
      </c>
      <c r="D167" s="25">
        <v>2161</v>
      </c>
      <c r="Q167" s="25">
        <v>127</v>
      </c>
      <c r="R167" s="25">
        <v>1995</v>
      </c>
      <c r="S167" s="25">
        <v>2699</v>
      </c>
    </row>
    <row r="168" spans="1:19" s="32" customFormat="1">
      <c r="A168" s="31" t="s">
        <v>148</v>
      </c>
      <c r="B168" s="31">
        <f>AVERAGE(B92:B167)</f>
        <v>509.21052631578948</v>
      </c>
      <c r="C168" s="31">
        <f>AVERAGE(C92:C167)</f>
        <v>1161.1184210526317</v>
      </c>
      <c r="D168" s="31">
        <f>AVERAGE(D92:D167)</f>
        <v>2753.3157894736842</v>
      </c>
      <c r="F168" s="31" t="s">
        <v>148</v>
      </c>
      <c r="G168" s="31">
        <f>AVERAGE(G92:G167)</f>
        <v>213.32142857142858</v>
      </c>
      <c r="H168" s="31">
        <f>AVERAGE(H92:H167)</f>
        <v>493.60714285714283</v>
      </c>
      <c r="I168" s="31">
        <f>AVERAGE(I92:I167)</f>
        <v>1102.5357142857142</v>
      </c>
      <c r="K168" s="31" t="s">
        <v>148</v>
      </c>
      <c r="L168" s="31" t="e">
        <f>AVERAGE(L92:L167)</f>
        <v>#DIV/0!</v>
      </c>
      <c r="M168" s="31" t="e">
        <f>AVERAGE(M92:M167)</f>
        <v>#DIV/0!</v>
      </c>
      <c r="N168" s="31" t="e">
        <f>AVERAGE(N92:N167)</f>
        <v>#DIV/0!</v>
      </c>
      <c r="P168" s="31" t="s">
        <v>148</v>
      </c>
      <c r="Q168" s="31">
        <f>AVERAGE(Q92:Q167)</f>
        <v>334.56578947368422</v>
      </c>
      <c r="R168" s="31">
        <f>AVERAGE(R92:R167)</f>
        <v>1879.921052631579</v>
      </c>
      <c r="S168" s="31">
        <f>AVERAGE(S92:S167)</f>
        <v>3487.3552631578946</v>
      </c>
    </row>
    <row r="170" spans="1:19">
      <c r="A170" s="28" t="s">
        <v>151</v>
      </c>
      <c r="B170" s="27" t="s">
        <v>150</v>
      </c>
      <c r="C170" s="25" t="s">
        <v>148</v>
      </c>
      <c r="D170" s="25" t="s">
        <v>149</v>
      </c>
      <c r="F170" s="28" t="s">
        <v>151</v>
      </c>
      <c r="G170" s="27" t="s">
        <v>150</v>
      </c>
      <c r="H170" s="25" t="s">
        <v>148</v>
      </c>
      <c r="I170" s="25" t="s">
        <v>149</v>
      </c>
      <c r="K170" s="28" t="s">
        <v>151</v>
      </c>
      <c r="L170" s="27" t="s">
        <v>150</v>
      </c>
      <c r="M170" s="25" t="s">
        <v>148</v>
      </c>
      <c r="N170" s="25" t="s">
        <v>149</v>
      </c>
      <c r="P170" s="28" t="s">
        <v>151</v>
      </c>
      <c r="Q170" s="27" t="s">
        <v>150</v>
      </c>
      <c r="R170" s="25" t="s">
        <v>148</v>
      </c>
      <c r="S170" s="25" t="s">
        <v>149</v>
      </c>
    </row>
    <row r="171" spans="1:19">
      <c r="A171" s="25">
        <v>1</v>
      </c>
      <c r="B171" s="26">
        <f>B3</f>
        <v>649</v>
      </c>
      <c r="C171" s="26">
        <f>C3</f>
        <v>793</v>
      </c>
      <c r="D171" s="26">
        <f>D3</f>
        <v>912</v>
      </c>
      <c r="F171" s="25">
        <v>1</v>
      </c>
      <c r="G171" s="26">
        <f>G3</f>
        <v>194</v>
      </c>
      <c r="H171" s="26">
        <f>H3</f>
        <v>211</v>
      </c>
      <c r="I171" s="26">
        <f>I3</f>
        <v>231</v>
      </c>
      <c r="K171" s="25">
        <v>1</v>
      </c>
      <c r="L171" s="26">
        <f>L3</f>
        <v>231</v>
      </c>
      <c r="M171" s="26">
        <f>M3</f>
        <v>264</v>
      </c>
      <c r="N171" s="26">
        <f>N3</f>
        <v>328</v>
      </c>
      <c r="P171" s="25">
        <v>1</v>
      </c>
      <c r="Q171" s="26">
        <f>Q3</f>
        <v>530</v>
      </c>
      <c r="R171" s="26">
        <f>R3</f>
        <v>589</v>
      </c>
      <c r="S171" s="26">
        <f>S3</f>
        <v>823</v>
      </c>
    </row>
    <row r="172" spans="1:19">
      <c r="A172" s="25">
        <v>5</v>
      </c>
      <c r="B172" s="26">
        <f>B10</f>
        <v>653.6</v>
      </c>
      <c r="C172" s="26">
        <f>C10</f>
        <v>768.8</v>
      </c>
      <c r="D172" s="26">
        <f>D10</f>
        <v>941.8</v>
      </c>
      <c r="F172" s="25">
        <v>5</v>
      </c>
      <c r="G172" s="26">
        <f>G10</f>
        <v>200.2</v>
      </c>
      <c r="H172" s="26">
        <f>H10</f>
        <v>219.2</v>
      </c>
      <c r="I172" s="26">
        <f>I10</f>
        <v>257</v>
      </c>
      <c r="K172" s="25">
        <v>5</v>
      </c>
      <c r="L172" s="26">
        <f>L10</f>
        <v>252.2</v>
      </c>
      <c r="M172" s="26">
        <f>M10</f>
        <v>291.2</v>
      </c>
      <c r="N172" s="26">
        <f>N10</f>
        <v>431</v>
      </c>
      <c r="P172" s="25">
        <v>5</v>
      </c>
      <c r="Q172" s="26">
        <f>Q10</f>
        <v>572.6</v>
      </c>
      <c r="R172" s="26">
        <f>R10</f>
        <v>700</v>
      </c>
      <c r="S172" s="26">
        <f>S10</f>
        <v>882.2</v>
      </c>
    </row>
    <row r="173" spans="1:19">
      <c r="A173" s="25">
        <v>10</v>
      </c>
      <c r="B173" s="26">
        <f>B21</f>
        <v>569.70000000000005</v>
      </c>
      <c r="C173" s="26">
        <f>C21</f>
        <v>873.8</v>
      </c>
      <c r="D173" s="26">
        <f>D21</f>
        <v>1604.5</v>
      </c>
      <c r="F173" s="25">
        <v>10</v>
      </c>
      <c r="G173" s="26">
        <f>G21</f>
        <v>203.5</v>
      </c>
      <c r="H173" s="26">
        <f>H21</f>
        <v>223.1</v>
      </c>
      <c r="I173" s="26">
        <f>I21</f>
        <v>255.6</v>
      </c>
      <c r="K173" s="25">
        <v>10</v>
      </c>
      <c r="L173" s="26">
        <f>L21</f>
        <v>271.2</v>
      </c>
      <c r="M173" s="26">
        <f>M21</f>
        <v>360.4</v>
      </c>
      <c r="N173" s="26">
        <f>N21</f>
        <v>525.1</v>
      </c>
      <c r="P173" s="25">
        <v>10</v>
      </c>
      <c r="Q173" s="26">
        <f>Q21</f>
        <v>603.20000000000005</v>
      </c>
      <c r="R173" s="26">
        <f>R21</f>
        <v>847.7</v>
      </c>
      <c r="S173" s="26">
        <f>S21</f>
        <v>1052.5</v>
      </c>
    </row>
    <row r="174" spans="1:19">
      <c r="A174" s="25">
        <v>20</v>
      </c>
      <c r="B174" s="26">
        <f>B42</f>
        <v>595.57894736842104</v>
      </c>
      <c r="C174" s="26">
        <f>C42</f>
        <v>893.84210526315792</v>
      </c>
      <c r="D174" s="26">
        <f>D42</f>
        <v>1527.3157894736842</v>
      </c>
      <c r="F174" s="25">
        <v>20</v>
      </c>
      <c r="G174" s="26">
        <f>G42</f>
        <v>224</v>
      </c>
      <c r="H174" s="26">
        <f>H42</f>
        <v>261</v>
      </c>
      <c r="I174" s="26">
        <f>I42</f>
        <v>301.39999999999998</v>
      </c>
      <c r="K174" s="25">
        <v>20</v>
      </c>
      <c r="L174" s="26">
        <f>L42</f>
        <v>264.95</v>
      </c>
      <c r="M174" s="26">
        <f>M42</f>
        <v>407.15</v>
      </c>
      <c r="N174" s="26">
        <f>N42</f>
        <v>548.4</v>
      </c>
      <c r="P174" s="25">
        <v>20</v>
      </c>
      <c r="Q174" s="26">
        <f>Q42</f>
        <v>697.95</v>
      </c>
      <c r="R174" s="26">
        <f>R42</f>
        <v>1277.75</v>
      </c>
      <c r="S174" s="26">
        <f>S42</f>
        <v>1811.1</v>
      </c>
    </row>
    <row r="175" spans="1:19">
      <c r="A175" s="25">
        <v>48</v>
      </c>
      <c r="B175" s="26">
        <f>B91</f>
        <v>677</v>
      </c>
      <c r="C175" s="26">
        <f>C91</f>
        <v>1061.2083333333333</v>
      </c>
      <c r="D175" s="26">
        <f>D91</f>
        <v>2115.0833333333335</v>
      </c>
      <c r="F175" s="25">
        <v>48</v>
      </c>
      <c r="G175" s="26">
        <f>G91</f>
        <v>236.66666666666666</v>
      </c>
      <c r="H175" s="26">
        <f>H91</f>
        <v>452.14583333333331</v>
      </c>
      <c r="I175" s="26">
        <f>I91</f>
        <v>582.45833333333337</v>
      </c>
      <c r="K175" s="25">
        <v>48</v>
      </c>
      <c r="L175" s="26">
        <f>L91</f>
        <v>294.375</v>
      </c>
      <c r="M175" s="26">
        <f>M91</f>
        <v>664.85416666666663</v>
      </c>
      <c r="N175" s="26">
        <f>N91</f>
        <v>1031.8958333333333</v>
      </c>
      <c r="P175" s="25">
        <v>48</v>
      </c>
      <c r="Q175" s="26">
        <f>Q91</f>
        <v>682.6875</v>
      </c>
      <c r="R175" s="26">
        <f>R91</f>
        <v>1720</v>
      </c>
      <c r="S175" s="26">
        <f>S91</f>
        <v>3224.0833333333335</v>
      </c>
    </row>
    <row r="176" spans="1:19">
      <c r="A176" s="25" t="s">
        <v>147</v>
      </c>
      <c r="B176" s="26">
        <f>B168</f>
        <v>509.21052631578948</v>
      </c>
      <c r="C176" s="26">
        <f>C168</f>
        <v>1161.1184210526317</v>
      </c>
      <c r="D176" s="26">
        <f>D168</f>
        <v>2753.3157894736842</v>
      </c>
      <c r="F176" s="25" t="s">
        <v>147</v>
      </c>
      <c r="G176" s="26">
        <f>G168</f>
        <v>213.32142857142858</v>
      </c>
      <c r="H176" s="26">
        <f>H168</f>
        <v>493.60714285714283</v>
      </c>
      <c r="I176" s="26">
        <f>I168</f>
        <v>1102.5357142857142</v>
      </c>
      <c r="K176" s="25" t="s">
        <v>147</v>
      </c>
      <c r="L176" s="26" t="e">
        <f>L168</f>
        <v>#DIV/0!</v>
      </c>
      <c r="M176" s="26" t="e">
        <f>M168</f>
        <v>#DIV/0!</v>
      </c>
      <c r="N176" s="26" t="e">
        <f>N168</f>
        <v>#DIV/0!</v>
      </c>
      <c r="P176" s="25" t="s">
        <v>147</v>
      </c>
      <c r="Q176" s="26">
        <f>Q168</f>
        <v>334.56578947368422</v>
      </c>
      <c r="R176" s="26">
        <f>R168</f>
        <v>1879.921052631579</v>
      </c>
      <c r="S176" s="26">
        <f>S168</f>
        <v>3487.3552631578946</v>
      </c>
    </row>
    <row r="178" spans="1:5">
      <c r="A178" s="33" t="s">
        <v>153</v>
      </c>
      <c r="B178" s="25" t="s">
        <v>154</v>
      </c>
      <c r="C178" s="25" t="s">
        <v>155</v>
      </c>
      <c r="D178" s="25" t="s">
        <v>156</v>
      </c>
      <c r="E178" s="25" t="s">
        <v>157</v>
      </c>
    </row>
    <row r="179" spans="1:5">
      <c r="A179" s="25">
        <v>1</v>
      </c>
      <c r="B179" s="26">
        <f>C171</f>
        <v>793</v>
      </c>
      <c r="C179" s="26">
        <f>H171</f>
        <v>211</v>
      </c>
      <c r="D179" s="26">
        <f>M171</f>
        <v>264</v>
      </c>
      <c r="E179" s="26">
        <f>R171</f>
        <v>589</v>
      </c>
    </row>
    <row r="180" spans="1:5">
      <c r="A180" s="25">
        <v>5</v>
      </c>
      <c r="B180" s="26">
        <f t="shared" ref="B180:B184" si="0">C172</f>
        <v>768.8</v>
      </c>
      <c r="C180" s="26">
        <f t="shared" ref="C180:C184" si="1">H172</f>
        <v>219.2</v>
      </c>
      <c r="D180" s="26">
        <f t="shared" ref="D180:D183" si="2">M172</f>
        <v>291.2</v>
      </c>
      <c r="E180" s="26">
        <f t="shared" ref="E180:E184" si="3">R172</f>
        <v>700</v>
      </c>
    </row>
    <row r="181" spans="1:5">
      <c r="A181" s="25">
        <v>10</v>
      </c>
      <c r="B181" s="26">
        <f t="shared" si="0"/>
        <v>873.8</v>
      </c>
      <c r="C181" s="26">
        <f t="shared" si="1"/>
        <v>223.1</v>
      </c>
      <c r="D181" s="26">
        <f t="shared" si="2"/>
        <v>360.4</v>
      </c>
      <c r="E181" s="26">
        <f t="shared" si="3"/>
        <v>847.7</v>
      </c>
    </row>
    <row r="182" spans="1:5">
      <c r="A182" s="25">
        <v>20</v>
      </c>
      <c r="B182" s="26">
        <f t="shared" si="0"/>
        <v>893.84210526315792</v>
      </c>
      <c r="C182" s="26">
        <f t="shared" si="1"/>
        <v>261</v>
      </c>
      <c r="D182" s="26">
        <f t="shared" si="2"/>
        <v>407.15</v>
      </c>
      <c r="E182" s="26">
        <f t="shared" si="3"/>
        <v>1277.75</v>
      </c>
    </row>
    <row r="183" spans="1:5">
      <c r="A183" s="25">
        <v>48</v>
      </c>
      <c r="B183" s="26">
        <f t="shared" si="0"/>
        <v>1061.2083333333333</v>
      </c>
      <c r="C183" s="26">
        <f t="shared" si="1"/>
        <v>452.14583333333331</v>
      </c>
      <c r="D183" s="26">
        <f t="shared" si="2"/>
        <v>664.85416666666663</v>
      </c>
      <c r="E183" s="26">
        <f t="shared" si="3"/>
        <v>1720</v>
      </c>
    </row>
    <row r="184" spans="1:5">
      <c r="A184" s="25" t="s">
        <v>147</v>
      </c>
      <c r="B184" s="26">
        <f t="shared" si="0"/>
        <v>1161.1184210526317</v>
      </c>
      <c r="C184" s="26">
        <f t="shared" si="1"/>
        <v>493.60714285714283</v>
      </c>
      <c r="D184" s="26"/>
      <c r="E184" s="26">
        <f t="shared" si="3"/>
        <v>1879.921052631579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</vt:lpstr>
      <vt:lpstr>Get</vt:lpstr>
      <vt:lpstr>Del</vt:lpstr>
      <vt:lpstr>Find</vt:lpstr>
      <vt:lpstr>Find (2)</vt:lpstr>
      <vt:lpstr>Speed</vt:lpstr>
      <vt:lpstr>Parellel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Boterman</cp:lastModifiedBy>
  <cp:lastPrinted>2009-06-28T08:50:43Z</cp:lastPrinted>
  <dcterms:created xsi:type="dcterms:W3CDTF">2009-06-19T15:52:31Z</dcterms:created>
  <dcterms:modified xsi:type="dcterms:W3CDTF">2009-06-28T08:54:07Z</dcterms:modified>
</cp:coreProperties>
</file>