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j\Documents\Edmilson\Macronutrientes_Dayvison\"/>
    </mc:Choice>
  </mc:AlternateContent>
  <xr:revisionPtr revIDLastSave="0" documentId="13_ncr:1_{9A871479-1709-4D48-AFB9-E0027B3C818B}" xr6:coauthVersionLast="46" xr6:coauthVersionMax="46" xr10:uidLastSave="{00000000-0000-0000-0000-000000000000}"/>
  <bookViews>
    <workbookView xWindow="30765" yWindow="4230" windowWidth="16200" windowHeight="9360" activeTab="1" xr2:uid="{00000000-000D-0000-FFFF-FFFF00000000}"/>
  </bookViews>
  <sheets>
    <sheet name="macronutrientes" sheetId="4" r:id="rId1"/>
    <sheet name="Planilha1" sheetId="5" r:id="rId2"/>
    <sheet name="Planilha2" sheetId="6" r:id="rId3"/>
  </sheets>
  <calcPr calcId="191029"/>
</workbook>
</file>

<file path=xl/calcChain.xml><?xml version="1.0" encoding="utf-8"?>
<calcChain xmlns="http://schemas.openxmlformats.org/spreadsheetml/2006/main">
  <c r="D7" i="4" l="1"/>
  <c r="F7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5" i="4" l="1"/>
  <c r="D6" i="4"/>
  <c r="D15" i="4"/>
  <c r="D3" i="4"/>
  <c r="D4" i="4"/>
  <c r="D2" i="4"/>
  <c r="C2" i="4"/>
  <c r="C3" i="4"/>
  <c r="C4" i="4"/>
  <c r="C5" i="4"/>
  <c r="C6" i="4"/>
  <c r="C15" i="4"/>
  <c r="N15" i="4" l="1"/>
  <c r="N6" i="4"/>
  <c r="N5" i="4"/>
  <c r="N4" i="4"/>
  <c r="N3" i="4"/>
  <c r="N2" i="4"/>
  <c r="K15" i="4"/>
  <c r="K6" i="4"/>
  <c r="K5" i="4"/>
  <c r="K4" i="4"/>
  <c r="K3" i="4"/>
  <c r="K2" i="4"/>
  <c r="H15" i="4"/>
  <c r="H6" i="4"/>
  <c r="H5" i="4"/>
  <c r="H4" i="4"/>
  <c r="H3" i="4"/>
  <c r="H2" i="4"/>
  <c r="O15" i="4"/>
  <c r="O6" i="4"/>
  <c r="L5" i="4"/>
  <c r="O4" i="4"/>
  <c r="L3" i="4"/>
  <c r="L2" i="4"/>
  <c r="L4" i="4" l="1"/>
  <c r="I2" i="4"/>
  <c r="L6" i="4"/>
  <c r="O2" i="4"/>
  <c r="I3" i="4"/>
  <c r="L15" i="4"/>
  <c r="O3" i="4"/>
  <c r="I4" i="4"/>
  <c r="I5" i="4"/>
  <c r="O5" i="4"/>
  <c r="I6" i="4"/>
  <c r="I15" i="4"/>
</calcChain>
</file>

<file path=xl/sharedStrings.xml><?xml version="1.0" encoding="utf-8"?>
<sst xmlns="http://schemas.openxmlformats.org/spreadsheetml/2006/main" count="62" uniqueCount="44">
  <si>
    <t>Apoliana</t>
  </si>
  <si>
    <t>Mariana</t>
  </si>
  <si>
    <t>Andressa</t>
  </si>
  <si>
    <t>Giselle</t>
  </si>
  <si>
    <t>Marilene</t>
  </si>
  <si>
    <t>Nomes</t>
  </si>
  <si>
    <t>PTN (g)</t>
  </si>
  <si>
    <t>PTN/Kg</t>
  </si>
  <si>
    <t>% PTN</t>
  </si>
  <si>
    <t>CHO (g)</t>
  </si>
  <si>
    <t>CHO/Kg</t>
  </si>
  <si>
    <t>% CHO</t>
  </si>
  <si>
    <t>LIP (g)</t>
  </si>
  <si>
    <t>LIP/Kg</t>
  </si>
  <si>
    <t>% LIP</t>
  </si>
  <si>
    <t>fibras (g)</t>
  </si>
  <si>
    <t>Kcal cálculo</t>
  </si>
  <si>
    <t>Peso corporal</t>
  </si>
  <si>
    <t>Aline</t>
  </si>
  <si>
    <t>Bruna</t>
  </si>
  <si>
    <t>Josiane</t>
  </si>
  <si>
    <t>Nayara</t>
  </si>
  <si>
    <t>25g-RDA</t>
  </si>
  <si>
    <t>45 - 65%</t>
  </si>
  <si>
    <t>20 - 30%</t>
  </si>
  <si>
    <t>Recomendações Dris:</t>
  </si>
  <si>
    <t>Recomendações Dobrow</t>
  </si>
  <si>
    <t>1,2 – 1,7g</t>
  </si>
  <si>
    <t>7-12g/kg</t>
  </si>
  <si>
    <t>&lt;30%</t>
  </si>
  <si>
    <t>0,66g</t>
  </si>
  <si>
    <t>Parametro</t>
  </si>
  <si>
    <t>TMB</t>
  </si>
  <si>
    <t>Ainsworth</t>
  </si>
  <si>
    <t>Necessidade energética</t>
  </si>
  <si>
    <t>Júlia</t>
  </si>
  <si>
    <t>Ana</t>
  </si>
  <si>
    <t>Maria</t>
  </si>
  <si>
    <t>Raylane</t>
  </si>
  <si>
    <t>Edivania</t>
  </si>
  <si>
    <t>Dobrow_min</t>
  </si>
  <si>
    <t>Dobrow_max</t>
  </si>
  <si>
    <t>Dris_min</t>
  </si>
  <si>
    <t>Dris_max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</si>
</sst>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selection activeCell="A10" sqref="A10"/>
    </sheetView>
  </sheetViews>
  <sheetFormatPr defaultRowHeight="15" x14ac:dyDescent="0.25"/>
  <cols>
    <col min="2" max="2" width="13.28515625" customWidth="1"/>
    <col min="3" max="3" width="12.7109375" customWidth="1"/>
    <col min="4" max="4" width="19.28515625" customWidth="1"/>
    <col min="5" max="5" width="14.28515625" customWidth="1"/>
    <col min="6" max="6" width="21.42578125" customWidth="1"/>
    <col min="7" max="7" width="7.85546875" customWidth="1"/>
    <col min="9" max="9" width="8.42578125" customWidth="1"/>
    <col min="10" max="10" width="12.28515625" customWidth="1"/>
    <col min="15" max="15" width="10.7109375" customWidth="1"/>
  </cols>
  <sheetData>
    <row r="1" spans="1:16" s="2" customFormat="1" ht="30" x14ac:dyDescent="0.25">
      <c r="A1" s="2" t="s">
        <v>5</v>
      </c>
      <c r="B1" s="2" t="s">
        <v>17</v>
      </c>
      <c r="C1" s="2" t="s">
        <v>16</v>
      </c>
      <c r="D1" s="4" t="s">
        <v>32</v>
      </c>
      <c r="E1" s="2" t="s">
        <v>33</v>
      </c>
      <c r="F1" s="4" t="s">
        <v>34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t="s">
        <v>2</v>
      </c>
      <c r="B2">
        <v>56.5</v>
      </c>
      <c r="C2">
        <f>(G2*4)+(J2*4)+(M2*9)</f>
        <v>1297.746875</v>
      </c>
      <c r="D2" s="3">
        <f t="shared" ref="D2:D15" si="0">(14.7*B2)+496</f>
        <v>1326.55</v>
      </c>
      <c r="E2" s="3">
        <v>847.5</v>
      </c>
      <c r="F2">
        <v>2174.0500000000002</v>
      </c>
      <c r="G2" s="1">
        <v>57.386875000000003</v>
      </c>
      <c r="H2" s="1">
        <f t="shared" ref="H2:H15" si="1">G2/B2</f>
        <v>1.0156969026548672</v>
      </c>
      <c r="I2" s="1">
        <f t="shared" ref="I2:I15" si="2">(G2*4)*100/C2</f>
        <v>17.688156636863408</v>
      </c>
      <c r="J2" s="1">
        <v>181.72562500000001</v>
      </c>
      <c r="K2" s="1">
        <f t="shared" ref="K2:K15" si="3">J2/B2</f>
        <v>3.216382743362832</v>
      </c>
      <c r="L2" s="1">
        <f t="shared" ref="L2:L15" si="4">(J2*4)*100/C2</f>
        <v>56.012656551378711</v>
      </c>
      <c r="M2" s="1">
        <v>37.921875</v>
      </c>
      <c r="N2" s="1">
        <f t="shared" ref="N2:N15" si="5">M2/B2</f>
        <v>0.67118362831858402</v>
      </c>
      <c r="O2" s="1">
        <f t="shared" ref="O2:O15" si="6">(M2*9)*100/C2</f>
        <v>26.299186811757878</v>
      </c>
      <c r="P2" s="1">
        <v>8.5950000000000006</v>
      </c>
    </row>
    <row r="3" spans="1:16" x14ac:dyDescent="0.25">
      <c r="A3" t="s">
        <v>3</v>
      </c>
      <c r="B3">
        <v>60.7</v>
      </c>
      <c r="C3">
        <f t="shared" ref="C3:C15" si="7">(G3*4)+(J3*4)+(M3*9)</f>
        <v>1270.051538461538</v>
      </c>
      <c r="D3" s="3">
        <f t="shared" si="0"/>
        <v>1388.29</v>
      </c>
      <c r="E3" s="3">
        <v>910.5</v>
      </c>
      <c r="F3">
        <v>2298.79</v>
      </c>
      <c r="G3" s="1">
        <v>38.791538461538501</v>
      </c>
      <c r="H3" s="1">
        <f t="shared" si="1"/>
        <v>0.63906982638448928</v>
      </c>
      <c r="I3" s="1">
        <f t="shared" si="2"/>
        <v>12.217311593048633</v>
      </c>
      <c r="J3" s="1">
        <v>204.85384615384601</v>
      </c>
      <c r="K3" s="1">
        <f t="shared" si="3"/>
        <v>3.374857432518056</v>
      </c>
      <c r="L3" s="1">
        <f t="shared" si="4"/>
        <v>64.518278180110173</v>
      </c>
      <c r="M3" s="1">
        <v>32.83</v>
      </c>
      <c r="N3" s="1">
        <f t="shared" si="5"/>
        <v>0.54085667215815481</v>
      </c>
      <c r="O3" s="1">
        <f t="shared" si="6"/>
        <v>23.264410226841193</v>
      </c>
      <c r="P3" s="1">
        <v>15.301538461538501</v>
      </c>
    </row>
    <row r="4" spans="1:16" x14ac:dyDescent="0.25">
      <c r="A4" t="s">
        <v>0</v>
      </c>
      <c r="B4">
        <v>60.5</v>
      </c>
      <c r="C4">
        <f t="shared" si="7"/>
        <v>1720.9486160000001</v>
      </c>
      <c r="D4" s="3">
        <f t="shared" si="0"/>
        <v>1385.35</v>
      </c>
      <c r="E4" s="3">
        <v>907.5</v>
      </c>
      <c r="F4">
        <v>2292.85</v>
      </c>
      <c r="G4" s="1">
        <v>79.533810000000003</v>
      </c>
      <c r="H4" s="1">
        <f t="shared" si="1"/>
        <v>1.3146084297520662</v>
      </c>
      <c r="I4" s="1">
        <f t="shared" si="2"/>
        <v>18.486039446049329</v>
      </c>
      <c r="J4" s="1">
        <v>211.92761899999999</v>
      </c>
      <c r="K4" s="1">
        <f t="shared" si="3"/>
        <v>3.5029358512396693</v>
      </c>
      <c r="L4" s="1">
        <f t="shared" si="4"/>
        <v>49.258325793034594</v>
      </c>
      <c r="M4" s="1">
        <v>61.678100000000001</v>
      </c>
      <c r="N4" s="1">
        <f t="shared" si="5"/>
        <v>1.0194727272727273</v>
      </c>
      <c r="O4" s="1">
        <f t="shared" si="6"/>
        <v>32.255634760916067</v>
      </c>
      <c r="P4" s="1">
        <v>10.7765</v>
      </c>
    </row>
    <row r="5" spans="1:16" x14ac:dyDescent="0.25">
      <c r="A5" t="s">
        <v>4</v>
      </c>
      <c r="B5">
        <v>53.1</v>
      </c>
      <c r="C5">
        <f t="shared" si="7"/>
        <v>1222.2899999999981</v>
      </c>
      <c r="D5" s="3">
        <f t="shared" si="0"/>
        <v>1276.57</v>
      </c>
      <c r="E5" s="3">
        <v>796.5</v>
      </c>
      <c r="F5">
        <v>2073.0699999999997</v>
      </c>
      <c r="G5" s="1">
        <v>42.013636363636358</v>
      </c>
      <c r="H5" s="1">
        <f t="shared" si="1"/>
        <v>0.79121725731895209</v>
      </c>
      <c r="I5" s="1">
        <f t="shared" si="2"/>
        <v>13.749154902236432</v>
      </c>
      <c r="J5" s="1">
        <v>195.504545454545</v>
      </c>
      <c r="K5" s="1">
        <f t="shared" si="3"/>
        <v>3.6818181818181732</v>
      </c>
      <c r="L5" s="1">
        <f t="shared" si="4"/>
        <v>63.979757816735898</v>
      </c>
      <c r="M5" s="1">
        <v>30.246363636363629</v>
      </c>
      <c r="N5" s="1">
        <f t="shared" si="5"/>
        <v>0.5696113679164525</v>
      </c>
      <c r="O5" s="1">
        <f t="shared" si="6"/>
        <v>22.271087281027665</v>
      </c>
      <c r="P5" s="1">
        <v>25.186363636363634</v>
      </c>
    </row>
    <row r="6" spans="1:16" x14ac:dyDescent="0.25">
      <c r="A6" t="s">
        <v>1</v>
      </c>
      <c r="B6">
        <v>50</v>
      </c>
      <c r="C6">
        <f t="shared" si="7"/>
        <v>1445.735454545455</v>
      </c>
      <c r="D6" s="3">
        <f t="shared" si="0"/>
        <v>1231</v>
      </c>
      <c r="E6" s="3">
        <v>750</v>
      </c>
      <c r="F6">
        <v>1981</v>
      </c>
      <c r="G6" s="1">
        <v>64.821818181818202</v>
      </c>
      <c r="H6" s="1">
        <f t="shared" si="1"/>
        <v>1.2964363636363641</v>
      </c>
      <c r="I6" s="1">
        <f t="shared" si="2"/>
        <v>17.934627798748544</v>
      </c>
      <c r="J6" s="1">
        <v>185.41909090909101</v>
      </c>
      <c r="K6" s="1">
        <f t="shared" si="3"/>
        <v>3.7083818181818202</v>
      </c>
      <c r="L6" s="1">
        <f t="shared" si="4"/>
        <v>51.300973584378902</v>
      </c>
      <c r="M6" s="1">
        <v>49.419090909090897</v>
      </c>
      <c r="N6" s="1">
        <f t="shared" si="5"/>
        <v>0.98838181818181792</v>
      </c>
      <c r="O6" s="1">
        <f t="shared" si="6"/>
        <v>30.764398616872548</v>
      </c>
      <c r="P6" s="1">
        <v>22.328299999999999</v>
      </c>
    </row>
    <row r="7" spans="1:16" x14ac:dyDescent="0.25">
      <c r="A7" t="s">
        <v>18</v>
      </c>
      <c r="B7" s="3">
        <v>45.8</v>
      </c>
      <c r="C7">
        <v>1321.4972727272716</v>
      </c>
      <c r="D7" s="3">
        <f t="shared" si="0"/>
        <v>1169.2599999999998</v>
      </c>
      <c r="E7" s="3">
        <v>687</v>
      </c>
      <c r="F7" s="3">
        <f t="shared" ref="F7:F14" si="8">SUM(D7:E7)</f>
        <v>1856.2599999999998</v>
      </c>
      <c r="G7" s="3">
        <v>67.6190909090909</v>
      </c>
      <c r="H7" s="1">
        <v>1.4763993648273124</v>
      </c>
      <c r="I7" s="1">
        <v>20.467417467927234</v>
      </c>
      <c r="J7" s="3">
        <v>153.51363636363601</v>
      </c>
      <c r="K7" s="1">
        <v>3.3518261214767691</v>
      </c>
      <c r="L7" s="1">
        <v>46.466576823671708</v>
      </c>
      <c r="M7" s="3">
        <v>48.551818181818199</v>
      </c>
      <c r="N7" s="1">
        <v>1.0600833664152445</v>
      </c>
      <c r="O7" s="1">
        <v>33.066005708401043</v>
      </c>
      <c r="P7" s="3">
        <v>8.7290909090909103</v>
      </c>
    </row>
    <row r="8" spans="1:16" x14ac:dyDescent="0.25">
      <c r="A8" t="s">
        <v>36</v>
      </c>
      <c r="B8" s="3">
        <v>55.1</v>
      </c>
      <c r="C8">
        <v>1311.1327272727258</v>
      </c>
      <c r="D8" s="3">
        <f>(14.7*B8)+496</f>
        <v>1305.97</v>
      </c>
      <c r="E8" s="3">
        <v>826.5</v>
      </c>
      <c r="F8" s="3">
        <f t="shared" si="8"/>
        <v>2132.4700000000003</v>
      </c>
      <c r="G8" s="3">
        <v>75.914545454545504</v>
      </c>
      <c r="H8" s="1">
        <v>1.3777594456360345</v>
      </c>
      <c r="I8" s="1">
        <v>23.159987963218523</v>
      </c>
      <c r="J8" s="3">
        <v>137.20454545454501</v>
      </c>
      <c r="K8" s="1">
        <v>2.4901006434581672</v>
      </c>
      <c r="L8" s="1">
        <v>41.85832375336792</v>
      </c>
      <c r="M8" s="3">
        <v>50.961818181818202</v>
      </c>
      <c r="N8" s="1">
        <v>0.92489688170268969</v>
      </c>
      <c r="O8" s="1">
        <v>34.981688283413561</v>
      </c>
      <c r="P8" s="3">
        <v>8.8981818181818184</v>
      </c>
    </row>
    <row r="9" spans="1:16" x14ac:dyDescent="0.25">
      <c r="A9" t="s">
        <v>19</v>
      </c>
      <c r="B9" s="3">
        <v>69</v>
      </c>
      <c r="C9">
        <v>1235.1981818181823</v>
      </c>
      <c r="D9" s="3">
        <f t="shared" ref="D9:D14" si="9">(14.7*B9)+496</f>
        <v>1510.3</v>
      </c>
      <c r="E9" s="3">
        <v>1035</v>
      </c>
      <c r="F9" s="3">
        <f t="shared" si="8"/>
        <v>2545.3000000000002</v>
      </c>
      <c r="G9" s="3">
        <v>48.895454545454498</v>
      </c>
      <c r="H9" s="1">
        <v>0.70862977602107968</v>
      </c>
      <c r="I9" s="1">
        <v>15.834043561651475</v>
      </c>
      <c r="J9" s="3">
        <v>203.797272727273</v>
      </c>
      <c r="K9" s="1">
        <v>2.9535836627141014</v>
      </c>
      <c r="L9" s="1">
        <v>65.996623287540231</v>
      </c>
      <c r="M9" s="3">
        <v>24.936363636363598</v>
      </c>
      <c r="N9" s="1">
        <v>0.36139657444005213</v>
      </c>
      <c r="O9" s="1">
        <v>18.169333150808303</v>
      </c>
      <c r="P9" s="3">
        <v>15.621818181818201</v>
      </c>
    </row>
    <row r="10" spans="1:16" x14ac:dyDescent="0.25">
      <c r="A10" t="s">
        <v>39</v>
      </c>
      <c r="B10" s="3">
        <v>58.8</v>
      </c>
      <c r="C10">
        <v>1227.139090909091</v>
      </c>
      <c r="D10" s="3">
        <f t="shared" si="9"/>
        <v>1360.36</v>
      </c>
      <c r="E10" s="3">
        <v>882</v>
      </c>
      <c r="F10" s="3">
        <f t="shared" si="8"/>
        <v>2242.3599999999997</v>
      </c>
      <c r="G10" s="3">
        <v>38.237272727272703</v>
      </c>
      <c r="H10" s="1">
        <v>0.65029375386518207</v>
      </c>
      <c r="I10" s="1">
        <v>12.463875696094306</v>
      </c>
      <c r="J10" s="3">
        <v>192.56909090909099</v>
      </c>
      <c r="K10" s="1">
        <v>3.274984539270255</v>
      </c>
      <c r="L10" s="1">
        <v>62.770094225074899</v>
      </c>
      <c r="M10" s="3">
        <v>33.768181818181802</v>
      </c>
      <c r="N10" s="1">
        <v>0.57428880643166336</v>
      </c>
      <c r="O10" s="1">
        <v>24.766030078830791</v>
      </c>
      <c r="P10" s="3">
        <v>15.1990909090909</v>
      </c>
    </row>
    <row r="11" spans="1:16" x14ac:dyDescent="0.25">
      <c r="A11" t="s">
        <v>20</v>
      </c>
      <c r="B11" s="3">
        <v>51.7</v>
      </c>
      <c r="C11">
        <v>842.75727272727306</v>
      </c>
      <c r="D11" s="3">
        <f t="shared" si="9"/>
        <v>1255.99</v>
      </c>
      <c r="E11" s="3">
        <v>775.5</v>
      </c>
      <c r="F11" s="3">
        <f t="shared" si="8"/>
        <v>2031.49</v>
      </c>
      <c r="G11" s="3">
        <v>23.929090909090899</v>
      </c>
      <c r="H11" s="1">
        <v>0.4628450852822224</v>
      </c>
      <c r="I11" s="1">
        <v>11.357524489419463</v>
      </c>
      <c r="J11" s="3">
        <v>140.58000000000001</v>
      </c>
      <c r="K11" s="1">
        <v>2.719148936170213</v>
      </c>
      <c r="L11" s="1">
        <v>66.723838309963057</v>
      </c>
      <c r="M11" s="3">
        <v>20.5245454545455</v>
      </c>
      <c r="N11" s="1">
        <v>0.39699314225426496</v>
      </c>
      <c r="O11" s="1">
        <v>21.918637200617493</v>
      </c>
      <c r="P11" s="3">
        <v>8.6045454545454501</v>
      </c>
    </row>
    <row r="12" spans="1:16" x14ac:dyDescent="0.25">
      <c r="A12" t="s">
        <v>37</v>
      </c>
      <c r="B12" s="3">
        <v>49</v>
      </c>
      <c r="C12">
        <v>1195.4718181818182</v>
      </c>
      <c r="D12" s="3">
        <f t="shared" si="9"/>
        <v>1216.3</v>
      </c>
      <c r="E12" s="3">
        <v>735</v>
      </c>
      <c r="F12" s="3">
        <f t="shared" si="8"/>
        <v>1951.3</v>
      </c>
      <c r="G12" s="3">
        <v>64.778181818181821</v>
      </c>
      <c r="H12" s="1">
        <v>1.3220037105751392</v>
      </c>
      <c r="I12" s="1">
        <v>21.674515729430524</v>
      </c>
      <c r="J12" s="3">
        <v>129.18454545454546</v>
      </c>
      <c r="K12" s="1">
        <v>2.6364192949907235</v>
      </c>
      <c r="L12" s="1">
        <v>43.224622610015523</v>
      </c>
      <c r="M12" s="3">
        <v>46.624545454545448</v>
      </c>
      <c r="N12" s="1">
        <v>0.95152133580705001</v>
      </c>
      <c r="O12" s="1">
        <v>35.100861660553946</v>
      </c>
      <c r="P12" s="3">
        <v>9.6172727272727272</v>
      </c>
    </row>
    <row r="13" spans="1:16" x14ac:dyDescent="0.25">
      <c r="A13" t="s">
        <v>21</v>
      </c>
      <c r="B13" s="3">
        <v>56.1</v>
      </c>
      <c r="C13">
        <v>1646.457272727273</v>
      </c>
      <c r="D13" s="3">
        <f t="shared" si="9"/>
        <v>1320.67</v>
      </c>
      <c r="E13" s="3">
        <v>841.5</v>
      </c>
      <c r="F13" s="3">
        <f t="shared" si="8"/>
        <v>2162.17</v>
      </c>
      <c r="G13" s="3">
        <v>68.917272727272717</v>
      </c>
      <c r="H13" s="1">
        <v>1.2284718846216169</v>
      </c>
      <c r="I13" s="1">
        <v>16.74316700927556</v>
      </c>
      <c r="J13" s="3">
        <v>213.41000000000003</v>
      </c>
      <c r="K13" s="1">
        <v>3.8040998217468811</v>
      </c>
      <c r="L13" s="1">
        <v>51.847078824340748</v>
      </c>
      <c r="M13" s="3">
        <v>57.460909090909098</v>
      </c>
      <c r="N13" s="1">
        <v>1.0242586290714635</v>
      </c>
      <c r="O13" s="1">
        <v>31.409754166383692</v>
      </c>
      <c r="P13" s="3">
        <v>16.175454545454546</v>
      </c>
    </row>
    <row r="14" spans="1:16" x14ac:dyDescent="0.25">
      <c r="A14" t="s">
        <v>38</v>
      </c>
      <c r="B14" s="3">
        <v>56.5</v>
      </c>
      <c r="C14">
        <v>1098.00636363636</v>
      </c>
      <c r="D14" s="3">
        <f t="shared" si="9"/>
        <v>1326.55</v>
      </c>
      <c r="E14" s="3">
        <v>847.5</v>
      </c>
      <c r="F14" s="3">
        <f t="shared" si="8"/>
        <v>2174.0500000000002</v>
      </c>
      <c r="G14" s="3">
        <v>34.534545454545501</v>
      </c>
      <c r="H14" s="1">
        <v>0.61123089300080535</v>
      </c>
      <c r="I14" s="1">
        <v>12.58081796181013</v>
      </c>
      <c r="J14" s="3">
        <v>160.86727272727299</v>
      </c>
      <c r="K14" s="1">
        <v>2.8472083668543893</v>
      </c>
      <c r="L14" s="1">
        <v>58.603402695960575</v>
      </c>
      <c r="M14" s="3">
        <v>35.155454545454504</v>
      </c>
      <c r="N14" s="1">
        <v>0.62222043443282304</v>
      </c>
      <c r="O14" s="1">
        <v>28.815779342229291</v>
      </c>
      <c r="P14" s="3">
        <v>16.749090909090899</v>
      </c>
    </row>
    <row r="15" spans="1:16" x14ac:dyDescent="0.25">
      <c r="A15" t="s">
        <v>35</v>
      </c>
      <c r="B15">
        <v>61.5</v>
      </c>
      <c r="C15">
        <f t="shared" si="7"/>
        <v>1395.1104761904746</v>
      </c>
      <c r="D15" s="3">
        <f t="shared" si="0"/>
        <v>1400.05</v>
      </c>
      <c r="E15" s="3">
        <v>922.5</v>
      </c>
      <c r="F15">
        <v>2322.5500000000002</v>
      </c>
      <c r="G15" s="1">
        <v>62.948095238095199</v>
      </c>
      <c r="H15" s="1">
        <f t="shared" si="1"/>
        <v>1.0235462640340682</v>
      </c>
      <c r="I15" s="1">
        <f t="shared" si="2"/>
        <v>18.048203726484207</v>
      </c>
      <c r="J15" s="1">
        <v>173.998095238095</v>
      </c>
      <c r="K15" s="1">
        <f t="shared" si="3"/>
        <v>2.8292373209446344</v>
      </c>
      <c r="L15" s="1">
        <f t="shared" si="4"/>
        <v>49.887976101568327</v>
      </c>
      <c r="M15" s="1">
        <v>49.702857142857098</v>
      </c>
      <c r="N15" s="1">
        <f t="shared" si="5"/>
        <v>0.80817653890824548</v>
      </c>
      <c r="O15" s="1">
        <f t="shared" si="6"/>
        <v>32.063820171947476</v>
      </c>
      <c r="P15" s="1">
        <v>8.8285714285714292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742E-6998-4A57-93AC-DE82D3FA67DB}">
  <dimension ref="A1:E6"/>
  <sheetViews>
    <sheetView tabSelected="1" workbookViewId="0">
      <selection activeCell="D9" sqref="D9"/>
    </sheetView>
  </sheetViews>
  <sheetFormatPr defaultRowHeight="15" x14ac:dyDescent="0.25"/>
  <cols>
    <col min="1" max="1" width="10.28515625" style="5" bestFit="1" customWidth="1"/>
    <col min="2" max="2" width="20.140625" style="5" bestFit="1" customWidth="1"/>
    <col min="3" max="3" width="20.140625" style="5" customWidth="1"/>
    <col min="4" max="4" width="23.28515625" style="5" bestFit="1" customWidth="1"/>
    <col min="5" max="5" width="12.7109375" style="10" bestFit="1" customWidth="1"/>
  </cols>
  <sheetData>
    <row r="1" spans="1:5" x14ac:dyDescent="0.25">
      <c r="A1" s="5" t="s">
        <v>31</v>
      </c>
      <c r="B1" s="2" t="s">
        <v>42</v>
      </c>
      <c r="C1" s="2" t="s">
        <v>43</v>
      </c>
      <c r="D1" s="2" t="s">
        <v>40</v>
      </c>
      <c r="E1" s="9" t="s">
        <v>41</v>
      </c>
    </row>
    <row r="2" spans="1:5" x14ac:dyDescent="0.25">
      <c r="A2" s="2" t="s">
        <v>7</v>
      </c>
      <c r="B2" s="6" t="s">
        <v>30</v>
      </c>
      <c r="C2" s="6"/>
      <c r="D2" s="6">
        <v>1.2</v>
      </c>
      <c r="E2" s="10">
        <v>1.7</v>
      </c>
    </row>
    <row r="3" spans="1:5" x14ac:dyDescent="0.25">
      <c r="A3" s="2" t="s">
        <v>10</v>
      </c>
      <c r="D3" s="6">
        <v>7</v>
      </c>
      <c r="E3" s="10">
        <v>12</v>
      </c>
    </row>
    <row r="4" spans="1:5" x14ac:dyDescent="0.25">
      <c r="A4" s="2" t="s">
        <v>11</v>
      </c>
      <c r="B4" s="6">
        <v>45</v>
      </c>
      <c r="C4" s="6">
        <v>65</v>
      </c>
    </row>
    <row r="5" spans="1:5" x14ac:dyDescent="0.25">
      <c r="A5" s="2" t="s">
        <v>14</v>
      </c>
      <c r="B5" s="6">
        <v>20</v>
      </c>
      <c r="C5" s="6">
        <v>30</v>
      </c>
      <c r="D5" s="6"/>
      <c r="E5" s="10">
        <v>30</v>
      </c>
    </row>
    <row r="6" spans="1:5" x14ac:dyDescent="0.25">
      <c r="A6" s="2" t="s">
        <v>15</v>
      </c>
      <c r="B6" s="6">
        <v>25</v>
      </c>
      <c r="C6" s="6"/>
      <c r="D6" s="6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5961-6F02-4E9C-911B-F45070424EE6}">
  <dimension ref="A1:K3"/>
  <sheetViews>
    <sheetView workbookViewId="0">
      <selection activeCell="D10" sqref="D10"/>
    </sheetView>
  </sheetViews>
  <sheetFormatPr defaultRowHeight="15" x14ac:dyDescent="0.25"/>
  <cols>
    <col min="1" max="1" width="23.28515625" bestFit="1" customWidth="1"/>
  </cols>
  <sheetData>
    <row r="1" spans="1:11" x14ac:dyDescent="0.25">
      <c r="B1" s="2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2" t="s">
        <v>14</v>
      </c>
      <c r="K1" s="7" t="s">
        <v>15</v>
      </c>
    </row>
    <row r="2" spans="1:11" x14ac:dyDescent="0.25">
      <c r="A2" s="7" t="s">
        <v>25</v>
      </c>
      <c r="B2" s="8"/>
      <c r="C2" s="8" t="s">
        <v>30</v>
      </c>
      <c r="D2" s="8"/>
      <c r="E2" s="8"/>
      <c r="F2" s="8"/>
      <c r="G2" s="8" t="s">
        <v>23</v>
      </c>
      <c r="J2" s="8" t="s">
        <v>24</v>
      </c>
      <c r="K2" s="8" t="s">
        <v>22</v>
      </c>
    </row>
    <row r="3" spans="1:11" x14ac:dyDescent="0.25">
      <c r="A3" s="7" t="s">
        <v>26</v>
      </c>
      <c r="C3" s="8" t="s">
        <v>27</v>
      </c>
      <c r="F3" s="8" t="s">
        <v>28</v>
      </c>
      <c r="J3" s="8" t="s">
        <v>29</v>
      </c>
      <c r="K3" s="8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macronutrientes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 de Ataide</dc:creator>
  <cp:lastModifiedBy>GPET</cp:lastModifiedBy>
  <dcterms:created xsi:type="dcterms:W3CDTF">2023-03-06T13:48:22Z</dcterms:created>
  <dcterms:modified xsi:type="dcterms:W3CDTF">2024-10-24T22:34:52Z</dcterms:modified>
</cp:coreProperties>
</file>