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セトリ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<sst xmlns="http://schemas.openxmlformats.org/spreadsheetml/2006/main" count="40" uniqueCount="30">
  <si>
    <t xml:space="preserve">目標ポイント</t>
  </si>
  <si>
    <t xml:space="preserve">目標まで残り</t>
  </si>
  <si>
    <t xml:space="preserve">現在のポイント</t>
  </si>
  <si>
    <t xml:space="preserve">現在の日時</t>
  </si>
  <si>
    <t xml:space="preserve">スコア</t>
  </si>
  <si>
    <t xml:space="preserve">1/3スコア</t>
  </si>
  <si>
    <t xml:space="preserve">イベント終了日時</t>
  </si>
  <si>
    <t xml:space="preserve">残り時間</t>
  </si>
  <si>
    <t xml:space="preserve">自然回復LP</t>
  </si>
  <si>
    <t xml:space="preserve">ブースト曲数</t>
  </si>
  <si>
    <t xml:space="preserve">smile magic</t>
  </si>
  <si>
    <t xml:space="preserve">ガムシャラROT</t>
  </si>
  <si>
    <t xml:space="preserve">シャニロマ</t>
  </si>
  <si>
    <t xml:space="preserve">hyper super lover</t>
  </si>
  <si>
    <t xml:space="preserve">虹色 overdrive</t>
  </si>
  <si>
    <t xml:space="preserve">フレドリ</t>
  </si>
  <si>
    <t xml:space="preserve">愛と呼べる木の下で</t>
  </si>
  <si>
    <t xml:space="preserve">ミッション</t>
  </si>
  <si>
    <t xml:space="preserve">クリア</t>
  </si>
  <si>
    <t xml:space="preserve">効率(合計pt/LP)</t>
  </si>
  <si>
    <t xml:space="preserve">一周獲得pt</t>
  </si>
  <si>
    <r>
      <rPr>
        <sz val="11"/>
        <color rgb="FFFF0000"/>
        <rFont val="Hiragino Mincho ProN"/>
        <family val="2"/>
        <charset val="1"/>
      </rPr>
      <t xml:space="preserve">一周消費</t>
    </r>
    <r>
      <rPr>
        <sz val="11"/>
        <color rgb="FFFF0000"/>
        <rFont val="Cambria"/>
        <family val="0"/>
        <charset val="1"/>
      </rPr>
      <t xml:space="preserve">LP</t>
    </r>
  </si>
  <si>
    <t xml:space="preserve">最高効率</t>
  </si>
  <si>
    <t xml:space="preserve">必要残り周回数</t>
  </si>
  <si>
    <r>
      <rPr>
        <sz val="11"/>
        <color rgb="FF000000"/>
        <rFont val="Hiragino Mincho ProN"/>
        <family val="2"/>
        <charset val="1"/>
      </rPr>
      <t xml:space="preserve">必要</t>
    </r>
    <r>
      <rPr>
        <sz val="11"/>
        <color rgb="FF000000"/>
        <rFont val="Cambria"/>
        <family val="0"/>
        <charset val="1"/>
      </rPr>
      <t xml:space="preserve">LP(</t>
    </r>
    <r>
      <rPr>
        <sz val="11"/>
        <color rgb="FF000000"/>
        <rFont val="Hiragino Mincho ProN"/>
        <family val="2"/>
        <charset val="1"/>
      </rPr>
      <t xml:space="preserve">概算</t>
    </r>
    <r>
      <rPr>
        <sz val="11"/>
        <color rgb="FF000000"/>
        <rFont val="Cambria"/>
        <family val="0"/>
        <charset val="1"/>
      </rPr>
      <t xml:space="preserve">)</t>
    </r>
  </si>
  <si>
    <t xml:space="preserve">要アイテム回復</t>
  </si>
  <si>
    <t xml:space="preserve">今日から平均周回</t>
  </si>
  <si>
    <t xml:space="preserve">明日から平均周回</t>
  </si>
  <si>
    <t xml:space="preserve">明後日から平均周回</t>
  </si>
  <si>
    <t xml:space="preserve">ブースト曲以外オート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</si>
</sst>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YYYY/M/D\ H:MM"/>
    <numFmt numFmtId="167" formatCode="YYYY/MM/DD\ H:MM"/>
    <numFmt numFmtId="168" formatCode="M\月D\日"/>
    <numFmt numFmtId="169" formatCode="0%"/>
  </numFmts>
  <fonts count="18">
    <font>
      <sz val="10"/>
      <color rgb="FF00000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sz val="11"/>
      <name val="Hiragino Mincho ProN"/>
      <family val="0"/>
      <charset val="1"/>
    </font>
    <font>
      <sz val="11"/>
      <color rgb="FF000000"/>
      <name val="Hiragino Mincho ProN"/>
      <family val="0"/>
      <charset val="1"/>
    </font>
    <font>
      <sz val="11"/>
      <color rgb="FFFF0000"/>
      <name val="Hiragino Mincho ProN"/>
      <family val="0"/>
      <charset val="1"/>
    </font>
    <font>
      <sz val="11"/>
      <color rgb="FF000000"/>
      <name val="ArialUnicodeMS"/>
      <family val="0"/>
      <charset val="1"/>
    </font>
    <font>
      <sz val="11"/>
      <color rgb="FFFF0000"/>
      <name val="Hiragino Mincho ProN"/>
      <family val="2"/>
      <charset val="1"/>
    </font>
    <font>
      <sz val="11"/>
      <color rgb="FFFF0000"/>
      <name val="Cambria"/>
      <family val="0"/>
      <charset val="1"/>
    </font>
    <font>
      <sz val="11"/>
      <color rgb="FF000000"/>
      <name val="Hiragino Mincho ProN"/>
      <family val="2"/>
      <charset val="1"/>
    </font>
    <font>
      <sz val="11"/>
      <color rgb="FF000000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99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5" activeCellId="0" sqref="C15"/>
    </sheetView>
  </sheetViews>
  <sheetFormatPr defaultRowHeight="15.7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9.8"/>
    <col collapsed="false" customWidth="true" hidden="false" outlineLevel="0" max="1025" min="3" style="0" width="13.6"/>
  </cols>
  <sheetData>
    <row r="1" customFormat="false" ht="13.8" hidden="false" customHeight="false" outlineLevel="0" collapsed="false">
      <c r="A1" s="1" t="s">
        <v>0</v>
      </c>
      <c r="B1" s="2" t="n">
        <v>220000</v>
      </c>
      <c r="C1" s="3"/>
      <c r="D1" s="4" t="s">
        <v>1</v>
      </c>
      <c r="E1" s="5" t="n">
        <f aca="false">B1-B2</f>
        <v>220000</v>
      </c>
      <c r="F1" s="3"/>
      <c r="G1" s="6"/>
      <c r="H1" s="3"/>
      <c r="I1" s="3"/>
      <c r="J1" s="3"/>
    </row>
    <row r="2" customFormat="false" ht="13.8" hidden="false" customHeight="false" outlineLevel="0" collapsed="false">
      <c r="A2" s="1" t="s">
        <v>2</v>
      </c>
      <c r="B2" s="2" t="n">
        <v>0</v>
      </c>
      <c r="C2" s="3"/>
      <c r="D2" s="3"/>
      <c r="E2" s="3"/>
      <c r="F2" s="4"/>
      <c r="G2" s="5"/>
      <c r="H2" s="3"/>
      <c r="I2" s="3"/>
      <c r="J2" s="3"/>
    </row>
    <row r="3" customFormat="false" ht="13.8" hidden="false" customHeight="false" outlineLevel="0" collapsed="false">
      <c r="A3" s="1" t="s">
        <v>3</v>
      </c>
      <c r="B3" s="7" t="n">
        <f aca="true">NOW()</f>
        <v>44119.9258464736</v>
      </c>
      <c r="C3" s="3"/>
      <c r="D3" s="3" t="s">
        <v>4</v>
      </c>
      <c r="E3" s="3" t="s">
        <v>5</v>
      </c>
      <c r="F3" s="1"/>
      <c r="G3" s="1"/>
      <c r="H3" s="8"/>
      <c r="I3" s="8"/>
      <c r="J3" s="8"/>
    </row>
    <row r="4" customFormat="false" ht="13.8" hidden="false" customHeight="false" outlineLevel="0" collapsed="false">
      <c r="A4" s="1" t="s">
        <v>6</v>
      </c>
      <c r="B4" s="9" t="n">
        <v>44126.5826388889</v>
      </c>
      <c r="C4" s="3"/>
      <c r="D4" s="3" t="n">
        <v>4002</v>
      </c>
      <c r="E4" s="3" t="n">
        <f aca="false">D4/3</f>
        <v>1334</v>
      </c>
      <c r="F4" s="4"/>
      <c r="G4" s="5"/>
      <c r="H4" s="5"/>
      <c r="I4" s="5"/>
      <c r="J4" s="5"/>
    </row>
    <row r="5" customFormat="false" ht="13.8" hidden="false" customHeight="false" outlineLevel="0" collapsed="false">
      <c r="A5" s="4" t="s">
        <v>7</v>
      </c>
      <c r="B5" s="5" t="str">
        <f aca="false">CONCATENATE(ROUNDDOWN(VALUE(B4)-VALUE(B3),0),"日",ROUNDDOWN( (VALUE(B4)-VALUE(B3))*24 - ROUNDDOWN(VALUE(B4)-VALUE(B3),0)*24 ,0),"時間",ROUNDDOWN(      (VALUE(B4)-VALUE(B3))*24*60 -       (          ROUNDDOWN(VALUE(B4)-VALUE(B3),0)*24*60 +          ROUNDDOWN( (VALUE(B4)-VALUE(B3))*24 - ROUNDDOWN(VALUE(B4)-VALUE(B3),0)*24 ,0) * 60      ) ,0),"分")</f>
        <v>6日15時間45分</v>
      </c>
      <c r="C5" s="10"/>
      <c r="D5" s="3"/>
      <c r="E5" s="11"/>
      <c r="F5" s="3"/>
      <c r="G5" s="3"/>
      <c r="H5" s="3"/>
      <c r="I5" s="3"/>
      <c r="J5" s="3"/>
    </row>
    <row r="6" customFormat="false" ht="13.8" hidden="false" customHeight="false" outlineLevel="0" collapsed="false">
      <c r="A6" s="12" t="s">
        <v>8</v>
      </c>
      <c r="B6" s="3" t="n">
        <f aca="false">ROUNDDOWN(((VALUE(B4)-VALUE(B3))*24*60)/3,0)</f>
        <v>3195</v>
      </c>
      <c r="C6" s="3"/>
      <c r="D6" s="3"/>
      <c r="E6" s="3"/>
      <c r="F6" s="3"/>
      <c r="G6" s="3"/>
      <c r="H6" s="3"/>
      <c r="I6" s="3"/>
      <c r="J6" s="3"/>
    </row>
    <row r="7" customFormat="false" ht="13.8" hidden="false" customHeight="false" outlineLevel="0" collapsed="false">
      <c r="A7" s="3"/>
      <c r="B7" s="12" t="s">
        <v>9</v>
      </c>
      <c r="C7" s="12" t="n">
        <v>0</v>
      </c>
      <c r="D7" s="1" t="n">
        <v>1</v>
      </c>
      <c r="E7" s="1" t="n">
        <v>2</v>
      </c>
      <c r="F7" s="1" t="n">
        <v>3</v>
      </c>
      <c r="G7" s="1" t="n">
        <v>4</v>
      </c>
      <c r="H7" s="1" t="n">
        <v>5</v>
      </c>
      <c r="I7" s="1" t="n">
        <v>6</v>
      </c>
      <c r="J7" s="1" t="n">
        <v>7</v>
      </c>
    </row>
    <row r="8" customFormat="false" ht="13.8" hidden="false" customHeight="false" outlineLevel="0" collapsed="false">
      <c r="A8" s="13"/>
      <c r="B8" s="14" t="s">
        <v>10</v>
      </c>
      <c r="C8" s="14" t="n">
        <v>600</v>
      </c>
      <c r="D8" s="3" t="n">
        <f aca="false">C8</f>
        <v>600</v>
      </c>
      <c r="E8" s="3" t="n">
        <f aca="false">D8</f>
        <v>600</v>
      </c>
      <c r="F8" s="3" t="n">
        <f aca="false">E8</f>
        <v>600</v>
      </c>
      <c r="G8" s="3" t="n">
        <f aca="false">F8</f>
        <v>600</v>
      </c>
      <c r="H8" s="3" t="n">
        <f aca="false">G8</f>
        <v>600</v>
      </c>
      <c r="I8" s="3" t="n">
        <f aca="false">H8</f>
        <v>600</v>
      </c>
      <c r="J8" s="3" t="n">
        <f aca="false">I8*3</f>
        <v>1800</v>
      </c>
    </row>
    <row r="9" customFormat="false" ht="13.8" hidden="false" customHeight="false" outlineLevel="0" collapsed="false">
      <c r="A9" s="13"/>
      <c r="B9" s="14" t="s">
        <v>11</v>
      </c>
      <c r="C9" s="14" t="n">
        <v>700</v>
      </c>
      <c r="D9" s="3" t="n">
        <f aca="false">C9</f>
        <v>700</v>
      </c>
      <c r="E9" s="3" t="n">
        <f aca="false">D9</f>
        <v>700</v>
      </c>
      <c r="F9" s="3" t="n">
        <f aca="false">E9</f>
        <v>700</v>
      </c>
      <c r="G9" s="3" t="n">
        <f aca="false">F9</f>
        <v>700</v>
      </c>
      <c r="H9" s="3" t="n">
        <f aca="false">G9</f>
        <v>700</v>
      </c>
      <c r="I9" s="3" t="n">
        <f aca="false">H9*3</f>
        <v>2100</v>
      </c>
      <c r="J9" s="3" t="n">
        <f aca="false">I9</f>
        <v>2100</v>
      </c>
    </row>
    <row r="10" customFormat="false" ht="13.8" hidden="false" customHeight="false" outlineLevel="0" collapsed="false">
      <c r="A10" s="13"/>
      <c r="B10" s="14" t="s">
        <v>12</v>
      </c>
      <c r="C10" s="14" t="n">
        <v>800</v>
      </c>
      <c r="D10" s="3" t="n">
        <f aca="false">C10</f>
        <v>800</v>
      </c>
      <c r="E10" s="3" t="n">
        <f aca="false">D10</f>
        <v>800</v>
      </c>
      <c r="F10" s="3" t="n">
        <f aca="false">E10</f>
        <v>800</v>
      </c>
      <c r="G10" s="3" t="n">
        <f aca="false">F10</f>
        <v>800</v>
      </c>
      <c r="H10" s="3" t="n">
        <f aca="false">G10*3</f>
        <v>2400</v>
      </c>
      <c r="I10" s="3" t="n">
        <f aca="false">H10</f>
        <v>2400</v>
      </c>
      <c r="J10" s="3" t="n">
        <f aca="false">I10</f>
        <v>2400</v>
      </c>
    </row>
    <row r="11" customFormat="false" ht="13.8" hidden="false" customHeight="false" outlineLevel="0" collapsed="false">
      <c r="A11" s="13"/>
      <c r="B11" s="15" t="s">
        <v>13</v>
      </c>
      <c r="C11" s="14" t="n">
        <v>900</v>
      </c>
      <c r="D11" s="3" t="n">
        <f aca="false">C11</f>
        <v>900</v>
      </c>
      <c r="E11" s="3" t="n">
        <f aca="false">D11</f>
        <v>900</v>
      </c>
      <c r="F11" s="3" t="n">
        <f aca="false">E11</f>
        <v>900</v>
      </c>
      <c r="G11" s="3" t="n">
        <f aca="false">F11*3</f>
        <v>2700</v>
      </c>
      <c r="H11" s="3" t="n">
        <f aca="false">G11</f>
        <v>2700</v>
      </c>
      <c r="I11" s="3" t="n">
        <f aca="false">H11</f>
        <v>2700</v>
      </c>
      <c r="J11" s="3" t="n">
        <f aca="false">I11</f>
        <v>2700</v>
      </c>
    </row>
    <row r="12" customFormat="false" ht="13.8" hidden="false" customHeight="false" outlineLevel="0" collapsed="false">
      <c r="A12" s="13"/>
      <c r="B12" s="14" t="s">
        <v>14</v>
      </c>
      <c r="C12" s="14" t="n">
        <v>1000</v>
      </c>
      <c r="D12" s="3" t="n">
        <f aca="false">C12</f>
        <v>1000</v>
      </c>
      <c r="E12" s="3" t="n">
        <f aca="false">D12</f>
        <v>1000</v>
      </c>
      <c r="F12" s="3" t="n">
        <f aca="false">E12*3</f>
        <v>3000</v>
      </c>
      <c r="G12" s="3" t="n">
        <f aca="false">F12</f>
        <v>3000</v>
      </c>
      <c r="H12" s="3" t="n">
        <f aca="false">G12</f>
        <v>3000</v>
      </c>
      <c r="I12" s="3" t="n">
        <f aca="false">H12</f>
        <v>3000</v>
      </c>
      <c r="J12" s="3" t="n">
        <f aca="false">I12</f>
        <v>3000</v>
      </c>
    </row>
    <row r="13" customFormat="false" ht="13.8" hidden="false" customHeight="false" outlineLevel="0" collapsed="false">
      <c r="A13" s="13"/>
      <c r="B13" s="14" t="s">
        <v>15</v>
      </c>
      <c r="C13" s="14" t="n">
        <v>1100</v>
      </c>
      <c r="D13" s="3" t="n">
        <f aca="false">C13</f>
        <v>1100</v>
      </c>
      <c r="E13" s="3" t="n">
        <f aca="false">D13*3</f>
        <v>3300</v>
      </c>
      <c r="F13" s="3" t="n">
        <f aca="false">E13</f>
        <v>3300</v>
      </c>
      <c r="G13" s="3" t="n">
        <f aca="false">F13</f>
        <v>3300</v>
      </c>
      <c r="H13" s="3" t="n">
        <f aca="false">G13</f>
        <v>3300</v>
      </c>
      <c r="I13" s="3" t="n">
        <f aca="false">H13</f>
        <v>3300</v>
      </c>
      <c r="J13" s="3" t="n">
        <f aca="false">I13</f>
        <v>3300</v>
      </c>
    </row>
    <row r="14" customFormat="false" ht="13.8" hidden="false" customHeight="false" outlineLevel="0" collapsed="false">
      <c r="A14" s="13"/>
      <c r="B14" s="14" t="s">
        <v>16</v>
      </c>
      <c r="C14" s="14" t="n">
        <v>1200</v>
      </c>
      <c r="D14" s="3" t="n">
        <f aca="false">C14*3</f>
        <v>3600</v>
      </c>
      <c r="E14" s="3" t="n">
        <f aca="false">D14</f>
        <v>3600</v>
      </c>
      <c r="F14" s="3" t="n">
        <f aca="false">E14</f>
        <v>3600</v>
      </c>
      <c r="G14" s="3" t="n">
        <f aca="false">F14</f>
        <v>3600</v>
      </c>
      <c r="H14" s="3" t="n">
        <f aca="false">G14</f>
        <v>3600</v>
      </c>
      <c r="I14" s="3" t="n">
        <f aca="false">H14</f>
        <v>3600</v>
      </c>
      <c r="J14" s="3" t="n">
        <f aca="false">I14</f>
        <v>3600</v>
      </c>
    </row>
    <row r="15" customFormat="false" ht="13.8" hidden="false" customHeight="false" outlineLevel="0" collapsed="false">
      <c r="A15" s="3"/>
      <c r="B15" s="1" t="s">
        <v>17</v>
      </c>
      <c r="C15" s="16" t="n">
        <v>450</v>
      </c>
      <c r="D15" s="1" t="n">
        <f aca="false">C15</f>
        <v>450</v>
      </c>
      <c r="E15" s="1" t="n">
        <f aca="false">D15</f>
        <v>450</v>
      </c>
      <c r="F15" s="1" t="n">
        <f aca="false">E15</f>
        <v>450</v>
      </c>
      <c r="G15" s="1" t="n">
        <f aca="false">F15</f>
        <v>450</v>
      </c>
      <c r="H15" s="1" t="n">
        <f aca="false">G15</f>
        <v>450</v>
      </c>
      <c r="I15" s="1" t="n">
        <f aca="false">H15</f>
        <v>450</v>
      </c>
      <c r="J15" s="1" t="n">
        <f aca="false">I15</f>
        <v>450</v>
      </c>
    </row>
    <row r="16" customFormat="false" ht="13.8" hidden="false" customHeight="false" outlineLevel="0" collapsed="false">
      <c r="A16" s="3"/>
      <c r="B16" s="1" t="s">
        <v>18</v>
      </c>
      <c r="C16" s="1" t="n">
        <v>500</v>
      </c>
      <c r="D16" s="1" t="n">
        <v>500</v>
      </c>
      <c r="E16" s="1" t="n">
        <v>500</v>
      </c>
      <c r="F16" s="1" t="n">
        <v>500</v>
      </c>
      <c r="G16" s="1" t="n">
        <v>500</v>
      </c>
      <c r="H16" s="1" t="n">
        <v>500</v>
      </c>
      <c r="I16" s="1" t="n">
        <v>500</v>
      </c>
      <c r="J16" s="1" t="n">
        <v>500</v>
      </c>
    </row>
    <row r="17" customFormat="false" ht="13.8" hidden="false" customHeight="false" outlineLevel="0" collapsed="false">
      <c r="A17" s="3"/>
      <c r="B17" s="12" t="s">
        <v>19</v>
      </c>
      <c r="C17" s="3" t="n">
        <f aca="false">ROUND(C18/C19,5)</f>
        <v>41.42857</v>
      </c>
      <c r="D17" s="3" t="n">
        <f aca="false">ROUND(D18/D19,5)</f>
        <v>42.88889</v>
      </c>
      <c r="E17" s="3" t="n">
        <f aca="false">ROUND(E18/E19,5)</f>
        <v>43.09091</v>
      </c>
      <c r="F17" s="3" t="n">
        <f aca="false">ROUND(F18/F19,5)</f>
        <v>42.61538</v>
      </c>
      <c r="G17" s="3" t="n">
        <f aca="false">ROUND(G18/G19,5)</f>
        <v>41.73333</v>
      </c>
      <c r="H17" s="3" t="n">
        <f aca="false">ROUND(H18/H19,5)</f>
        <v>40.58824</v>
      </c>
      <c r="I17" s="3" t="n">
        <f aca="false">ROUND(I18/I19,5)</f>
        <v>39.26316</v>
      </c>
      <c r="J17" s="3" t="n">
        <f aca="false">ROUND(J18/J19,5)</f>
        <v>37.80952</v>
      </c>
    </row>
    <row r="18" customFormat="false" ht="13.8" hidden="false" customHeight="false" outlineLevel="0" collapsed="false">
      <c r="A18" s="3"/>
      <c r="B18" s="4" t="s">
        <v>20</v>
      </c>
      <c r="C18" s="5" t="n">
        <f aca="false">SUM(C$8:C$16)</f>
        <v>7250</v>
      </c>
      <c r="D18" s="5" t="n">
        <f aca="false">SUM(D$8:D$16)</f>
        <v>9650</v>
      </c>
      <c r="E18" s="5" t="n">
        <f aca="false">SUM(E$8:E$16)</f>
        <v>11850</v>
      </c>
      <c r="F18" s="5" t="n">
        <f aca="false">SUM(F$8:F$16)</f>
        <v>13850</v>
      </c>
      <c r="G18" s="5" t="n">
        <f aca="false">SUM(G$8:G$16)</f>
        <v>15650</v>
      </c>
      <c r="H18" s="5" t="n">
        <f aca="false">SUM(H$8:H$16)</f>
        <v>17250</v>
      </c>
      <c r="I18" s="5" t="n">
        <f aca="false">SUM(I$8:I$16)</f>
        <v>18650</v>
      </c>
      <c r="J18" s="5" t="n">
        <f aca="false">SUM(J$8:J$16)</f>
        <v>19850</v>
      </c>
    </row>
    <row r="19" customFormat="false" ht="14.05" hidden="false" customHeight="false" outlineLevel="0" collapsed="false">
      <c r="A19" s="3"/>
      <c r="B19" s="17" t="s">
        <v>21</v>
      </c>
      <c r="C19" s="5" t="n">
        <f aca="false">25*7+50*C$7</f>
        <v>175</v>
      </c>
      <c r="D19" s="5" t="n">
        <f aca="false">25*7+50*D$7</f>
        <v>225</v>
      </c>
      <c r="E19" s="5" t="n">
        <f aca="false">25*7+50*E$7</f>
        <v>275</v>
      </c>
      <c r="F19" s="5" t="n">
        <f aca="false">25*7+50*F$7</f>
        <v>325</v>
      </c>
      <c r="G19" s="5" t="n">
        <f aca="false">25*7+50*G$7</f>
        <v>375</v>
      </c>
      <c r="H19" s="5" t="n">
        <f aca="false">25*7+50*H$7</f>
        <v>425</v>
      </c>
      <c r="I19" s="5" t="n">
        <f aca="false">25*7+50*I$7</f>
        <v>475</v>
      </c>
      <c r="J19" s="5" t="n">
        <f aca="false">25*7+50*J$7</f>
        <v>525</v>
      </c>
    </row>
    <row r="20" customFormat="false" ht="13.8" hidden="false" customHeight="false" outlineLevel="0" collapsed="false">
      <c r="A20" s="3"/>
      <c r="B20" s="4" t="s">
        <v>22</v>
      </c>
      <c r="C20" s="5" t="str">
        <f aca="false">IF(C17=MAX($C17:$J17),"最高","")</f>
        <v/>
      </c>
      <c r="D20" s="5" t="str">
        <f aca="false">IF(D17=MAX($C17:$J17),"最高","")</f>
        <v/>
      </c>
      <c r="E20" s="5" t="str">
        <f aca="false">IF(E17=MAX($C17:$J17),"最高","")</f>
        <v>最高</v>
      </c>
      <c r="F20" s="5" t="str">
        <f aca="false">IF(F17=MAX($C17:$J17),"最高","")</f>
        <v/>
      </c>
      <c r="G20" s="5" t="str">
        <f aca="false">IF(G17=MAX($C17:$J17),"最高","")</f>
        <v/>
      </c>
      <c r="H20" s="5" t="str">
        <f aca="false">IF(H17=MAX($C17:$J17),"最高","")</f>
        <v/>
      </c>
      <c r="I20" s="5" t="str">
        <f aca="false">IF(I17=MAX($C17:$J17),"最高","")</f>
        <v/>
      </c>
      <c r="J20" s="5" t="str">
        <f aca="false">IF(J17=MAX($C17:$J17),"最高","")</f>
        <v/>
      </c>
    </row>
    <row r="21" customFormat="false" ht="13.8" hidden="false" customHeight="false" outlineLevel="0" collapsed="false">
      <c r="A21" s="3"/>
      <c r="B21" s="3" t="s">
        <v>23</v>
      </c>
      <c r="C21" s="3" t="n">
        <f aca="false">ROUND($E1/C18,0)</f>
        <v>30</v>
      </c>
      <c r="D21" s="3" t="n">
        <f aca="false">ROUND($E1/D18,0)</f>
        <v>23</v>
      </c>
      <c r="E21" s="3" t="n">
        <f aca="false">ROUND($E1/E18,0)</f>
        <v>19</v>
      </c>
      <c r="F21" s="3" t="n">
        <f aca="false">ROUND($E1/F18,0)</f>
        <v>16</v>
      </c>
      <c r="G21" s="3" t="n">
        <f aca="false">ROUND($E1/G18,0)</f>
        <v>14</v>
      </c>
      <c r="H21" s="3" t="n">
        <f aca="false">ROUND($E1/H18,0)</f>
        <v>13</v>
      </c>
      <c r="I21" s="3" t="n">
        <f aca="false">ROUND($E1/I18,0)</f>
        <v>12</v>
      </c>
      <c r="J21" s="3" t="n">
        <f aca="false">ROUND($E1/J18,0)</f>
        <v>11</v>
      </c>
    </row>
    <row r="22" customFormat="false" ht="14.05" hidden="false" customHeight="false" outlineLevel="0" collapsed="false">
      <c r="A22" s="3"/>
      <c r="B22" s="18" t="s">
        <v>24</v>
      </c>
      <c r="C22" s="3" t="n">
        <f aca="false">C21*C19</f>
        <v>5250</v>
      </c>
      <c r="D22" s="3" t="n">
        <f aca="false">D21*D19</f>
        <v>5175</v>
      </c>
      <c r="E22" s="3" t="n">
        <f aca="false">E21*E19</f>
        <v>5225</v>
      </c>
      <c r="F22" s="3" t="n">
        <f aca="false">F21*F19</f>
        <v>5200</v>
      </c>
      <c r="G22" s="3" t="n">
        <f aca="false">G21*G19</f>
        <v>5250</v>
      </c>
      <c r="H22" s="3" t="n">
        <f aca="false">H21*H19</f>
        <v>5525</v>
      </c>
      <c r="I22" s="3" t="n">
        <f aca="false">I21*I19</f>
        <v>5700</v>
      </c>
      <c r="J22" s="3" t="n">
        <f aca="false">J21*J19</f>
        <v>5775</v>
      </c>
    </row>
    <row r="23" customFormat="false" ht="13.8" hidden="false" customHeight="false" outlineLevel="0" collapsed="false">
      <c r="A23" s="3"/>
      <c r="B23" s="5" t="s">
        <v>25</v>
      </c>
      <c r="C23" s="3" t="n">
        <f aca="false">C22-$B$6</f>
        <v>2055</v>
      </c>
      <c r="D23" s="3" t="n">
        <f aca="false">D22-$B$6</f>
        <v>1980</v>
      </c>
      <c r="E23" s="3" t="n">
        <f aca="false">E22-$B$6</f>
        <v>2030</v>
      </c>
      <c r="F23" s="3" t="n">
        <f aca="false">F22-$B$6</f>
        <v>2005</v>
      </c>
      <c r="G23" s="3" t="n">
        <f aca="false">G22-$B$6</f>
        <v>2055</v>
      </c>
      <c r="H23" s="3" t="n">
        <f aca="false">H22-$B$6</f>
        <v>2330</v>
      </c>
      <c r="I23" s="3" t="n">
        <f aca="false">I22-$B$6</f>
        <v>2505</v>
      </c>
      <c r="J23" s="3" t="n">
        <f aca="false">J22-$B$6</f>
        <v>2580</v>
      </c>
    </row>
    <row r="24" customFormat="false" ht="13.8" hidden="false" customHeight="false" outlineLevel="0" collapsed="false">
      <c r="A24" s="3"/>
      <c r="B24" s="3" t="s">
        <v>26</v>
      </c>
      <c r="C24" s="3" t="n">
        <f aca="false">ROUND(C21/ROUNDDOWN(CONCATENATE(TEXT($B$4, "yyyy/mm/dd")," 00:00:00")-CONCATENATE(TEXT($B$3, "yyyy/mm/dd")," 00:00:00")+1,0),0)</f>
        <v>4</v>
      </c>
      <c r="D24" s="3" t="n">
        <f aca="false">ROUND(D21/ROUNDDOWN(CONCATENATE(TEXT($B$4, "yyyy/mm/dd")," 00:00:00")-CONCATENATE(TEXT($B$3, "yyyy/mm/dd")," 00:00:00")+1,0),0)</f>
        <v>3</v>
      </c>
      <c r="E24" s="3" t="n">
        <f aca="false">ROUND(E21/ROUNDDOWN(CONCATENATE(TEXT($B$4, "yyyy/mm/dd")," 00:00:00")-CONCATENATE(TEXT($B$3, "yyyy/mm/dd")," 00:00:00")+1,0),0)</f>
        <v>2</v>
      </c>
      <c r="F24" s="3" t="n">
        <f aca="false">ROUND(F21/ROUNDDOWN(CONCATENATE(TEXT($B$4, "yyyy/mm/dd")," 00:00:00")-CONCATENATE(TEXT($B$3, "yyyy/mm/dd")," 00:00:00")+1,0),0)</f>
        <v>2</v>
      </c>
      <c r="G24" s="3" t="n">
        <f aca="false">ROUND(G21/ROUNDDOWN(CONCATENATE(TEXT($B$4, "yyyy/mm/dd")," 00:00:00")-CONCATENATE(TEXT($B$3, "yyyy/mm/dd")," 00:00:00")+1,0),0)</f>
        <v>2</v>
      </c>
      <c r="H24" s="3" t="n">
        <f aca="false">ROUND(H21/ROUNDDOWN(CONCATENATE(TEXT($B$4, "yyyy/mm/dd")," 00:00:00")-CONCATENATE(TEXT($B$3, "yyyy/mm/dd")," 00:00:00")+1,0),0)</f>
        <v>2</v>
      </c>
      <c r="I24" s="3" t="n">
        <f aca="false">ROUND(I21/ROUNDDOWN(CONCATENATE(TEXT($B$4, "yyyy/mm/dd")," 00:00:00")-CONCATENATE(TEXT($B$3, "yyyy/mm/dd")," 00:00:00")+1,0),0)</f>
        <v>2</v>
      </c>
      <c r="J24" s="3" t="n">
        <f aca="false">ROUND(J21/ROUNDDOWN(CONCATENATE(TEXT($B$4, "yyyy/mm/dd")," 00:00:00")-CONCATENATE(TEXT($B$3, "yyyy/mm/dd")," 00:00:00")+1,0),0)</f>
        <v>1</v>
      </c>
    </row>
    <row r="25" customFormat="false" ht="13.8" hidden="false" customHeight="false" outlineLevel="0" collapsed="false">
      <c r="A25" s="3"/>
      <c r="B25" s="3" t="s">
        <v>27</v>
      </c>
      <c r="C25" s="3" t="n">
        <f aca="false">ROUND(C21/ROUNDDOWN(CONCATENATE(TEXT($B$4, "yyyy/mm/dd")," 00:00:00")-CONCATENATE(TEXT($B$3, "yyyy/mm/dd")," 00:00:00"),0),0)</f>
        <v>4</v>
      </c>
      <c r="D25" s="3" t="n">
        <f aca="false">ROUND(D21/ROUNDDOWN(CONCATENATE(TEXT($B$4, "yyyy/mm/dd")," 00:00:00")-CONCATENATE(TEXT($B$3, "yyyy/mm/dd")," 00:00:00"),0),0)</f>
        <v>3</v>
      </c>
      <c r="E25" s="3" t="n">
        <f aca="false">ROUND(E21/ROUNDDOWN(CONCATENATE(TEXT($B$4, "yyyy/mm/dd")," 00:00:00")-CONCATENATE(TEXT($B$3, "yyyy/mm/dd")," 00:00:00"),0),0)</f>
        <v>3</v>
      </c>
      <c r="F25" s="3" t="n">
        <f aca="false">ROUND(F21/ROUNDDOWN(CONCATENATE(TEXT($B$4, "yyyy/mm/dd")," 00:00:00")-CONCATENATE(TEXT($B$3, "yyyy/mm/dd")," 00:00:00"),0),0)</f>
        <v>2</v>
      </c>
      <c r="G25" s="3" t="n">
        <f aca="false">ROUND(G21/ROUNDDOWN(CONCATENATE(TEXT($B$4, "yyyy/mm/dd")," 00:00:00")-CONCATENATE(TEXT($B$3, "yyyy/mm/dd")," 00:00:00"),0),0)</f>
        <v>2</v>
      </c>
      <c r="H25" s="3" t="n">
        <f aca="false">ROUND(H21/ROUNDDOWN(CONCATENATE(TEXT($B$4, "yyyy/mm/dd")," 00:00:00")-CONCATENATE(TEXT($B$3, "yyyy/mm/dd")," 00:00:00"),0),0)</f>
        <v>2</v>
      </c>
      <c r="I25" s="3" t="n">
        <f aca="false">ROUND(I21/ROUNDDOWN(CONCATENATE(TEXT($B$4, "yyyy/mm/dd")," 00:00:00")-CONCATENATE(TEXT($B$3, "yyyy/mm/dd")," 00:00:00"),0),0)</f>
        <v>2</v>
      </c>
      <c r="J25" s="3" t="n">
        <f aca="false">ROUND(J21/ROUNDDOWN(CONCATENATE(TEXT($B$4, "yyyy/mm/dd")," 00:00:00")-CONCATENATE(TEXT($B$3, "yyyy/mm/dd")," 00:00:00"),0),0)</f>
        <v>2</v>
      </c>
    </row>
    <row r="26" customFormat="false" ht="13.8" hidden="false" customHeight="false" outlineLevel="0" collapsed="false">
      <c r="A26" s="3"/>
      <c r="B26" s="3" t="s">
        <v>28</v>
      </c>
      <c r="C26" s="3" t="n">
        <f aca="false">ROUND(C21/ROUNDDOWN(CONCATENATE(TEXT($B$4, "yyyy/mm/dd")," 00:00:00")-CONCATENATE(TEXT($B$3, "yyyy/mm/dd")," 00:00:00")-1,0),0)</f>
        <v>5</v>
      </c>
      <c r="D26" s="3" t="n">
        <f aca="false">ROUND(D21/ROUNDDOWN(CONCATENATE(TEXT($B$4, "yyyy/mm/dd")," 00:00:00")-CONCATENATE(TEXT($B$3, "yyyy/mm/dd")," 00:00:00")-1,0),0)</f>
        <v>4</v>
      </c>
      <c r="E26" s="3" t="n">
        <f aca="false">ROUND(E21/ROUNDDOWN(CONCATENATE(TEXT($B$4, "yyyy/mm/dd")," 00:00:00")-CONCATENATE(TEXT($B$3, "yyyy/mm/dd")," 00:00:00")-1,0),0)</f>
        <v>3</v>
      </c>
      <c r="F26" s="3" t="n">
        <f aca="false">ROUND(F21/ROUNDDOWN(CONCATENATE(TEXT($B$4, "yyyy/mm/dd")," 00:00:00")-CONCATENATE(TEXT($B$3, "yyyy/mm/dd")," 00:00:00")-1,0),0)</f>
        <v>3</v>
      </c>
      <c r="G26" s="3" t="n">
        <f aca="false">ROUND(G21/ROUNDDOWN(CONCATENATE(TEXT($B$4, "yyyy/mm/dd")," 00:00:00")-CONCATENATE(TEXT($B$3, "yyyy/mm/dd")," 00:00:00")-1,0),0)</f>
        <v>2</v>
      </c>
      <c r="H26" s="3" t="n">
        <f aca="false">ROUND(H21/ROUNDDOWN(CONCATENATE(TEXT($B$4, "yyyy/mm/dd")," 00:00:00")-CONCATENATE(TEXT($B$3, "yyyy/mm/dd")," 00:00:00")-1,0),0)</f>
        <v>2</v>
      </c>
      <c r="I26" s="3" t="n">
        <f aca="false">ROUND(I21/ROUNDDOWN(CONCATENATE(TEXT($B$4, "yyyy/mm/dd")," 00:00:00")-CONCATENATE(TEXT($B$3, "yyyy/mm/dd")," 00:00:00")-1,0),0)</f>
        <v>2</v>
      </c>
      <c r="J26" s="3" t="n">
        <f aca="false">ROUND(J21/ROUNDDOWN(CONCATENATE(TEXT($B$4, "yyyy/mm/dd")," 00:00:00")-CONCATENATE(TEXT($B$3, "yyyy/mm/dd")," 00:00:00")-1,0),0)</f>
        <v>2</v>
      </c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 t="s">
        <v>29</v>
      </c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12" t="s">
        <v>19</v>
      </c>
      <c r="C29" s="3" t="n">
        <f aca="false">ROUND(C30/C31,5)</f>
        <v>33.37143</v>
      </c>
      <c r="D29" s="3" t="n">
        <f aca="false">ROUND(D30/D31,5)</f>
        <v>37.2</v>
      </c>
      <c r="E29" s="3" t="n">
        <f aca="false">ROUND(E30/E31,5)</f>
        <v>38.90909</v>
      </c>
      <c r="F29" s="3" t="n">
        <f aca="false">ROUND(F30/F31,5)</f>
        <v>39.47692</v>
      </c>
      <c r="G29" s="3" t="n">
        <f aca="false">ROUND(G30/G31,5)</f>
        <v>39.36</v>
      </c>
      <c r="H29" s="3" t="n">
        <f aca="false">ROUND(H30/H31,5)</f>
        <v>38.8</v>
      </c>
      <c r="I29" s="3" t="n">
        <f aca="false">ROUND(I30/I31,5)</f>
        <v>37.93684</v>
      </c>
      <c r="J29" s="3" t="n">
        <f aca="false">ROUND(J30/J31,5)</f>
        <v>36.85714</v>
      </c>
    </row>
    <row r="30" customFormat="false" ht="13.8" hidden="false" customHeight="false" outlineLevel="0" collapsed="false">
      <c r="A30" s="3"/>
      <c r="B30" s="4" t="s">
        <v>20</v>
      </c>
      <c r="C30" s="5" t="n">
        <f aca="false">SUM(C$8:C$16)-130*(7-C7)-$C$16</f>
        <v>5840</v>
      </c>
      <c r="D30" s="5" t="n">
        <f aca="false">SUM(D$8:D$16)-130*(7-D7)-$C$16</f>
        <v>8370</v>
      </c>
      <c r="E30" s="5" t="n">
        <f aca="false">SUM(E$8:E$16)-130*(7-E7)-$C$16</f>
        <v>10700</v>
      </c>
      <c r="F30" s="5" t="n">
        <f aca="false">SUM(F$8:F$16)-130*(7-F7)-$C$16</f>
        <v>12830</v>
      </c>
      <c r="G30" s="5" t="n">
        <f aca="false">SUM(G$8:G$16)-130*(7-G7)-$C$16</f>
        <v>14760</v>
      </c>
      <c r="H30" s="5" t="n">
        <f aca="false">SUM(H$8:H$16)-130*(7-H7)-$C$16</f>
        <v>16490</v>
      </c>
      <c r="I30" s="5" t="n">
        <f aca="false">SUM(I$8:I$16)-130*(7-I7)-$C$16</f>
        <v>18020</v>
      </c>
      <c r="J30" s="5" t="n">
        <f aca="false">SUM(J$8:J$16)-130*(7-J7)-$C$16</f>
        <v>19350</v>
      </c>
    </row>
    <row r="31" customFormat="false" ht="14.05" hidden="false" customHeight="false" outlineLevel="0" collapsed="false">
      <c r="A31" s="3"/>
      <c r="B31" s="17" t="s">
        <v>21</v>
      </c>
      <c r="C31" s="5" t="n">
        <f aca="false">25*7+50*C$7</f>
        <v>175</v>
      </c>
      <c r="D31" s="5" t="n">
        <f aca="false">25*7+50*D$7</f>
        <v>225</v>
      </c>
      <c r="E31" s="5" t="n">
        <f aca="false">25*7+50*E$7</f>
        <v>275</v>
      </c>
      <c r="F31" s="5" t="n">
        <f aca="false">25*7+50*F$7</f>
        <v>325</v>
      </c>
      <c r="G31" s="5" t="n">
        <f aca="false">25*7+50*G$7</f>
        <v>375</v>
      </c>
      <c r="H31" s="5" t="n">
        <f aca="false">25*7+50*H$7</f>
        <v>425</v>
      </c>
      <c r="I31" s="5" t="n">
        <f aca="false">25*7+50*I$7</f>
        <v>475</v>
      </c>
      <c r="J31" s="5" t="n">
        <f aca="false">25*7+50*J$7</f>
        <v>525</v>
      </c>
    </row>
    <row r="32" customFormat="false" ht="13.8" hidden="false" customHeight="false" outlineLevel="0" collapsed="false">
      <c r="A32" s="3"/>
      <c r="B32" s="4" t="s">
        <v>22</v>
      </c>
      <c r="C32" s="5" t="str">
        <f aca="false">IF(C29=MAX($C29:$J29),"最高","")</f>
        <v/>
      </c>
      <c r="D32" s="5" t="str">
        <f aca="false">IF(D29=MAX($C29:$J29),"最高","")</f>
        <v/>
      </c>
      <c r="E32" s="5" t="str">
        <f aca="false">IF(E29=MAX($C29:$J29),"最高","")</f>
        <v/>
      </c>
      <c r="F32" s="5" t="str">
        <f aca="false">IF(F29=MAX($C29:$J29),"最高","")</f>
        <v>最高</v>
      </c>
      <c r="G32" s="5" t="str">
        <f aca="false">IF(G29=MAX($C29:$J29),"最高","")</f>
        <v/>
      </c>
      <c r="H32" s="5" t="str">
        <f aca="false">IF(H29=MAX($C29:$J29),"最高","")</f>
        <v/>
      </c>
      <c r="I32" s="5" t="str">
        <f aca="false">IF(I29=MAX($C29:$J29),"最高","")</f>
        <v/>
      </c>
      <c r="J32" s="5" t="str">
        <f aca="false">IF(J29=MAX($C29:$J29),"最高","")</f>
        <v/>
      </c>
    </row>
    <row r="33" customFormat="false" ht="13.8" hidden="false" customHeight="false" outlineLevel="0" collapsed="false">
      <c r="A33" s="3"/>
      <c r="B33" s="3" t="s">
        <v>23</v>
      </c>
      <c r="C33" s="3" t="n">
        <f aca="false">ROUND($E1/C30,0)</f>
        <v>38</v>
      </c>
      <c r="D33" s="3" t="n">
        <f aca="false">ROUND($E1/D30,0)</f>
        <v>26</v>
      </c>
      <c r="E33" s="3" t="n">
        <f aca="false">ROUND($E1/E30,0)</f>
        <v>21</v>
      </c>
      <c r="F33" s="3" t="n">
        <f aca="false">ROUND($E1/F30,0)</f>
        <v>17</v>
      </c>
      <c r="G33" s="3" t="n">
        <f aca="false">ROUND($E1/G30,0)</f>
        <v>15</v>
      </c>
      <c r="H33" s="3" t="n">
        <f aca="false">ROUND($E1/H30,0)</f>
        <v>13</v>
      </c>
      <c r="I33" s="3" t="n">
        <f aca="false">ROUND($E1/I30,0)</f>
        <v>12</v>
      </c>
      <c r="J33" s="3" t="n">
        <f aca="false">ROUND($E1/J30,0)</f>
        <v>11</v>
      </c>
    </row>
    <row r="34" customFormat="false" ht="14.05" hidden="false" customHeight="false" outlineLevel="0" collapsed="false">
      <c r="A34" s="3"/>
      <c r="B34" s="18" t="s">
        <v>24</v>
      </c>
      <c r="C34" s="3" t="n">
        <f aca="false">C33*C31</f>
        <v>6650</v>
      </c>
      <c r="D34" s="3" t="n">
        <f aca="false">D33*D31</f>
        <v>5850</v>
      </c>
      <c r="E34" s="3" t="n">
        <f aca="false">E33*E31</f>
        <v>5775</v>
      </c>
      <c r="F34" s="3" t="n">
        <f aca="false">F33*F31</f>
        <v>5525</v>
      </c>
      <c r="G34" s="3" t="n">
        <f aca="false">G33*G31</f>
        <v>5625</v>
      </c>
      <c r="H34" s="3" t="n">
        <f aca="false">H33*H31</f>
        <v>5525</v>
      </c>
      <c r="I34" s="3" t="n">
        <f aca="false">I33*I31</f>
        <v>5700</v>
      </c>
      <c r="J34" s="3" t="n">
        <f aca="false">J33*J31</f>
        <v>5775</v>
      </c>
    </row>
    <row r="35" customFormat="false" ht="13.8" hidden="false" customHeight="false" outlineLevel="0" collapsed="false">
      <c r="A35" s="3"/>
      <c r="B35" s="5" t="s">
        <v>25</v>
      </c>
      <c r="C35" s="3" t="n">
        <f aca="false">C34-$B$6</f>
        <v>3455</v>
      </c>
      <c r="D35" s="3" t="n">
        <f aca="false">D34-$B$6</f>
        <v>2655</v>
      </c>
      <c r="E35" s="3" t="n">
        <f aca="false">E34-$B$6</f>
        <v>2580</v>
      </c>
      <c r="F35" s="3" t="n">
        <f aca="false">F34-$B$6</f>
        <v>2330</v>
      </c>
      <c r="G35" s="3" t="n">
        <f aca="false">G34-$B$6</f>
        <v>2430</v>
      </c>
      <c r="H35" s="3" t="n">
        <f aca="false">H34-$B$6</f>
        <v>2330</v>
      </c>
      <c r="I35" s="3" t="n">
        <f aca="false">I34-$B$6</f>
        <v>2505</v>
      </c>
      <c r="J35" s="3" t="n">
        <f aca="false">J34-$B$6</f>
        <v>2580</v>
      </c>
    </row>
    <row r="36" customFormat="false" ht="13.8" hidden="false" customHeight="false" outlineLevel="0" collapsed="false">
      <c r="A36" s="3"/>
      <c r="B36" s="3" t="s">
        <v>26</v>
      </c>
      <c r="C36" s="3" t="n">
        <f aca="false">ROUND(C33/ROUNDDOWN(CONCATENATE(TEXT($B$4, "yyyy/mm/dd")," 00:00:00")-CONCATENATE(TEXT($B$3, "yyyy/mm/dd")," 00:00:00")+1,0),0)</f>
        <v>5</v>
      </c>
      <c r="D36" s="3" t="n">
        <f aca="false">ROUND(D33/ROUNDDOWN(CONCATENATE(TEXT($B$4, "yyyy/mm/dd")," 00:00:00")-CONCATENATE(TEXT($B$3, "yyyy/mm/dd")," 00:00:00")+1,0),0)</f>
        <v>3</v>
      </c>
      <c r="E36" s="3" t="n">
        <f aca="false">ROUND(E33/ROUNDDOWN(CONCATENATE(TEXT($B$4, "yyyy/mm/dd")," 00:00:00")-CONCATENATE(TEXT($B$3, "yyyy/mm/dd")," 00:00:00")+1,0),0)</f>
        <v>3</v>
      </c>
      <c r="F36" s="3" t="n">
        <f aca="false">ROUND(F33/ROUNDDOWN(CONCATENATE(TEXT($B$4, "yyyy/mm/dd")," 00:00:00")-CONCATENATE(TEXT($B$3, "yyyy/mm/dd")," 00:00:00")+1,0),0)</f>
        <v>2</v>
      </c>
      <c r="G36" s="3" t="n">
        <f aca="false">ROUND(G33/ROUNDDOWN(CONCATENATE(TEXT($B$4, "yyyy/mm/dd")," 00:00:00")-CONCATENATE(TEXT($B$3, "yyyy/mm/dd")," 00:00:00")+1,0),0)</f>
        <v>2</v>
      </c>
      <c r="H36" s="3" t="n">
        <f aca="false">ROUND(H33/ROUNDDOWN(CONCATENATE(TEXT($B$4, "yyyy/mm/dd")," 00:00:00")-CONCATENATE(TEXT($B$3, "yyyy/mm/dd")," 00:00:00")+1,0),0)</f>
        <v>2</v>
      </c>
      <c r="I36" s="3" t="n">
        <f aca="false">ROUND(I33/ROUNDDOWN(CONCATENATE(TEXT($B$4, "yyyy/mm/dd")," 00:00:00")-CONCATENATE(TEXT($B$3, "yyyy/mm/dd")," 00:00:00")+1,0),0)</f>
        <v>2</v>
      </c>
      <c r="J36" s="3" t="n">
        <f aca="false">ROUND(J33/ROUNDDOWN(CONCATENATE(TEXT($B$4, "yyyy/mm/dd")," 00:00:00")-CONCATENATE(TEXT($B$3, "yyyy/mm/dd")," 00:00:00")+1,0),0)</f>
        <v>1</v>
      </c>
    </row>
    <row r="37" customFormat="false" ht="13.8" hidden="false" customHeight="false" outlineLevel="0" collapsed="false">
      <c r="A37" s="3"/>
      <c r="B37" s="3" t="s">
        <v>27</v>
      </c>
      <c r="C37" s="3" t="n">
        <f aca="false">ROUND(C33/ROUNDDOWN(CONCATENATE(TEXT($B$4, "yyyy/mm/dd")," 00:00:00")-CONCATENATE(TEXT($B$3, "yyyy/mm/dd")," 00:00:00"),0),0)</f>
        <v>5</v>
      </c>
      <c r="D37" s="3" t="n">
        <f aca="false">ROUND(D33/ROUNDDOWN(CONCATENATE(TEXT($B$4, "yyyy/mm/dd")," 00:00:00")-CONCATENATE(TEXT($B$3, "yyyy/mm/dd")," 00:00:00"),0),0)</f>
        <v>4</v>
      </c>
      <c r="E37" s="3" t="n">
        <f aca="false">ROUND(E33/ROUNDDOWN(CONCATENATE(TEXT($B$4, "yyyy/mm/dd")," 00:00:00")-CONCATENATE(TEXT($B$3, "yyyy/mm/dd")," 00:00:00"),0),0)</f>
        <v>3</v>
      </c>
      <c r="F37" s="3" t="n">
        <f aca="false">ROUND(F33/ROUNDDOWN(CONCATENATE(TEXT($B$4, "yyyy/mm/dd")," 00:00:00")-CONCATENATE(TEXT($B$3, "yyyy/mm/dd")," 00:00:00"),0),0)</f>
        <v>2</v>
      </c>
      <c r="G37" s="3" t="n">
        <f aca="false">ROUND(G33/ROUNDDOWN(CONCATENATE(TEXT($B$4, "yyyy/mm/dd")," 00:00:00")-CONCATENATE(TEXT($B$3, "yyyy/mm/dd")," 00:00:00"),0),0)</f>
        <v>2</v>
      </c>
      <c r="H37" s="3" t="n">
        <f aca="false">ROUND(H33/ROUNDDOWN(CONCATENATE(TEXT($B$4, "yyyy/mm/dd")," 00:00:00")-CONCATENATE(TEXT($B$3, "yyyy/mm/dd")," 00:00:00"),0),0)</f>
        <v>2</v>
      </c>
      <c r="I37" s="3" t="n">
        <f aca="false">ROUND(I33/ROUNDDOWN(CONCATENATE(TEXT($B$4, "yyyy/mm/dd")," 00:00:00")-CONCATENATE(TEXT($B$3, "yyyy/mm/dd")," 00:00:00"),0),0)</f>
        <v>2</v>
      </c>
      <c r="J37" s="3" t="n">
        <f aca="false">ROUND(J33/ROUNDDOWN(CONCATENATE(TEXT($B$4, "yyyy/mm/dd")," 00:00:00")-CONCATENATE(TEXT($B$3, "yyyy/mm/dd")," 00:00:00"),0),0)</f>
        <v>2</v>
      </c>
    </row>
    <row r="38" customFormat="false" ht="13.8" hidden="false" customHeight="false" outlineLevel="0" collapsed="false">
      <c r="A38" s="3"/>
      <c r="B38" s="3" t="s">
        <v>28</v>
      </c>
      <c r="C38" s="3" t="n">
        <f aca="false">ROUND(C33/ROUNDDOWN(CONCATENATE(TEXT($B$4, "yyyy/mm/dd")," 00:00:00")-CONCATENATE(TEXT($B$3, "yyyy/mm/dd")," 00:00:00")-1,0),0)</f>
        <v>6</v>
      </c>
      <c r="D38" s="3" t="n">
        <f aca="false">ROUND(D33/ROUNDDOWN(CONCATENATE(TEXT($B$4, "yyyy/mm/dd")," 00:00:00")-CONCATENATE(TEXT($B$3, "yyyy/mm/dd")," 00:00:00")-1,0),0)</f>
        <v>4</v>
      </c>
      <c r="E38" s="3" t="n">
        <f aca="false">ROUND(E33/ROUNDDOWN(CONCATENATE(TEXT($B$4, "yyyy/mm/dd")," 00:00:00")-CONCATENATE(TEXT($B$3, "yyyy/mm/dd")," 00:00:00")-1,0),0)</f>
        <v>4</v>
      </c>
      <c r="F38" s="3" t="n">
        <f aca="false">ROUND(F33/ROUNDDOWN(CONCATENATE(TEXT($B$4, "yyyy/mm/dd")," 00:00:00")-CONCATENATE(TEXT($B$3, "yyyy/mm/dd")," 00:00:00")-1,0),0)</f>
        <v>3</v>
      </c>
      <c r="G38" s="3" t="n">
        <f aca="false">ROUND(G33/ROUNDDOWN(CONCATENATE(TEXT($B$4, "yyyy/mm/dd")," 00:00:00")-CONCATENATE(TEXT($B$3, "yyyy/mm/dd")," 00:00:00")-1,0),0)</f>
        <v>3</v>
      </c>
      <c r="H38" s="3" t="n">
        <f aca="false">ROUND(H33/ROUNDDOWN(CONCATENATE(TEXT($B$4, "yyyy/mm/dd")," 00:00:00")-CONCATENATE(TEXT($B$3, "yyyy/mm/dd")," 00:00:00")-1,0),0)</f>
        <v>2</v>
      </c>
      <c r="I38" s="3" t="n">
        <f aca="false">ROUND(I33/ROUNDDOWN(CONCATENATE(TEXT($B$4, "yyyy/mm/dd")," 00:00:00")-CONCATENATE(TEXT($B$3, "yyyy/mm/dd")," 00:00:00")-1,0),0)</f>
        <v>2</v>
      </c>
      <c r="J38" s="3" t="n">
        <f aca="false">ROUND(J33/ROUNDDOWN(CONCATENATE(TEXT($B$4, "yyyy/mm/dd")," 00:00:00")-CONCATENATE(TEXT($B$3, "yyyy/mm/dd")," 00:00:00")-1,0),0)</f>
        <v>2</v>
      </c>
    </row>
    <row r="3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78353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2020-10-15T22:13:14Z</dcterms:modified>
  <cp:revision>430</cp:revision>
  <dc:subject/>
  <dc:title/>
</cp:coreProperties>
</file>