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 scripts for dose rate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2" i="1"/>
  <c r="J41" i="1"/>
  <c r="K17" i="1"/>
  <c r="L17" i="1"/>
  <c r="O13" i="1"/>
  <c r="E29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H82" i="1"/>
  <c r="E82" i="1"/>
  <c r="I81" i="1"/>
  <c r="L81" i="1"/>
  <c r="E81" i="1"/>
  <c r="J81" i="1"/>
  <c r="I80" i="1"/>
  <c r="L79" i="1"/>
  <c r="E80" i="1"/>
  <c r="J80" i="1"/>
  <c r="H79" i="1"/>
  <c r="E79" i="1"/>
  <c r="H78" i="1"/>
  <c r="E78" i="1"/>
  <c r="H77" i="1"/>
  <c r="E77" i="1"/>
  <c r="H76" i="1"/>
  <c r="E76" i="1"/>
  <c r="I75" i="1"/>
  <c r="L73" i="1"/>
  <c r="H75" i="1"/>
  <c r="E75" i="1"/>
  <c r="H74" i="1"/>
  <c r="E74" i="1"/>
  <c r="H73" i="1"/>
  <c r="E73" i="1"/>
  <c r="I72" i="1"/>
  <c r="L70" i="1"/>
  <c r="H72" i="1"/>
  <c r="E72" i="1"/>
  <c r="H71" i="1"/>
  <c r="E71" i="1"/>
  <c r="H70" i="1"/>
  <c r="E70" i="1"/>
  <c r="H69" i="1"/>
  <c r="E69" i="1"/>
  <c r="H68" i="1"/>
  <c r="E68" i="1"/>
  <c r="H67" i="1"/>
  <c r="E67" i="1"/>
  <c r="I66" i="1"/>
  <c r="L61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I58" i="1"/>
  <c r="L54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I51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K38" i="1"/>
  <c r="I38" i="1"/>
  <c r="L38" i="1"/>
  <c r="H38" i="1"/>
  <c r="E38" i="1"/>
  <c r="I37" i="1"/>
  <c r="L37" i="1"/>
  <c r="H37" i="1"/>
  <c r="E37" i="1"/>
  <c r="I36" i="1"/>
  <c r="L36" i="1"/>
  <c r="H36" i="1"/>
  <c r="E36" i="1"/>
  <c r="K35" i="1"/>
  <c r="I35" i="1"/>
  <c r="L35" i="1"/>
  <c r="H35" i="1"/>
  <c r="E35" i="1"/>
  <c r="K34" i="1"/>
  <c r="I34" i="1"/>
  <c r="L34" i="1"/>
  <c r="H34" i="1"/>
  <c r="E34" i="1"/>
  <c r="K33" i="1"/>
  <c r="H33" i="1"/>
  <c r="E33" i="1"/>
  <c r="H32" i="1"/>
  <c r="E32" i="1"/>
  <c r="L31" i="1"/>
  <c r="K31" i="1"/>
  <c r="H31" i="1"/>
  <c r="E31" i="1"/>
  <c r="H30" i="1"/>
  <c r="E30" i="1"/>
  <c r="K29" i="1"/>
  <c r="I29" i="1"/>
  <c r="H29" i="1"/>
  <c r="J29" i="1"/>
  <c r="I13" i="1"/>
  <c r="A6" i="1"/>
  <c r="A7" i="1"/>
  <c r="A8" i="1"/>
  <c r="A9" i="1"/>
  <c r="A10" i="1"/>
  <c r="A11" i="1"/>
  <c r="A12" i="1"/>
  <c r="A13" i="1"/>
  <c r="A14" i="1"/>
  <c r="I83" i="1"/>
  <c r="J32" i="1"/>
  <c r="I99" i="1"/>
  <c r="I39" i="1"/>
  <c r="L29" i="1"/>
  <c r="J45" i="1"/>
  <c r="J47" i="1"/>
  <c r="J33" i="1"/>
  <c r="J46" i="1"/>
  <c r="J48" i="1"/>
  <c r="J59" i="1"/>
  <c r="J74" i="1"/>
  <c r="J31" i="1"/>
  <c r="J51" i="1"/>
  <c r="J73" i="1"/>
  <c r="L88" i="1"/>
  <c r="J52" i="1"/>
  <c r="J56" i="1"/>
  <c r="J67" i="1"/>
  <c r="J71" i="1"/>
  <c r="J89" i="1"/>
  <c r="J54" i="1"/>
  <c r="J58" i="1"/>
  <c r="J55" i="1"/>
  <c r="J77" i="1"/>
  <c r="J96" i="1"/>
  <c r="J30" i="1"/>
  <c r="J38" i="1"/>
  <c r="J49" i="1"/>
  <c r="J64" i="1"/>
  <c r="J75" i="1"/>
  <c r="J82" i="1"/>
  <c r="J92" i="1"/>
  <c r="J97" i="1"/>
  <c r="J36" i="1"/>
  <c r="J50" i="1"/>
  <c r="J61" i="1"/>
  <c r="J65" i="1"/>
  <c r="J34" i="1"/>
  <c r="J37" i="1"/>
  <c r="J57" i="1"/>
  <c r="J63" i="1"/>
  <c r="J79" i="1"/>
  <c r="J62" i="1"/>
  <c r="J66" i="1"/>
  <c r="J76" i="1"/>
  <c r="J60" i="1"/>
  <c r="J70" i="1"/>
  <c r="J93" i="1"/>
  <c r="J95" i="1"/>
  <c r="J98" i="1"/>
  <c r="J91" i="1"/>
  <c r="J68" i="1"/>
  <c r="J72" i="1"/>
  <c r="J94" i="1"/>
  <c r="J35" i="1"/>
  <c r="J69" i="1"/>
  <c r="J78" i="1"/>
  <c r="J88" i="1"/>
  <c r="J44" i="1"/>
  <c r="J53" i="1"/>
  <c r="J90" i="1"/>
  <c r="L44" i="1"/>
  <c r="O30" i="1"/>
  <c r="J40" i="1"/>
  <c r="K12" i="1"/>
  <c r="L12" i="1"/>
  <c r="J100" i="1"/>
  <c r="K14" i="1"/>
  <c r="J84" i="1"/>
  <c r="K13" i="1"/>
  <c r="L13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<sst xmlns="http://schemas.openxmlformats.org/spreadsheetml/2006/main" count="108" uniqueCount="69">
  <si>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</si>
  <si>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</si>
  <si>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</si>
  <si>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</si>
  <si>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</si>
  <si>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</si>
  <si>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</si>
  <si>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</si>
  <si>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</si>
  <si>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</si>
  <si>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</si>
  <si>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</si>
  <si>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</si>
  <si>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</si>
  <si>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</si>
  <si>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</si>
  <si>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</si>
  <si>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</si>
  <si>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</si>
  <si>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</si>
  <si>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</si>
  <si>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</si>
  <si>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</si>
  <si>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</si>
  <si>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</si>
  <si>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</si>
  <si>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</si>
  <si>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</si>
  <si>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</si>
  <si>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</si>
  <si>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</si>
  <si>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</si>
  <si>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</si>
  <si>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</si>
  <si>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</si>
  <si>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</si>
  <si>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</si>
  <si>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</si>
  <si>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</si>
  <si>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</si>
  <si>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</si>
  <si>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</si>
  <si>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</si>
  <si>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</si>
  <si>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</si>
  <si>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</si>
  <si>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</si>
  <si>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</si>
  <si>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</si>
  <si>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</si>
  <si>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</si>
  <si>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</si>
  <si>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</si>
  <si>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</si>
  <si>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</si>
  <si>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</si>
  <si>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</si>
  <si>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</si>
  <si>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</si>
  <si>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</si>
  <si>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</si>
  <si>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</si>
  <si>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</si>
  <si>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</si>
  <si>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</si>
  <si>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</si>
  <si>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</si>
  <si>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</si>
  <si>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calcite from SRIM software, calcite density=2.71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</si>
</sst>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0.81842000000000004</c:v>
                </c:pt>
                <c:pt idx="1">
                  <c:v>1.5745099999999999</c:v>
                </c:pt>
                <c:pt idx="2">
                  <c:v>2.5311399999999997</c:v>
                </c:pt>
                <c:pt idx="3">
                  <c:v>3.6856</c:v>
                </c:pt>
                <c:pt idx="4">
                  <c:v>5.03789</c:v>
                </c:pt>
                <c:pt idx="5">
                  <c:v>6.5798800000000002</c:v>
                </c:pt>
                <c:pt idx="6">
                  <c:v>8.3061499999999988</c:v>
                </c:pt>
                <c:pt idx="7">
                  <c:v>10.20857</c:v>
                </c:pt>
                <c:pt idx="8">
                  <c:v>12.279010000000001</c:v>
                </c:pt>
                <c:pt idx="9">
                  <c:v>14.517469999999999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CaCO3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B4" sqref="B4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0.81842000000000004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1.5745099999999999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2.5311399999999997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3.6856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5.03789</v>
      </c>
    </row>
    <row r="10" spans="1:15" x14ac:dyDescent="0.2">
      <c r="A10" s="3">
        <f t="shared" si="0"/>
        <v>6</v>
      </c>
      <c r="B10">
        <v>6.5798800000000002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8.3061499999999988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10.20857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45.288656809599644</v>
      </c>
      <c r="L12" s="23">
        <f>I12*K12</f>
        <v>17647.322215146611</v>
      </c>
    </row>
    <row r="13" spans="1:15" x14ac:dyDescent="0.2">
      <c r="A13" s="3">
        <f t="shared" si="0"/>
        <v>9</v>
      </c>
      <c r="B13">
        <v>12.279010000000001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45.823632371403818</v>
      </c>
      <c r="L13" s="23">
        <f>I13*K13</f>
        <v>820.92734429266272</v>
      </c>
      <c r="M13" s="9"/>
      <c r="N13" s="10" t="s">
        <v>13</v>
      </c>
      <c r="O13" s="11">
        <f>L12+L13</f>
        <v>18468.249559439275</v>
      </c>
    </row>
    <row r="14" spans="1:15" x14ac:dyDescent="0.2">
      <c r="A14" s="3">
        <f t="shared" si="0"/>
        <v>10</v>
      </c>
      <c r="B14">
        <v>14.517469999999999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40.350223852451677</v>
      </c>
      <c r="L14" s="23">
        <f>I14*K14</f>
        <v>5166.0145505997216</v>
      </c>
      <c r="M14" s="9"/>
      <c r="N14" s="10" t="s">
        <v>14</v>
      </c>
      <c r="O14" s="11">
        <f>L14</f>
        <v>5166.0145505997216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27.39565788312067</v>
      </c>
      <c r="L17" s="22">
        <f>K17*I12</f>
        <v>10675.079280710193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-1E-3</v>
      </c>
      <c r="L21" s="8"/>
    </row>
    <row r="22" spans="1:24" x14ac:dyDescent="0.2">
      <c r="A22" s="2" t="s">
        <v>16</v>
      </c>
      <c r="B22" s="12">
        <v>0.10879999999999999</v>
      </c>
      <c r="L22" s="8"/>
      <c r="O22" s="8"/>
    </row>
    <row r="23" spans="1:24" x14ac:dyDescent="0.2">
      <c r="A23" s="2" t="s">
        <v>17</v>
      </c>
      <c r="B23" s="12">
        <v>0.43180000000000002</v>
      </c>
    </row>
    <row r="24" spans="1:24" x14ac:dyDescent="0.2">
      <c r="A24" s="2" t="s">
        <v>18</v>
      </c>
      <c r="B24" s="12">
        <v>0.28070000000000001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3.1100868399983197</v>
      </c>
      <c r="F29" s="3">
        <v>4.1509999999999998</v>
      </c>
      <c r="G29" s="3">
        <v>21</v>
      </c>
      <c r="H29" s="3">
        <f>($B$21*F29*F29*F29+$B$22*F29*F29+$B$23*F29+$B$24)*G29/100</f>
        <v>0.8140204577082899</v>
      </c>
      <c r="I29" s="3">
        <f>D29+G29</f>
        <v>100</v>
      </c>
      <c r="J29" s="3">
        <f>(E29+H29)*B29</f>
        <v>3.9241072977066098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1529.0794219462507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3.3647240418095214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1.3189361934039385</v>
      </c>
      <c r="I30" s="3"/>
      <c r="J30" s="3">
        <f t="shared" ref="J30:J38" si="3">(E30+H30)*B30</f>
        <v>4.68366023521346</v>
      </c>
      <c r="K30">
        <v>1</v>
      </c>
      <c r="N30" s="21" t="s">
        <v>21</v>
      </c>
      <c r="O30" s="22">
        <f>389.663*(J30+J31)</f>
        <v>1828.5378645769104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8.9532912874142542E-3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8.9532912874142542E-3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3.5034653882072115</v>
      </c>
      <c r="F32" s="3">
        <v>4.6204999999999998</v>
      </c>
      <c r="G32" s="3">
        <v>23.4</v>
      </c>
      <c r="H32" s="3">
        <f t="shared" si="2"/>
        <v>1.0529911443015607</v>
      </c>
      <c r="J32" s="3">
        <f>(E32+H32)*B32</f>
        <v>4.556456532508772</v>
      </c>
      <c r="N32" s="21" t="s">
        <v>42</v>
      </c>
      <c r="O32" s="22">
        <f>389.663*SUM(J32:J38)</f>
        <v>14289.696591875865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5.1703666133452895E-3</v>
      </c>
      <c r="F33" s="3">
        <v>4.4383999999999997</v>
      </c>
      <c r="G33" s="3">
        <v>0.03</v>
      </c>
      <c r="H33" s="3">
        <f t="shared" si="2"/>
        <v>1.2759184365938687E-3</v>
      </c>
      <c r="I33" s="3">
        <f>SUM(D32:D33,G32:G33)</f>
        <v>99.85</v>
      </c>
      <c r="J33" s="3">
        <f>(E33+H33)*B33</f>
        <v>6.4462850499391582E-3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4.4651114984003328</v>
      </c>
      <c r="F34" s="3">
        <v>4.601</v>
      </c>
      <c r="G34" s="3">
        <v>5.55</v>
      </c>
      <c r="H34" s="3">
        <f t="shared" si="2"/>
        <v>0.24826378631244453</v>
      </c>
      <c r="I34" s="3">
        <f>D34+G34</f>
        <v>100</v>
      </c>
      <c r="J34" s="3">
        <f t="shared" si="3"/>
        <v>4.713375284712777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5.7596763220308391</v>
      </c>
      <c r="F35" s="3">
        <v>4.9870000000000001</v>
      </c>
      <c r="G35" s="3">
        <v>7.8E-2</v>
      </c>
      <c r="H35" s="3">
        <f t="shared" si="2"/>
        <v>3.9124280944296611E-3</v>
      </c>
      <c r="I35" s="3">
        <f>D35+G35</f>
        <v>99.998000000000005</v>
      </c>
      <c r="J35" s="3">
        <f t="shared" si="3"/>
        <v>5.7635887501252689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6.5747420280862299</v>
      </c>
      <c r="F36" s="3">
        <v>5.181</v>
      </c>
      <c r="G36" s="3">
        <v>1.1000000000000001E-3</v>
      </c>
      <c r="H36" s="3">
        <f t="shared" si="2"/>
        <v>5.8292034372649004E-5</v>
      </c>
      <c r="I36" s="3">
        <f>D36+G36</f>
        <v>99.97999999999999</v>
      </c>
      <c r="J36" s="3">
        <f t="shared" si="3"/>
        <v>6.5748003201206027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9.573358430249673</v>
      </c>
      <c r="F37" s="3">
        <v>6.9021999999999997</v>
      </c>
      <c r="G37" s="3">
        <v>0.01</v>
      </c>
      <c r="H37" s="3">
        <f t="shared" si="2"/>
        <v>8.1155183283933524E-4</v>
      </c>
      <c r="I37" s="3">
        <f>D37+G37</f>
        <v>99.999500000000012</v>
      </c>
      <c r="J37" s="3">
        <f t="shared" si="3"/>
        <v>9.5741699820825126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5.4830552489916284</v>
      </c>
      <c r="F38" s="3">
        <v>4.5164999999999997</v>
      </c>
      <c r="G38" s="3">
        <v>1E-3</v>
      </c>
      <c r="H38" s="3">
        <f t="shared" si="2"/>
        <v>4.3581800659328749E-5</v>
      </c>
      <c r="I38" s="3">
        <f>D38+G38</f>
        <v>100.001</v>
      </c>
      <c r="J38" s="3">
        <f t="shared" si="3"/>
        <v>5.4830988307922874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45.288656809599644</v>
      </c>
    </row>
    <row r="41" spans="1:17" x14ac:dyDescent="0.2">
      <c r="H41" s="21" t="s">
        <v>41</v>
      </c>
      <c r="J41" s="21">
        <f>SUM(J35:J38)</f>
        <v>27.39565788312067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2.3093817508930568</v>
      </c>
      <c r="F44" s="3">
        <v>4.3661000000000003</v>
      </c>
      <c r="G44" s="3">
        <v>17</v>
      </c>
      <c r="H44" s="3">
        <f>($B$21*F44*F44*F44+$B$22*F44*F44+$B$23*F44+$B$24)*G44/100</f>
        <v>0.7066538885038175</v>
      </c>
      <c r="I44" s="3"/>
      <c r="J44" s="3">
        <f>(E44+H44)*B44</f>
        <v>3.0160356393968741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0.22563044984684416</v>
      </c>
      <c r="F45" s="3">
        <v>4.5964</v>
      </c>
      <c r="G45" s="3">
        <v>5</v>
      </c>
      <c r="H45" s="3">
        <f t="shared" ref="H45:H82" si="5">($B$21*F45*F45*F45+$B$22*F45*F45+$B$23*F45+$B$24)*G45/100</f>
        <v>0.22334619116233281</v>
      </c>
      <c r="I45" s="3"/>
      <c r="J45" s="3">
        <f t="shared" ref="J45:J82" si="6">(E45+H45)*B45</f>
        <v>0.448976641009177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0.18052760974321583</v>
      </c>
      <c r="F46" s="3">
        <v>4.556</v>
      </c>
      <c r="G46" s="3">
        <v>4.2</v>
      </c>
      <c r="H46" s="3">
        <f t="shared" si="5"/>
        <v>0.18529508277772802</v>
      </c>
      <c r="I46" s="3"/>
      <c r="J46" s="3">
        <f t="shared" si="6"/>
        <v>0.36582269252094385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8.8629638471976011E-2</v>
      </c>
      <c r="F47" s="3">
        <v>4.5019999999999998</v>
      </c>
      <c r="G47" s="3">
        <v>1.7</v>
      </c>
      <c r="H47" s="3">
        <f t="shared" si="5"/>
        <v>7.3755789980264011E-2</v>
      </c>
      <c r="I47" s="3"/>
      <c r="J47" s="3">
        <f t="shared" si="6"/>
        <v>0.16238542845224002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3.5676017292069005E-2</v>
      </c>
      <c r="F48" s="3">
        <v>4.1500000000000004</v>
      </c>
      <c r="G48" s="3">
        <v>0.9</v>
      </c>
      <c r="H48" s="3">
        <f t="shared" si="5"/>
        <v>3.4875041625000006E-2</v>
      </c>
      <c r="J48" s="3">
        <f t="shared" si="6"/>
        <v>7.0551058917069004E-2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2.9739581669875E-2</v>
      </c>
      <c r="F49" s="3">
        <v>4.2709999999999999</v>
      </c>
      <c r="G49" s="3">
        <v>0.4</v>
      </c>
      <c r="H49" s="3">
        <f t="shared" si="5"/>
        <v>1.6126709545156003E-2</v>
      </c>
      <c r="J49" s="3">
        <f t="shared" si="6"/>
        <v>4.5866291215031003E-2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9.9629415197336219E-3</v>
      </c>
      <c r="F50" s="3">
        <v>4.3280000000000003</v>
      </c>
      <c r="G50" s="3">
        <v>0.21</v>
      </c>
      <c r="H50" s="3">
        <f t="shared" si="5"/>
        <v>8.6235585316608004E-3</v>
      </c>
      <c r="J50" s="3">
        <f t="shared" si="6"/>
        <v>1.8586500051394422E-2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6.6822619628861936E-3</v>
      </c>
      <c r="F51" s="3">
        <v>4.2869000000000002</v>
      </c>
      <c r="G51" s="3">
        <v>0.1</v>
      </c>
      <c r="H51" s="3">
        <f t="shared" si="5"/>
        <v>4.0524741286470916E-3</v>
      </c>
      <c r="I51" s="3">
        <f>SUM(D44:D53,G44:G53)</f>
        <v>98.789000000000001</v>
      </c>
      <c r="J51" s="3">
        <f t="shared" si="6"/>
        <v>1.0734736091533286E-2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1.3339909080877213E-3</v>
      </c>
      <c r="F52" s="3">
        <v>4.0766</v>
      </c>
      <c r="G52" s="3">
        <v>0.02</v>
      </c>
      <c r="H52" s="3">
        <f t="shared" si="5"/>
        <v>7.562678500705809E-4</v>
      </c>
      <c r="I52" s="3"/>
      <c r="J52" s="3">
        <f t="shared" si="6"/>
        <v>2.090258758158302E-3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6.7396848815020477E-4</v>
      </c>
      <c r="F53" s="3">
        <v>4.3019999999999996</v>
      </c>
      <c r="G53" s="3">
        <v>8.9999999999999993E-3</v>
      </c>
      <c r="H53" s="3">
        <f t="shared" si="5"/>
        <v>3.6650424632327989E-4</v>
      </c>
      <c r="I53" s="3"/>
      <c r="J53" s="3">
        <f t="shared" si="6"/>
        <v>1.0404727344734846E-3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1.2838826495635578</v>
      </c>
      <c r="F54" s="3">
        <v>4.9512999999999998</v>
      </c>
      <c r="G54" s="3">
        <v>22.8</v>
      </c>
      <c r="H54" s="3">
        <f t="shared" si="5"/>
        <v>1.1319198669653132</v>
      </c>
      <c r="I54" s="3"/>
      <c r="J54" s="3">
        <f t="shared" si="6"/>
        <v>2.415802516528871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1.0151615904843394</v>
      </c>
      <c r="F55" s="3">
        <v>5.0586000000000002</v>
      </c>
      <c r="G55" s="3">
        <v>11</v>
      </c>
      <c r="H55" s="3">
        <f t="shared" si="5"/>
        <v>0.56316559026397395</v>
      </c>
      <c r="I55" s="3"/>
      <c r="J55" s="3">
        <f t="shared" si="6"/>
        <v>1.5783271807483135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0.39142560950169603</v>
      </c>
      <c r="F56" s="3">
        <v>4.9340000000000002</v>
      </c>
      <c r="G56" s="3">
        <v>3</v>
      </c>
      <c r="H56" s="3">
        <f t="shared" si="5"/>
        <v>0.14819256240888001</v>
      </c>
      <c r="I56" s="3"/>
      <c r="J56" s="3">
        <f t="shared" si="6"/>
        <v>0.53961817191057604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0.12702574046080004</v>
      </c>
      <c r="F57" s="3">
        <v>4.681</v>
      </c>
      <c r="G57" s="3">
        <v>1.5</v>
      </c>
      <c r="H57" s="3">
        <f t="shared" si="5"/>
        <v>6.8750796653385002E-2</v>
      </c>
      <c r="I57" s="3"/>
      <c r="J57" s="3">
        <f t="shared" si="6"/>
        <v>0.19577653711418502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7.0202876625616001E-2</v>
      </c>
      <c r="F58" s="3">
        <v>4.8529999999999998</v>
      </c>
      <c r="G58" s="3">
        <v>1.4</v>
      </c>
      <c r="H58" s="3">
        <f t="shared" si="5"/>
        <v>6.7540823010122E-2</v>
      </c>
      <c r="I58" s="3">
        <f>SUM(D54:D60,G54:G60)</f>
        <v>99</v>
      </c>
      <c r="J58" s="3">
        <f t="shared" si="6"/>
        <v>0.13774369963573802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1.9994554562500003E-2</v>
      </c>
      <c r="F59" s="3">
        <v>4.7130000000000001</v>
      </c>
      <c r="G59" s="3">
        <v>1</v>
      </c>
      <c r="H59" s="3">
        <f t="shared" si="5"/>
        <v>4.6277922521030003E-2</v>
      </c>
      <c r="I59" s="3"/>
      <c r="J59" s="3">
        <f t="shared" si="6"/>
        <v>6.6272477083530013E-2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4.5309066154929998E-3</v>
      </c>
      <c r="F60" s="3">
        <v>4.6319999999999997</v>
      </c>
      <c r="G60" s="3">
        <v>0.1</v>
      </c>
      <c r="H60" s="3">
        <f t="shared" si="5"/>
        <v>4.5157662072320007E-3</v>
      </c>
      <c r="I60" s="3"/>
      <c r="J60" s="3">
        <f t="shared" si="6"/>
        <v>9.0466728227250014E-3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1.6055162388390232</v>
      </c>
      <c r="F61" s="3">
        <v>5.9777199999999997</v>
      </c>
      <c r="G61" s="3">
        <v>23.5</v>
      </c>
      <c r="H61" s="3">
        <f t="shared" si="5"/>
        <v>1.5359698822281018</v>
      </c>
      <c r="I61" s="3"/>
      <c r="J61" s="3">
        <f t="shared" si="6"/>
        <v>3.0975053153721848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1.2610312504350984</v>
      </c>
      <c r="F62" s="3">
        <v>5.7088000000000001</v>
      </c>
      <c r="G62" s="3">
        <v>8.3000000000000007</v>
      </c>
      <c r="H62" s="3">
        <f t="shared" si="5"/>
        <v>0.50676007070702189</v>
      </c>
      <c r="I62" s="3"/>
      <c r="J62" s="3">
        <f t="shared" si="6"/>
        <v>1.7430422426461307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0.29890028938434277</v>
      </c>
      <c r="F63" s="3">
        <v>5.7008000000000001</v>
      </c>
      <c r="G63" s="3">
        <v>3.63</v>
      </c>
      <c r="H63" s="3">
        <f t="shared" si="5"/>
        <v>0.22117367766635584</v>
      </c>
      <c r="I63" s="3"/>
      <c r="J63" s="3">
        <f t="shared" si="6"/>
        <v>0.5127929315119889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0.19520348138468482</v>
      </c>
      <c r="F64" s="3">
        <v>6.0087999999999999</v>
      </c>
      <c r="G64" s="3">
        <v>2.9</v>
      </c>
      <c r="H64" s="3">
        <f t="shared" si="5"/>
        <v>0.19101272677524531</v>
      </c>
      <c r="I64" s="3"/>
      <c r="J64" s="3">
        <f t="shared" si="6"/>
        <v>0.38080918124569113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0.15380224841528903</v>
      </c>
      <c r="F65" s="3">
        <v>5.6680000000000001</v>
      </c>
      <c r="G65" s="3">
        <v>2.06</v>
      </c>
      <c r="H65" s="3">
        <f t="shared" si="5"/>
        <v>0.12445251315150083</v>
      </c>
      <c r="I65" s="3"/>
      <c r="J65" s="3">
        <f t="shared" si="6"/>
        <v>0.27435919490485478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9.120991415464498E-2</v>
      </c>
      <c r="F66" s="3">
        <v>5.8075000000000001</v>
      </c>
      <c r="G66" s="3">
        <v>1.27</v>
      </c>
      <c r="H66" s="3">
        <f t="shared" si="5"/>
        <v>7.9527556728517204E-2</v>
      </c>
      <c r="I66" s="3">
        <f>SUM(D61:D69,G61:G69)</f>
        <v>99.909000000000006</v>
      </c>
      <c r="J66" s="3">
        <f t="shared" si="6"/>
        <v>0.16834714629079792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5.0201359084531202E-2</v>
      </c>
      <c r="F67" s="3">
        <v>5.7954999999999997</v>
      </c>
      <c r="G67" s="3">
        <v>0.311</v>
      </c>
      <c r="H67" s="3">
        <f t="shared" si="5"/>
        <v>1.9415398881226901E-2</v>
      </c>
      <c r="I67" s="3"/>
      <c r="J67" s="3">
        <f t="shared" si="6"/>
        <v>6.8642123354237486E-2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1.4113508637874084E-2</v>
      </c>
      <c r="F68" s="3">
        <v>5.9099000000000004</v>
      </c>
      <c r="G68" s="3">
        <v>0.17399999999999999</v>
      </c>
      <c r="H68" s="3">
        <f t="shared" si="5"/>
        <v>1.118163829772882E-2</v>
      </c>
      <c r="I68" s="3"/>
      <c r="J68" s="3">
        <f>(E68+H68)*B68</f>
        <v>2.4941014878504465E-2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1.0407243871768867E-2</v>
      </c>
      <c r="F69" s="3">
        <v>5.6006</v>
      </c>
      <c r="G69" s="3">
        <v>0.17</v>
      </c>
      <c r="H69" s="3">
        <f t="shared" si="5"/>
        <v>1.0091311861903634E-2</v>
      </c>
      <c r="I69" s="3"/>
      <c r="J69" s="3">
        <f t="shared" si="6"/>
        <v>2.0211575953401083E-2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2.3346662820438357</v>
      </c>
      <c r="F70" s="3">
        <v>4.9047000000000001</v>
      </c>
      <c r="G70" s="3">
        <v>39</v>
      </c>
      <c r="H70" s="3">
        <f t="shared" si="5"/>
        <v>1.9101666969704192</v>
      </c>
      <c r="I70" s="3"/>
      <c r="J70" s="3">
        <f t="shared" si="6"/>
        <v>5.9427661706199571E-2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0.30132777281430945</v>
      </c>
      <c r="F71" s="3">
        <v>4.8550000000000004</v>
      </c>
      <c r="G71" s="3">
        <v>5.93</v>
      </c>
      <c r="H71" s="3">
        <f t="shared" si="5"/>
        <v>0.28625172618196254</v>
      </c>
      <c r="I71" s="3"/>
      <c r="J71" s="3">
        <f t="shared" si="6"/>
        <v>8.2261129859478067E-3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4.7438728704639999E-2</v>
      </c>
      <c r="F72" s="3">
        <v>4.7679999999999998</v>
      </c>
      <c r="G72" s="3">
        <v>1.78</v>
      </c>
      <c r="H72" s="3">
        <f t="shared" si="5"/>
        <v>8.3741302894950409E-2</v>
      </c>
      <c r="I72" s="3">
        <f>SUM(D70:D72,G70:G72)</f>
        <v>100.92000000000002</v>
      </c>
      <c r="J72" s="3">
        <f t="shared" si="6"/>
        <v>1.8365204423942657E-3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3.1564815940121798</v>
      </c>
      <c r="F73" s="3">
        <v>5.6067</v>
      </c>
      <c r="G73" s="3">
        <v>25.2</v>
      </c>
      <c r="H73" s="3">
        <f t="shared" si="5"/>
        <v>1.4982819278059676</v>
      </c>
      <c r="I73" s="3"/>
      <c r="J73" s="3">
        <f t="shared" si="6"/>
        <v>4.6547635218181469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0.55493010103293006</v>
      </c>
      <c r="F74" s="3">
        <v>5.5397999999999996</v>
      </c>
      <c r="G74" s="3">
        <v>9</v>
      </c>
      <c r="H74" s="3">
        <f t="shared" si="5"/>
        <v>0.52575998164624871</v>
      </c>
      <c r="I74" s="3"/>
      <c r="J74" s="3">
        <f t="shared" si="6"/>
        <v>1.0806900826791788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0.12606756179473741</v>
      </c>
      <c r="F75" s="3">
        <v>5.8712999999999997</v>
      </c>
      <c r="G75" s="3">
        <v>1</v>
      </c>
      <c r="H75" s="3">
        <f t="shared" si="5"/>
        <v>6.3641023347989031E-2</v>
      </c>
      <c r="I75" s="3">
        <f>SUM(D73:D78,G73:G78)</f>
        <v>99.832999999999998</v>
      </c>
      <c r="J75" s="3">
        <f t="shared" si="6"/>
        <v>0.18970858514272643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5.7828857962839042E-2</v>
      </c>
      <c r="F76" s="3">
        <v>5.8574999999999999</v>
      </c>
      <c r="G76" s="3">
        <v>0.31</v>
      </c>
      <c r="H76" s="3">
        <f t="shared" si="5"/>
        <v>1.9660067323535937E-2</v>
      </c>
      <c r="I76" s="3"/>
      <c r="J76" s="3">
        <f t="shared" si="6"/>
        <v>7.7488925286374979E-2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8.1862645483340764E-3</v>
      </c>
      <c r="F77" s="3">
        <v>5.3655999999999997</v>
      </c>
      <c r="G77" s="3">
        <v>0.13</v>
      </c>
      <c r="H77" s="3">
        <f t="shared" si="5"/>
        <v>7.2480299265966584E-3</v>
      </c>
      <c r="I77" s="3"/>
      <c r="J77" s="3">
        <f t="shared" si="6"/>
        <v>1.5434294474930735E-2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7.1952080517725184E-3</v>
      </c>
      <c r="F78" s="3">
        <v>5.2834000000000003</v>
      </c>
      <c r="G78" s="3">
        <v>9.2999999999999999E-2</v>
      </c>
      <c r="H78" s="3">
        <f t="shared" si="5"/>
        <v>5.0700504570314166E-3</v>
      </c>
      <c r="I78" s="3"/>
      <c r="J78" s="3">
        <f t="shared" si="6"/>
        <v>1.2265258508803934E-2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6.326045694839487</v>
      </c>
      <c r="F79" s="3">
        <v>6.5526</v>
      </c>
      <c r="G79" s="3">
        <v>12.9</v>
      </c>
      <c r="H79" s="3">
        <f t="shared" si="5"/>
        <v>0.96753418450159867</v>
      </c>
      <c r="I79" s="3"/>
      <c r="J79" s="3">
        <f t="shared" si="6"/>
        <v>7.2935798793410855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0.54608392382812498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0.54608392382812498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9.0025998706716166</v>
      </c>
      <c r="F81" s="3"/>
      <c r="G81" s="3"/>
      <c r="H81" s="3"/>
      <c r="I81" s="3">
        <f>D81+G81</f>
        <v>100</v>
      </c>
      <c r="J81" s="3">
        <f t="shared" si="6"/>
        <v>9.0025998706716166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6.3676212779706365</v>
      </c>
      <c r="F82" s="3">
        <v>6.2782</v>
      </c>
      <c r="G82" s="3">
        <v>16.190000000000001</v>
      </c>
      <c r="H82" s="3">
        <f t="shared" si="5"/>
        <v>1.1385787553990259</v>
      </c>
      <c r="I82" s="3">
        <f>D82+G82</f>
        <v>99.73</v>
      </c>
      <c r="J82" s="3">
        <f t="shared" si="6"/>
        <v>7.5062000333696623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45.823632371403818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2.8935104989547056</v>
      </c>
      <c r="F88" s="3">
        <v>3.9472</v>
      </c>
      <c r="G88" s="3">
        <v>21.7</v>
      </c>
      <c r="H88" s="3">
        <f>($B$21*F88*F88*F88+$B$22*F88*F88+$B$23*F88+$B$24)*G88/100</f>
        <v>0.78526837027385954</v>
      </c>
      <c r="I88" s="3"/>
      <c r="J88" s="3">
        <f>(E88+H88)*B88</f>
        <v>3.678778869228565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2.3813573217475949E-3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2.3813573217475949E-3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4.0885320681681971</v>
      </c>
      <c r="F90" s="3">
        <v>5.3403600000000004</v>
      </c>
      <c r="G90" s="3">
        <v>27.2</v>
      </c>
      <c r="H90" s="3">
        <f t="shared" si="7"/>
        <v>1.5061398753292179</v>
      </c>
      <c r="I90" s="3"/>
      <c r="J90" s="3">
        <f t="shared" si="8"/>
        <v>5.5946719434974153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2.2440193299433701E-2</v>
      </c>
      <c r="F91" s="3">
        <v>5.1762699999999997</v>
      </c>
      <c r="G91" s="3">
        <v>0.22700000000000001</v>
      </c>
      <c r="H91" s="3">
        <f t="shared" si="7"/>
        <v>1.2013484429130835E-2</v>
      </c>
      <c r="I91" s="3">
        <f>SUM(D90:D91,G90:G91)</f>
        <v>100.04700000000001</v>
      </c>
      <c r="J91" s="3">
        <f t="shared" si="8"/>
        <v>3.4453677728564537E-2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5.7603734965736839</v>
      </c>
      <c r="F92" s="3">
        <v>5.4485999999999999</v>
      </c>
      <c r="G92" s="3">
        <v>5.0599999999999996</v>
      </c>
      <c r="H92" s="3">
        <f t="shared" si="7"/>
        <v>0.28850214903446003</v>
      </c>
      <c r="I92" s="3">
        <f t="shared" ref="I92:I98" si="11">D92+G92</f>
        <v>99.98</v>
      </c>
      <c r="J92" s="3">
        <f t="shared" si="8"/>
        <v>6.0488756456081436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7.0411730456367998</v>
      </c>
      <c r="F93" s="3">
        <v>5.7477600000000004</v>
      </c>
      <c r="G93" s="3">
        <v>0.114</v>
      </c>
      <c r="H93" s="3">
        <f t="shared" si="7"/>
        <v>7.0304864125846737E-3</v>
      </c>
      <c r="I93" s="3">
        <f t="shared" si="11"/>
        <v>100</v>
      </c>
      <c r="J93" s="3">
        <f t="shared" si="8"/>
        <v>7.0482035320493841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7.8948427400321588</v>
      </c>
      <c r="F94" s="3">
        <v>5.9877700000000003</v>
      </c>
      <c r="G94" s="3">
        <v>1.9E-3</v>
      </c>
      <c r="H94" s="3">
        <f t="shared" si="7"/>
        <v>1.2449533439992335E-4</v>
      </c>
      <c r="I94" s="3">
        <f t="shared" si="11"/>
        <v>100</v>
      </c>
      <c r="J94" s="3">
        <f t="shared" si="8"/>
        <v>7.8949672353665585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2.4946275206223247</v>
      </c>
      <c r="F95" s="3">
        <v>6.0578000000000003</v>
      </c>
      <c r="G95" s="3">
        <v>25.13</v>
      </c>
      <c r="H95" s="3">
        <f t="shared" si="7"/>
        <v>1.6753624360105852</v>
      </c>
      <c r="I95" s="3"/>
      <c r="J95" s="3">
        <f>(E95+H95)*B95</f>
        <v>1.4970263944312145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1.836008922786468</v>
      </c>
      <c r="F96" s="3">
        <v>6.08988</v>
      </c>
      <c r="G96" s="3">
        <v>9.75</v>
      </c>
      <c r="H96" s="3">
        <f t="shared" si="7"/>
        <v>0.65514961842911434</v>
      </c>
      <c r="J96" s="3">
        <f t="shared" si="8"/>
        <v>0.89432591629639391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0.27163327507814972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9.7516345753055747E-2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11.792547480765423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7.5590229351706366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40.350223852451677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2025-06-16T08:42:48Z</dcterms:modified>
</cp:coreProperties>
</file>