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 scripts for dose rate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H29" i="1"/>
  <c r="J29" i="1"/>
  <c r="O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O32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<sst xmlns="http://schemas.openxmlformats.org/spreadsheetml/2006/main" count="108" uniqueCount="69">
  <si>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</si>
  <si>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</si>
  <si>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</si>
  <si>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</si>
  <si>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</si>
  <si>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</si>
  <si>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</si>
  <si>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</si>
  <si>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</si>
  <si>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</si>
  <si>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</si>
  <si>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</si>
  <si>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</si>
  <si>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</si>
  <si>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</si>
  <si>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</si>
  <si>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</si>
  <si>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</si>
  <si>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</si>
  <si>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</si>
  <si>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</si>
  <si>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</si>
  <si>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</si>
  <si>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</si>
  <si>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</si>
  <si>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</si>
  <si>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</si>
  <si>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</si>
  <si>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</si>
  <si>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</si>
  <si>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</si>
  <si>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</si>
  <si>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</si>
  <si>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</si>
  <si>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</si>
  <si>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</si>
  <si>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</si>
  <si>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</si>
  <si>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</si>
  <si>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</si>
  <si>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</si>
  <si>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</si>
  <si>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</si>
  <si>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</si>
  <si>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</si>
  <si>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</si>
  <si>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</si>
  <si>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</si>
  <si>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</si>
  <si>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</si>
  <si>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</si>
  <si>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</si>
  <si>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</si>
  <si>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</si>
  <si>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</si>
  <si>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</si>
  <si>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</si>
  <si>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</si>
  <si>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</si>
  <si>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</si>
  <si>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</si>
  <si>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</si>
  <si>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</si>
  <si>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</si>
  <si>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</si>
  <si>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</si>
  <si>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</si>
  <si>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</si>
  <si>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quartz from SRIM software, quartz density=2.60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</si>
</sst>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0.78780000000000006</c:v>
                </c:pt>
                <c:pt idx="1">
                  <c:v>1.5496000000000001</c:v>
                </c:pt>
                <c:pt idx="2">
                  <c:v>2.5194000000000001</c:v>
                </c:pt>
                <c:pt idx="3">
                  <c:v>3.6946000000000003</c:v>
                </c:pt>
                <c:pt idx="4">
                  <c:v>5.0648</c:v>
                </c:pt>
                <c:pt idx="5">
                  <c:v>6.6248000000000005</c:v>
                </c:pt>
                <c:pt idx="6">
                  <c:v>8.3642000000000003</c:v>
                </c:pt>
                <c:pt idx="7">
                  <c:v>10.275200000000002</c:v>
                </c:pt>
                <c:pt idx="8">
                  <c:v>12.3552</c:v>
                </c:pt>
                <c:pt idx="9">
                  <c:v>14.599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CaCO3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B4" sqref="B4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0.78780000000000006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1.5496000000000001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2.5194000000000001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3.6946000000000003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5.0648</v>
      </c>
    </row>
    <row r="10" spans="1:15" x14ac:dyDescent="0.2">
      <c r="A10" s="3">
        <f t="shared" si="0"/>
        <v>6</v>
      </c>
      <c r="B10">
        <v>6.6248000000000005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8.3642000000000003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10.275200000000002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45.5782720420967</v>
      </c>
      <c r="L12" s="23">
        <f>I12*K12</f>
        <v>17760.174608799556</v>
      </c>
    </row>
    <row r="13" spans="1:15" x14ac:dyDescent="0.2">
      <c r="A13" s="3">
        <f t="shared" si="0"/>
        <v>9</v>
      </c>
      <c r="B13">
        <v>12.3552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46.157747648697288</v>
      </c>
      <c r="L13" s="23">
        <f>I13*K13</f>
        <v>826.91299739525925</v>
      </c>
      <c r="M13" s="9"/>
      <c r="N13" s="10" t="s">
        <v>13</v>
      </c>
      <c r="O13" s="11">
        <f>L12+L13</f>
        <v>18587.087606194815</v>
      </c>
    </row>
    <row r="14" spans="1:15" x14ac:dyDescent="0.2">
      <c r="A14" s="3">
        <f t="shared" si="0"/>
        <v>10</v>
      </c>
      <c r="B14">
        <v>14.599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40.64116084820872</v>
      </c>
      <c r="L14" s="23">
        <f>I14*K14</f>
        <v>5203.2630367267029</v>
      </c>
      <c r="M14" s="9"/>
      <c r="N14" s="10" t="s">
        <v>14</v>
      </c>
      <c r="O14" s="11">
        <f>L14</f>
        <v>5203.2630367267029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27.60010634869975</v>
      </c>
      <c r="L17" s="22">
        <f>K17*I12</f>
        <v>10754.745320788061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-1.1999999999999999E-3</v>
      </c>
      <c r="L21" s="8"/>
    </row>
    <row r="22" spans="1:24" x14ac:dyDescent="0.2">
      <c r="A22" s="2" t="s">
        <v>16</v>
      </c>
      <c r="B22" s="12">
        <v>0.11210000000000001</v>
      </c>
      <c r="L22" s="8"/>
      <c r="O22" s="8"/>
    </row>
    <row r="23" spans="1:24" x14ac:dyDescent="0.2">
      <c r="A23" s="2" t="s">
        <v>17</v>
      </c>
      <c r="B23" s="12">
        <v>0.43369999999999997</v>
      </c>
    </row>
    <row r="24" spans="1:24" x14ac:dyDescent="0.2">
      <c r="A24" s="2" t="s">
        <v>18</v>
      </c>
      <c r="B24" s="12">
        <v>0.2429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3.1207805415843848</v>
      </c>
      <c r="F29" s="3">
        <v>4.1509999999999998</v>
      </c>
      <c r="G29" s="3">
        <v>21</v>
      </c>
      <c r="H29" s="3">
        <f>($B$21*F29*F29*F29+$B$22*F29*F29+$B$23*F29+$B$24)*G29/100</f>
        <v>0.81667559949334789</v>
      </c>
      <c r="I29" s="3">
        <f>D29+G29</f>
        <v>100</v>
      </c>
      <c r="J29" s="3">
        <f>(E29+H29)*B29</f>
        <v>3.9374561410777327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1534.2809723007726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3.3823777946922058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1.3256726306224615</v>
      </c>
      <c r="I30" s="3"/>
      <c r="J30" s="3">
        <f t="shared" ref="J30:J38" si="3">(E30+H30)*B30</f>
        <v>4.7080504253146671</v>
      </c>
      <c r="K30">
        <v>1</v>
      </c>
      <c r="N30" s="21" t="s">
        <v>21</v>
      </c>
      <c r="O30" s="22">
        <f>389.663*(J30+J31)</f>
        <v>1838.0584728582949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8.9960298486271018E-3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8.9960298486271018E-3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3.5210195945830334</v>
      </c>
      <c r="F32" s="3">
        <v>4.6204999999999998</v>
      </c>
      <c r="G32" s="3">
        <v>23.4</v>
      </c>
      <c r="H32" s="3">
        <f t="shared" si="2"/>
        <v>1.0580694327091629</v>
      </c>
      <c r="J32" s="3">
        <f>(E32+H32)*B32</f>
        <v>4.5790890272921967</v>
      </c>
      <c r="N32" s="21" t="s">
        <v>42</v>
      </c>
      <c r="O32" s="22">
        <f>389.663*SUM(J32:J38)</f>
        <v>14387.826773580458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5.1931154411122673E-3</v>
      </c>
      <c r="F33" s="3">
        <v>4.4383999999999997</v>
      </c>
      <c r="G33" s="3">
        <v>0.03</v>
      </c>
      <c r="H33" s="3">
        <f t="shared" si="2"/>
        <v>1.2813646976393622E-3</v>
      </c>
      <c r="I33" s="3">
        <f>SUM(D32:D33,G32:G33)</f>
        <v>99.85</v>
      </c>
      <c r="J33" s="3">
        <f>(E33+H33)*B33</f>
        <v>6.4744801387516294E-3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4.4886525231805727</v>
      </c>
      <c r="F34" s="3">
        <v>4.601</v>
      </c>
      <c r="G34" s="3">
        <v>5.55</v>
      </c>
      <c r="H34" s="3">
        <f t="shared" si="2"/>
        <v>0.24944706654440338</v>
      </c>
      <c r="I34" s="3">
        <f>D34+G34</f>
        <v>100</v>
      </c>
      <c r="J34" s="3">
        <f t="shared" si="3"/>
        <v>4.7380995897249765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5.798634605682178</v>
      </c>
      <c r="F35" s="3">
        <v>4.9870000000000001</v>
      </c>
      <c r="G35" s="3">
        <v>7.8E-2</v>
      </c>
      <c r="H35" s="3">
        <f t="shared" si="2"/>
        <v>3.9350023483183914E-3</v>
      </c>
      <c r="I35" s="3">
        <f>D35+G35</f>
        <v>99.998000000000005</v>
      </c>
      <c r="J35" s="3">
        <f t="shared" si="3"/>
        <v>5.8025696080304963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6.6239784003598201</v>
      </c>
      <c r="F36" s="3">
        <v>5.181</v>
      </c>
      <c r="G36" s="3">
        <v>1.1000000000000001E-3</v>
      </c>
      <c r="H36" s="3">
        <f t="shared" si="2"/>
        <v>5.865295033851881E-5</v>
      </c>
      <c r="I36" s="3">
        <f>D36+G36</f>
        <v>99.97999999999999</v>
      </c>
      <c r="J36" s="3">
        <f t="shared" si="3"/>
        <v>6.6240370533101585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9.6543041169375901</v>
      </c>
      <c r="F37" s="3">
        <v>6.9021999999999997</v>
      </c>
      <c r="G37" s="3">
        <v>0.01</v>
      </c>
      <c r="H37" s="3">
        <f t="shared" si="2"/>
        <v>8.1822810471256224E-4</v>
      </c>
      <c r="I37" s="3">
        <f>D37+G37</f>
        <v>99.999500000000012</v>
      </c>
      <c r="J37" s="3">
        <f t="shared" si="3"/>
        <v>9.6551223450423027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5.5183335638052586</v>
      </c>
      <c r="F38" s="3">
        <v>4.5164999999999997</v>
      </c>
      <c r="G38" s="3">
        <v>1E-3</v>
      </c>
      <c r="H38" s="3">
        <f t="shared" si="2"/>
        <v>4.3778511533844485E-5</v>
      </c>
      <c r="I38" s="3">
        <f>D38+G38</f>
        <v>100.001</v>
      </c>
      <c r="J38" s="3">
        <f t="shared" si="3"/>
        <v>5.5183773423167928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45.5782720420967</v>
      </c>
    </row>
    <row r="41" spans="1:17" x14ac:dyDescent="0.2">
      <c r="H41" s="21" t="s">
        <v>41</v>
      </c>
      <c r="J41" s="21">
        <f>SUM(J35:J38)</f>
        <v>27.60010634869975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2.3189345306111475</v>
      </c>
      <c r="F44" s="3">
        <v>4.3661000000000003</v>
      </c>
      <c r="G44" s="3">
        <v>17</v>
      </c>
      <c r="H44" s="3">
        <f>($B$21*F44*F44*F44+$B$22*F44*F44+$B$23*F44+$B$24)*G44/100</f>
        <v>0.70950255855775868</v>
      </c>
      <c r="I44" s="3"/>
      <c r="J44" s="3">
        <f>(E44+H44)*B44</f>
        <v>3.0284370891689063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0.22642015048239322</v>
      </c>
      <c r="F45" s="3">
        <v>4.5964</v>
      </c>
      <c r="G45" s="3">
        <v>5</v>
      </c>
      <c r="H45" s="3">
        <f t="shared" ref="H45:H82" si="5">($B$21*F45*F45*F45+$B$22*F45*F45+$B$23*F45+$B$24)*G45/100</f>
        <v>0.22440770999271933</v>
      </c>
      <c r="I45" s="3"/>
      <c r="J45" s="3">
        <f t="shared" ref="J45:J82" si="6">(E45+H45)*B45</f>
        <v>0.45082786047511259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0.18123035413395741</v>
      </c>
      <c r="F46" s="3">
        <v>4.556</v>
      </c>
      <c r="G46" s="3">
        <v>4.2</v>
      </c>
      <c r="H46" s="3">
        <f t="shared" si="5"/>
        <v>0.18615360672975359</v>
      </c>
      <c r="I46" s="3"/>
      <c r="J46" s="3">
        <f t="shared" si="6"/>
        <v>0.367383960863711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8.9000957633011191E-2</v>
      </c>
      <c r="F47" s="3">
        <v>4.5019999999999998</v>
      </c>
      <c r="G47" s="3">
        <v>1.7</v>
      </c>
      <c r="H47" s="3">
        <f t="shared" si="5"/>
        <v>7.408540132103679E-2</v>
      </c>
      <c r="I47" s="3"/>
      <c r="J47" s="3">
        <f t="shared" si="6"/>
        <v>0.16308635895404799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3.5801444569942803E-2</v>
      </c>
      <c r="F48" s="3">
        <v>4.1500000000000004</v>
      </c>
      <c r="G48" s="3">
        <v>0.9</v>
      </c>
      <c r="H48" s="3">
        <f t="shared" si="5"/>
        <v>3.4988662800000007E-2</v>
      </c>
      <c r="J48" s="3">
        <f t="shared" si="6"/>
        <v>7.0790107369942817E-2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2.9866200049349992E-2</v>
      </c>
      <c r="F49" s="3">
        <v>4.2709999999999999</v>
      </c>
      <c r="G49" s="3">
        <v>0.4</v>
      </c>
      <c r="H49" s="3">
        <f t="shared" si="5"/>
        <v>1.6186428810747201E-2</v>
      </c>
      <c r="J49" s="3">
        <f t="shared" si="6"/>
        <v>4.6052628860097193E-2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1.00029637390709E-2</v>
      </c>
      <c r="F50" s="3">
        <v>4.3280000000000003</v>
      </c>
      <c r="G50" s="3">
        <v>0.21</v>
      </c>
      <c r="H50" s="3">
        <f t="shared" si="5"/>
        <v>8.6572076046489595E-3</v>
      </c>
      <c r="J50" s="3">
        <f t="shared" si="6"/>
        <v>1.8660171343719861E-2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6.7095297289152707E-3</v>
      </c>
      <c r="F51" s="3">
        <v>4.2869000000000002</v>
      </c>
      <c r="G51" s="3">
        <v>0.1</v>
      </c>
      <c r="H51" s="3">
        <f t="shared" si="5"/>
        <v>4.0677085160559087E-3</v>
      </c>
      <c r="I51" s="3">
        <f>SUM(D44:D53,G44:G53)</f>
        <v>98.789000000000001</v>
      </c>
      <c r="J51" s="3">
        <f t="shared" si="6"/>
        <v>1.077723824497118E-2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1.3389695667729131E-3</v>
      </c>
      <c r="F52" s="3">
        <v>4.0766</v>
      </c>
      <c r="G52" s="3">
        <v>0.02</v>
      </c>
      <c r="H52" s="3">
        <f t="shared" si="5"/>
        <v>7.5851537225317704E-4</v>
      </c>
      <c r="I52" s="3"/>
      <c r="J52" s="3">
        <f t="shared" si="6"/>
        <v>2.0974849390260901E-3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6.7633896653529371E-4</v>
      </c>
      <c r="F53" s="3">
        <v>4.3019999999999996</v>
      </c>
      <c r="G53" s="3">
        <v>8.9999999999999993E-3</v>
      </c>
      <c r="H53" s="3">
        <f t="shared" si="5"/>
        <v>3.6790140406233596E-4</v>
      </c>
      <c r="I53" s="3"/>
      <c r="J53" s="3">
        <f t="shared" si="6"/>
        <v>1.0442403705976297E-3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1.2913692174215794</v>
      </c>
      <c r="F54" s="3">
        <v>4.9512999999999998</v>
      </c>
      <c r="G54" s="3">
        <v>22.8</v>
      </c>
      <c r="H54" s="3">
        <f t="shared" si="5"/>
        <v>1.1383566728157684</v>
      </c>
      <c r="I54" s="3"/>
      <c r="J54" s="3">
        <f t="shared" si="6"/>
        <v>2.4297258902373478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1.0211146699616871</v>
      </c>
      <c r="F55" s="3">
        <v>5.0586000000000002</v>
      </c>
      <c r="G55" s="3">
        <v>11</v>
      </c>
      <c r="H55" s="3">
        <f t="shared" si="5"/>
        <v>0.56650597455759266</v>
      </c>
      <c r="I55" s="3"/>
      <c r="J55" s="3">
        <f t="shared" si="6"/>
        <v>1.5876206445192798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0.39343917255659511</v>
      </c>
      <c r="F56" s="3">
        <v>4.9340000000000002</v>
      </c>
      <c r="G56" s="3">
        <v>3</v>
      </c>
      <c r="H56" s="3">
        <f t="shared" si="5"/>
        <v>0.14902920133785602</v>
      </c>
      <c r="I56" s="3"/>
      <c r="J56" s="3">
        <f t="shared" si="6"/>
        <v>0.54246837389445113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0.12777166797695996</v>
      </c>
      <c r="F57" s="3">
        <v>4.681</v>
      </c>
      <c r="G57" s="3">
        <v>1.5</v>
      </c>
      <c r="H57" s="3">
        <f t="shared" si="5"/>
        <v>6.9094130463161998E-2</v>
      </c>
      <c r="I57" s="3"/>
      <c r="J57" s="3">
        <f t="shared" si="6"/>
        <v>0.19686579844012198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7.0607777056499191E-2</v>
      </c>
      <c r="F58" s="3">
        <v>4.8529999999999998</v>
      </c>
      <c r="G58" s="3">
        <v>1.4</v>
      </c>
      <c r="H58" s="3">
        <f t="shared" si="5"/>
        <v>6.7908768462186395E-2</v>
      </c>
      <c r="I58" s="3">
        <f>SUM(D54:D60,G54:G60)</f>
        <v>99</v>
      </c>
      <c r="J58" s="3">
        <f t="shared" si="6"/>
        <v>0.13851654551868559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2.0109365324999996E-2</v>
      </c>
      <c r="F59" s="3">
        <v>4.7130000000000001</v>
      </c>
      <c r="G59" s="3">
        <v>1</v>
      </c>
      <c r="H59" s="3">
        <f t="shared" si="5"/>
        <v>4.6513103907836001E-2</v>
      </c>
      <c r="I59" s="3"/>
      <c r="J59" s="3">
        <f t="shared" si="6"/>
        <v>6.662246923283599E-2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4.5530496500515993E-3</v>
      </c>
      <c r="F60" s="3">
        <v>4.6319999999999997</v>
      </c>
      <c r="G60" s="3">
        <v>0.1</v>
      </c>
      <c r="H60" s="3">
        <f t="shared" si="5"/>
        <v>4.5376936016383995E-3</v>
      </c>
      <c r="I60" s="3"/>
      <c r="J60" s="3">
        <f t="shared" si="6"/>
        <v>9.0907432516899988E-3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1.6176055798495375</v>
      </c>
      <c r="F61" s="3">
        <v>5.9777199999999997</v>
      </c>
      <c r="G61" s="3">
        <v>23.5</v>
      </c>
      <c r="H61" s="3">
        <f t="shared" si="5"/>
        <v>1.5474276553318231</v>
      </c>
      <c r="I61" s="3"/>
      <c r="J61" s="3">
        <f t="shared" si="6"/>
        <v>3.1207227698888218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1.2700780085961438</v>
      </c>
      <c r="F62" s="3">
        <v>5.7088000000000001</v>
      </c>
      <c r="G62" s="3">
        <v>8.3000000000000007</v>
      </c>
      <c r="H62" s="3">
        <f t="shared" si="5"/>
        <v>0.51036099411480695</v>
      </c>
      <c r="I62" s="3"/>
      <c r="J62" s="3">
        <f t="shared" si="6"/>
        <v>1.7555128566729976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0.30102610548188868</v>
      </c>
      <c r="F63" s="3">
        <v>5.7008000000000001</v>
      </c>
      <c r="G63" s="3">
        <v>3.63</v>
      </c>
      <c r="H63" s="3">
        <f t="shared" si="5"/>
        <v>0.22274272413860427</v>
      </c>
      <c r="I63" s="3"/>
      <c r="J63" s="3">
        <f t="shared" si="6"/>
        <v>0.51643606600580605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0.19665540806057977</v>
      </c>
      <c r="F64" s="3">
        <v>6.0087999999999999</v>
      </c>
      <c r="G64" s="3">
        <v>2.9</v>
      </c>
      <c r="H64" s="3">
        <f t="shared" si="5"/>
        <v>0.19244460457756474</v>
      </c>
      <c r="I64" s="3"/>
      <c r="J64" s="3">
        <f t="shared" si="6"/>
        <v>0.38365261246121052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0.15492819931904164</v>
      </c>
      <c r="F65" s="3">
        <v>5.6680000000000001</v>
      </c>
      <c r="G65" s="3">
        <v>2.06</v>
      </c>
      <c r="H65" s="3">
        <f t="shared" si="5"/>
        <v>0.12532940265597695</v>
      </c>
      <c r="I65" s="3"/>
      <c r="J65" s="3">
        <f t="shared" si="6"/>
        <v>0.27633399554736832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9.1855937337473992E-2</v>
      </c>
      <c r="F66" s="3">
        <v>5.8075000000000001</v>
      </c>
      <c r="G66" s="3">
        <v>1.27</v>
      </c>
      <c r="H66" s="3">
        <f t="shared" si="5"/>
        <v>8.0103623137858126E-2</v>
      </c>
      <c r="I66" s="3">
        <f>SUM(D61:D69,G61:G69)</f>
        <v>99.909000000000006</v>
      </c>
      <c r="J66" s="3">
        <f t="shared" si="6"/>
        <v>0.16955212662867747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5.0572065018109444E-2</v>
      </c>
      <c r="F67" s="3">
        <v>5.7954999999999997</v>
      </c>
      <c r="G67" s="3">
        <v>0.311</v>
      </c>
      <c r="H67" s="3">
        <f t="shared" si="5"/>
        <v>1.9555720881927627E-2</v>
      </c>
      <c r="I67" s="3"/>
      <c r="J67" s="3">
        <f t="shared" si="6"/>
        <v>6.9145996897436557E-2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1.4214867190834346E-2</v>
      </c>
      <c r="F68" s="3">
        <v>5.9099000000000004</v>
      </c>
      <c r="G68" s="3">
        <v>0.17399999999999999</v>
      </c>
      <c r="H68" s="3">
        <f t="shared" si="5"/>
        <v>1.1264122512066179E-2</v>
      </c>
      <c r="I68" s="3"/>
      <c r="J68" s="3">
        <f>(E68+H68)*B68</f>
        <v>2.5122283847059914E-2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1.0479266887857264E-2</v>
      </c>
      <c r="F69" s="3">
        <v>5.6006</v>
      </c>
      <c r="G69" s="3">
        <v>0.17</v>
      </c>
      <c r="H69" s="3">
        <f t="shared" si="5"/>
        <v>1.0161380466746838E-2</v>
      </c>
      <c r="I69" s="3"/>
      <c r="J69" s="3">
        <f t="shared" si="6"/>
        <v>2.0351678291639645E-2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2.3479534404546198</v>
      </c>
      <c r="F70" s="3">
        <v>4.9047000000000001</v>
      </c>
      <c r="G70" s="3">
        <v>39</v>
      </c>
      <c r="H70" s="3">
        <f t="shared" si="5"/>
        <v>1.920816203785757</v>
      </c>
      <c r="I70" s="3"/>
      <c r="J70" s="3">
        <f t="shared" si="6"/>
        <v>5.9762775019365284E-2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0.30298410427349509</v>
      </c>
      <c r="F71" s="3">
        <v>4.8550000000000004</v>
      </c>
      <c r="G71" s="3">
        <v>5.93</v>
      </c>
      <c r="H71" s="3">
        <f t="shared" si="5"/>
        <v>0.28781258622340494</v>
      </c>
      <c r="I71" s="3"/>
      <c r="J71" s="3">
        <f t="shared" si="6"/>
        <v>8.2711536669565992E-3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4.7690274531968002E-2</v>
      </c>
      <c r="F72" s="3">
        <v>4.7679999999999998</v>
      </c>
      <c r="G72" s="3">
        <v>1.78</v>
      </c>
      <c r="H72" s="3">
        <f t="shared" si="5"/>
        <v>8.4179215729428492E-2</v>
      </c>
      <c r="I72" s="3">
        <f>SUM(D70:D72,G70:G72)</f>
        <v>100.92000000000002</v>
      </c>
      <c r="J72" s="3">
        <f t="shared" si="6"/>
        <v>1.8461728636595509E-3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3.1789445130623371</v>
      </c>
      <c r="F73" s="3">
        <v>5.6067</v>
      </c>
      <c r="G73" s="3">
        <v>25.2</v>
      </c>
      <c r="H73" s="3">
        <f t="shared" si="5"/>
        <v>1.5086993790016725</v>
      </c>
      <c r="I73" s="3"/>
      <c r="J73" s="3">
        <f t="shared" si="6"/>
        <v>4.6876438920640098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0.55890354128691611</v>
      </c>
      <c r="F74" s="3">
        <v>5.5397999999999996</v>
      </c>
      <c r="G74" s="3">
        <v>9</v>
      </c>
      <c r="H74" s="3">
        <f t="shared" si="5"/>
        <v>0.52935979961144231</v>
      </c>
      <c r="I74" s="3"/>
      <c r="J74" s="3">
        <f t="shared" si="6"/>
        <v>1.0882633408983584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0.12690824779056931</v>
      </c>
      <c r="F75" s="3">
        <v>5.8712999999999997</v>
      </c>
      <c r="G75" s="3">
        <v>1</v>
      </c>
      <c r="H75" s="3">
        <f t="shared" si="5"/>
        <v>6.4107366620412831E-2</v>
      </c>
      <c r="I75" s="3">
        <f>SUM(D73:D78,G73:G78)</f>
        <v>99.832999999999998</v>
      </c>
      <c r="J75" s="3">
        <f t="shared" si="6"/>
        <v>0.19101561441098214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5.8221178762830846E-2</v>
      </c>
      <c r="F76" s="3">
        <v>5.8574999999999999</v>
      </c>
      <c r="G76" s="3">
        <v>0.31</v>
      </c>
      <c r="H76" s="3">
        <f t="shared" si="5"/>
        <v>1.9803779407780622E-2</v>
      </c>
      <c r="I76" s="3"/>
      <c r="J76" s="3">
        <f t="shared" si="6"/>
        <v>7.8024958170611475E-2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8.2386704826807895E-3</v>
      </c>
      <c r="F77" s="3">
        <v>5.3655999999999997</v>
      </c>
      <c r="G77" s="3">
        <v>0.13</v>
      </c>
      <c r="H77" s="3">
        <f t="shared" si="5"/>
        <v>7.2954874218027106E-3</v>
      </c>
      <c r="I77" s="3"/>
      <c r="J77" s="3">
        <f t="shared" si="6"/>
        <v>1.55341579044835E-2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7.2419648584023987E-3</v>
      </c>
      <c r="F78" s="3">
        <v>5.2834000000000003</v>
      </c>
      <c r="G78" s="3">
        <v>9.2999999999999999E-2</v>
      </c>
      <c r="H78" s="3">
        <f t="shared" si="5"/>
        <v>5.1024695152467299E-3</v>
      </c>
      <c r="I78" s="3"/>
      <c r="J78" s="3">
        <f t="shared" si="6"/>
        <v>1.2344434373649129E-2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6.3778056827532597</v>
      </c>
      <c r="F79" s="3">
        <v>6.5526</v>
      </c>
      <c r="G79" s="3">
        <v>12.9</v>
      </c>
      <c r="H79" s="3">
        <f t="shared" si="5"/>
        <v>0.97528339262966002</v>
      </c>
      <c r="I79" s="3"/>
      <c r="J79" s="3">
        <f t="shared" si="6"/>
        <v>7.3530890753829201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0.55040302078125003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0.55040302078125003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9.0782742633493445</v>
      </c>
      <c r="F81" s="3"/>
      <c r="G81" s="3"/>
      <c r="H81" s="3"/>
      <c r="I81" s="3">
        <f>D81+G81</f>
        <v>100</v>
      </c>
      <c r="J81" s="3">
        <f t="shared" si="6"/>
        <v>9.0782742633493445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6.4189407112172185</v>
      </c>
      <c r="F82" s="3">
        <v>6.2782</v>
      </c>
      <c r="G82" s="3">
        <v>16.190000000000001</v>
      </c>
      <c r="H82" s="3">
        <f t="shared" si="5"/>
        <v>1.1474360866689195</v>
      </c>
      <c r="I82" s="3">
        <f>D82+G82</f>
        <v>99.73</v>
      </c>
      <c r="J82" s="3">
        <f t="shared" si="6"/>
        <v>7.5663767978861376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46.157747648697288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2.9013540729615683</v>
      </c>
      <c r="F88" s="3">
        <v>3.9472</v>
      </c>
      <c r="G88" s="3">
        <v>21.7</v>
      </c>
      <c r="H88" s="3">
        <f>($B$21*F88*F88*F88+$B$22*F88*F88+$B$23*F88+$B$24)*G88/100</f>
        <v>0.78718126400740274</v>
      </c>
      <c r="I88" s="3"/>
      <c r="J88" s="3">
        <f>(E88+H88)*B88</f>
        <v>3.6885353369689708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2.38570503451806E-3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2.38570503451806E-3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4.1157220454220456</v>
      </c>
      <c r="F90" s="3">
        <v>5.3403600000000004</v>
      </c>
      <c r="G90" s="3">
        <v>27.2</v>
      </c>
      <c r="H90" s="3">
        <f t="shared" si="7"/>
        <v>1.515931883946948</v>
      </c>
      <c r="I90" s="3"/>
      <c r="J90" s="3">
        <f t="shared" si="8"/>
        <v>5.6316539293689933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2.2580470685472212E-2</v>
      </c>
      <c r="F91" s="3">
        <v>5.1762699999999997</v>
      </c>
      <c r="G91" s="3">
        <v>0.22700000000000001</v>
      </c>
      <c r="H91" s="3">
        <f t="shared" si="7"/>
        <v>1.2087749746753815E-2</v>
      </c>
      <c r="I91" s="3">
        <f>SUM(D90:D91,G90:G91)</f>
        <v>100.04700000000001</v>
      </c>
      <c r="J91" s="3">
        <f t="shared" si="8"/>
        <v>3.4668220432226025E-2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5.8011087890917858</v>
      </c>
      <c r="F92" s="3">
        <v>5.4485999999999999</v>
      </c>
      <c r="G92" s="3">
        <v>5.0599999999999996</v>
      </c>
      <c r="H92" s="3">
        <f t="shared" si="7"/>
        <v>0.29043352356672303</v>
      </c>
      <c r="I92" s="3">
        <f t="shared" ref="I92:I98" si="11">D92+G92</f>
        <v>99.98</v>
      </c>
      <c r="J92" s="3">
        <f t="shared" si="8"/>
        <v>6.0915423126585093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7.0960135695047661</v>
      </c>
      <c r="F93" s="3">
        <v>5.7477600000000004</v>
      </c>
      <c r="G93" s="3">
        <v>0.114</v>
      </c>
      <c r="H93" s="3">
        <f t="shared" si="7"/>
        <v>7.0808339953092256E-3</v>
      </c>
      <c r="I93" s="3">
        <f t="shared" si="11"/>
        <v>100</v>
      </c>
      <c r="J93" s="3">
        <f t="shared" si="8"/>
        <v>7.1030944035000756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7.9592536697507033</v>
      </c>
      <c r="F94" s="3">
        <v>5.9877700000000003</v>
      </c>
      <c r="G94" s="3">
        <v>1.9E-3</v>
      </c>
      <c r="H94" s="3">
        <f t="shared" si="7"/>
        <v>1.2542550939130905E-4</v>
      </c>
      <c r="I94" s="3">
        <f t="shared" si="11"/>
        <v>100</v>
      </c>
      <c r="J94" s="3">
        <f t="shared" si="8"/>
        <v>7.9593790952600942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2.5141631508734541</v>
      </c>
      <c r="F95" s="3">
        <v>6.0578000000000003</v>
      </c>
      <c r="G95" s="3">
        <v>25.13</v>
      </c>
      <c r="H95" s="3">
        <f t="shared" si="7"/>
        <v>1.6880151847254234</v>
      </c>
      <c r="I95" s="3"/>
      <c r="J95" s="3">
        <f>(E95+H95)*B95</f>
        <v>1.5085820224799971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1.8503213290437954</v>
      </c>
      <c r="F96" s="3">
        <v>6.08988</v>
      </c>
      <c r="G96" s="3">
        <v>9.75</v>
      </c>
      <c r="H96" s="3">
        <f t="shared" si="7"/>
        <v>0.66012075764677935</v>
      </c>
      <c r="J96" s="3">
        <f t="shared" si="8"/>
        <v>0.90124870912191635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0.27367074193496299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9.8247796354651709E-2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11.890519995364695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7.6218233170287695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40.64116084820872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2025-06-16T08:42:33Z</dcterms:modified>
</cp:coreProperties>
</file>