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pha_fluxes" sheetId="1" r:id="rId1"/>
    <sheet name="alpha_ranges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H19" i="2"/>
  <c r="H20" i="2"/>
  <c r="H21" i="2"/>
  <c r="H22" i="2"/>
  <c r="H23" i="2"/>
  <c r="H24" i="2"/>
  <c r="H25" i="2"/>
  <c r="H26" i="2"/>
  <c r="H27" i="2"/>
  <c r="H18" i="2"/>
  <c r="G19" i="2"/>
  <c r="G20" i="2"/>
  <c r="G21" i="2"/>
  <c r="G22" i="2"/>
  <c r="G23" i="2"/>
  <c r="G24" i="2"/>
  <c r="G25" i="2"/>
  <c r="G26" i="2"/>
  <c r="G27" i="2"/>
  <c r="G18" i="2"/>
  <c r="F19" i="2"/>
  <c r="F20" i="2"/>
  <c r="F21" i="2"/>
  <c r="F22" i="2"/>
  <c r="F23" i="2"/>
  <c r="F24" i="2"/>
  <c r="F25" i="2"/>
  <c r="F26" i="2"/>
  <c r="F27" i="2"/>
  <c r="F18" i="2"/>
  <c r="E19" i="2"/>
  <c r="E20" i="2"/>
  <c r="E21" i="2"/>
  <c r="E22" i="2"/>
  <c r="E23" i="2"/>
  <c r="E24" i="2"/>
  <c r="E25" i="2"/>
  <c r="E26" i="2"/>
  <c r="E27" i="2"/>
  <c r="D27" i="1"/>
  <c r="F28" i="1"/>
  <c r="C27" i="1"/>
  <c r="E27" i="1"/>
  <c r="F27" i="1"/>
  <c r="D28" i="1"/>
  <c r="E28" i="1"/>
  <c r="C28" i="1"/>
</calcChain>
</file>

<file path=xl/sharedStrings.xml><?xml version="1.0" encoding="utf-8"?>
<sst xmlns="http://schemas.openxmlformats.org/spreadsheetml/2006/main" count="63" uniqueCount="40">
  <si>
    <t>Brenann_Lyons1989</t>
  </si>
  <si>
    <t>Valladas1988</t>
  </si>
  <si>
    <t>Norbert' value</t>
  </si>
  <si>
    <t>Qz (2.60)</t>
  </si>
  <si>
    <t>k-feldspar (2.56)</t>
  </si>
  <si>
    <t>calcite (2.71)</t>
  </si>
  <si>
    <t>dolomite (2.85)</t>
  </si>
  <si>
    <t>ratio to quartz</t>
  </si>
  <si>
    <t>quartz</t>
  </si>
  <si>
    <t>calcite</t>
  </si>
  <si>
    <t>Valladas, G., 1988. Stopping power and range for alpha particles in SiO2. ATL 6, 7–8. https://doi.org/10.26034/la.atl.1988.128</t>
  </si>
  <si>
    <t>use alpha ranges from different sources</t>
  </si>
  <si>
    <t>Ziegler, J.F., Biersack, J.P., 1985. The Stopping and Range of Ions in Matter, in: Bromley, D.A. (Ed.), Treatise on Heavy-Ion Science: Volume 6: Astrophysics, Chemistry, and Condensed Matter. Springer US, Boston, MA, pp. 93–129. https://doi.org/10.1007/978-1-4615-8103-1_3</t>
  </si>
  <si>
    <t>Brennan, B.. J., Lyons, R.G., 1989. Ranges of alpha particles in various media. Ancient TL 7, 32–37. https://doi.org/10.26034/la.atl.1989.147</t>
  </si>
  <si>
    <t>Valladas, G., 1988. Stopping power and range for alpha particles in SiO2. Ancient TL 6, 7–8. https://doi.org/10.26034/la.atl.1988.128</t>
  </si>
  <si>
    <t>SRIM-2013</t>
  </si>
  <si>
    <t>The Stopping and Range of Ions in Matter, http://www.srim.org/</t>
  </si>
  <si>
    <t>SRIM-2013 software:</t>
  </si>
  <si>
    <t>alpha flux of 1 ppm U</t>
  </si>
  <si>
    <t>alpha flux of 1 ppm Th</t>
  </si>
  <si>
    <t>alpha particle energy (MeV)</t>
  </si>
  <si>
    <t>Quartz</t>
  </si>
  <si>
    <t>K-feldspar</t>
  </si>
  <si>
    <t>Calcite</t>
  </si>
  <si>
    <t>Dolomite</t>
  </si>
  <si>
    <t>alpha ranges in um</t>
  </si>
  <si>
    <t>alpha ranges in mg/cm2</t>
  </si>
  <si>
    <t>density (g/cm3)</t>
  </si>
  <si>
    <t>from SRIM-2013 software</t>
  </si>
  <si>
    <t>from Brennan and Lyons (1989)</t>
  </si>
  <si>
    <t>CaCO3</t>
  </si>
  <si>
    <t>SiO2</t>
  </si>
  <si>
    <t>Orthoclase</t>
  </si>
  <si>
    <t>Ranges of alpha particles of different energies</t>
  </si>
  <si>
    <t>alpha flux of different minerals with  alpha ranges from the SRIM-2013 software</t>
  </si>
  <si>
    <t>Calculating alpha fluxes (alpha particles /cm2 / yr) from alpha ranges (mg / cm2) with the excel table provided by Norbert Mercier.</t>
  </si>
  <si>
    <t>Quartz (2.60)</t>
  </si>
  <si>
    <t>Valladas1988 reported fluxes</t>
  </si>
  <si>
    <t>from Valladas (1988)</t>
  </si>
  <si>
    <t>References: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</si>
</sst>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vertical="center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Border="1" applyAlignment="1"/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G12" sqref="G12"/>
    </sheetView>
  </sheetViews>
  <sheetFormatPr defaultRowHeight="15" x14ac:dyDescent="0.25"/>
  <cols>
    <col min="2" max="2" width="24.5703125" customWidth="1"/>
    <col min="3" max="3" width="23.5703125" customWidth="1"/>
    <col min="4" max="4" width="23.140625" customWidth="1"/>
    <col min="5" max="5" width="22.28515625" customWidth="1"/>
    <col min="6" max="6" width="19.140625" customWidth="1"/>
    <col min="7" max="7" width="27.5703125" customWidth="1"/>
    <col min="8" max="11" width="9.5703125" bestFit="1" customWidth="1"/>
  </cols>
  <sheetData>
    <row r="1" spans="2:13" x14ac:dyDescent="0.25">
      <c r="B1" s="34" t="s">
        <v>35</v>
      </c>
    </row>
    <row r="3" spans="2:13" x14ac:dyDescent="0.25">
      <c r="B3" s="14" t="s">
        <v>8</v>
      </c>
      <c r="C3" s="59" t="s">
        <v>11</v>
      </c>
      <c r="D3" s="59"/>
      <c r="E3" s="59"/>
      <c r="F3" s="60"/>
      <c r="G3" s="1"/>
      <c r="H3" s="1"/>
      <c r="I3" s="1"/>
      <c r="J3" s="1"/>
      <c r="K3" s="1"/>
      <c r="L3" s="1"/>
      <c r="M3" s="1"/>
    </row>
    <row r="4" spans="2:13" x14ac:dyDescent="0.25">
      <c r="B4" s="15"/>
      <c r="C4" s="4" t="s">
        <v>2</v>
      </c>
      <c r="D4" s="4" t="s">
        <v>0</v>
      </c>
      <c r="E4" s="4" t="s">
        <v>1</v>
      </c>
      <c r="F4" s="11" t="s">
        <v>15</v>
      </c>
      <c r="G4" s="46" t="s">
        <v>37</v>
      </c>
      <c r="H4" s="1"/>
      <c r="I4" s="1"/>
      <c r="J4" s="1"/>
      <c r="K4" s="1"/>
      <c r="L4" s="1"/>
      <c r="M4" s="1"/>
    </row>
    <row r="5" spans="2:13" x14ac:dyDescent="0.25">
      <c r="B5" s="16" t="s">
        <v>18</v>
      </c>
      <c r="C5" s="6">
        <v>18138</v>
      </c>
      <c r="D5" s="6">
        <v>18125</v>
      </c>
      <c r="E5" s="6">
        <v>19373</v>
      </c>
      <c r="F5" s="12">
        <v>18587</v>
      </c>
      <c r="G5" s="16">
        <v>19400</v>
      </c>
      <c r="H5" s="3"/>
      <c r="I5" s="3"/>
      <c r="J5" s="3"/>
      <c r="K5" s="3"/>
      <c r="L5" s="1"/>
      <c r="M5" s="1"/>
    </row>
    <row r="6" spans="2:13" x14ac:dyDescent="0.25">
      <c r="B6" s="17" t="s">
        <v>19</v>
      </c>
      <c r="C6" s="9">
        <v>5075</v>
      </c>
      <c r="D6" s="9">
        <v>5085</v>
      </c>
      <c r="E6" s="9">
        <v>5406</v>
      </c>
      <c r="F6" s="13">
        <v>5203</v>
      </c>
      <c r="G6" s="17">
        <v>5377</v>
      </c>
      <c r="H6" s="3"/>
      <c r="I6" s="3"/>
      <c r="J6" s="3"/>
      <c r="K6" s="3"/>
      <c r="L6" s="1"/>
      <c r="M6" s="1"/>
    </row>
    <row r="8" spans="2:13" x14ac:dyDescent="0.25">
      <c r="B8" s="14" t="s">
        <v>22</v>
      </c>
      <c r="C8" s="64" t="s">
        <v>11</v>
      </c>
      <c r="D8" s="65"/>
      <c r="E8" s="18"/>
      <c r="F8" s="2"/>
    </row>
    <row r="9" spans="2:13" x14ac:dyDescent="0.25">
      <c r="B9" s="15"/>
      <c r="C9" s="19" t="s">
        <v>0</v>
      </c>
      <c r="D9" s="11" t="s">
        <v>15</v>
      </c>
    </row>
    <row r="10" spans="2:13" x14ac:dyDescent="0.25">
      <c r="B10" s="16" t="s">
        <v>18</v>
      </c>
      <c r="C10" s="5">
        <v>18550</v>
      </c>
      <c r="D10" s="12">
        <v>18982</v>
      </c>
      <c r="H10" s="3"/>
      <c r="I10" s="3"/>
      <c r="J10" s="3"/>
    </row>
    <row r="11" spans="2:13" x14ac:dyDescent="0.25">
      <c r="B11" s="17" t="s">
        <v>19</v>
      </c>
      <c r="C11" s="8">
        <v>5201</v>
      </c>
      <c r="D11" s="13">
        <v>5313</v>
      </c>
      <c r="H11" s="3"/>
      <c r="I11" s="3"/>
      <c r="J11" s="3"/>
    </row>
    <row r="14" spans="2:13" x14ac:dyDescent="0.25">
      <c r="B14" s="14" t="s">
        <v>9</v>
      </c>
      <c r="C14" s="64" t="s">
        <v>11</v>
      </c>
      <c r="D14" s="65"/>
      <c r="E14" s="18"/>
      <c r="F14" s="2"/>
    </row>
    <row r="15" spans="2:13" x14ac:dyDescent="0.25">
      <c r="B15" s="15"/>
      <c r="C15" s="19" t="s">
        <v>0</v>
      </c>
      <c r="D15" s="11" t="s">
        <v>15</v>
      </c>
    </row>
    <row r="16" spans="2:13" x14ac:dyDescent="0.25">
      <c r="B16" s="16" t="s">
        <v>18</v>
      </c>
      <c r="C16" s="5">
        <v>18158</v>
      </c>
      <c r="D16" s="12">
        <v>18468</v>
      </c>
      <c r="H16" s="3"/>
      <c r="I16" s="3"/>
      <c r="J16" s="3"/>
    </row>
    <row r="17" spans="2:10" x14ac:dyDescent="0.25">
      <c r="B17" s="17" t="s">
        <v>19</v>
      </c>
      <c r="C17" s="8">
        <v>5091</v>
      </c>
      <c r="D17" s="13">
        <v>5166</v>
      </c>
      <c r="H17" s="3"/>
      <c r="I17" s="3"/>
      <c r="J17" s="3"/>
    </row>
    <row r="20" spans="2:10" x14ac:dyDescent="0.25">
      <c r="B20" s="61" t="s">
        <v>34</v>
      </c>
      <c r="C20" s="62"/>
      <c r="D20" s="62"/>
      <c r="E20" s="62"/>
      <c r="F20" s="63"/>
    </row>
    <row r="21" spans="2:10" x14ac:dyDescent="0.25">
      <c r="B21" s="15"/>
      <c r="C21" s="47" t="s">
        <v>36</v>
      </c>
      <c r="D21" s="48" t="s">
        <v>4</v>
      </c>
      <c r="E21" s="47" t="s">
        <v>5</v>
      </c>
      <c r="F21" s="49" t="s">
        <v>6</v>
      </c>
    </row>
    <row r="22" spans="2:10" x14ac:dyDescent="0.25">
      <c r="B22" s="16" t="s">
        <v>18</v>
      </c>
      <c r="C22" s="6">
        <v>18587</v>
      </c>
      <c r="D22" s="6">
        <v>18982</v>
      </c>
      <c r="E22" s="6">
        <v>18468</v>
      </c>
      <c r="F22" s="7">
        <v>18013</v>
      </c>
    </row>
    <row r="23" spans="2:10" x14ac:dyDescent="0.25">
      <c r="B23" s="17" t="s">
        <v>19</v>
      </c>
      <c r="C23" s="9">
        <v>5203</v>
      </c>
      <c r="D23" s="9">
        <v>5313</v>
      </c>
      <c r="E23" s="9">
        <v>5166</v>
      </c>
      <c r="F23" s="10">
        <v>5047</v>
      </c>
    </row>
    <row r="25" spans="2:10" x14ac:dyDescent="0.25">
      <c r="C25" t="s">
        <v>7</v>
      </c>
    </row>
    <row r="26" spans="2:10" x14ac:dyDescent="0.25">
      <c r="C26" s="1" t="s">
        <v>3</v>
      </c>
      <c r="D26" t="s">
        <v>4</v>
      </c>
      <c r="E26" s="1" t="s">
        <v>5</v>
      </c>
      <c r="F26" t="s">
        <v>6</v>
      </c>
    </row>
    <row r="27" spans="2:10" x14ac:dyDescent="0.25">
      <c r="C27" s="3">
        <f>C22/18587</f>
        <v>1</v>
      </c>
      <c r="D27" s="3">
        <f>D22/18587</f>
        <v>1.0212514122773981</v>
      </c>
      <c r="E27" s="3">
        <f>E22/18587</f>
        <v>0.99359767579491043</v>
      </c>
      <c r="F27" s="3">
        <f>F22/18587</f>
        <v>0.9691182008930973</v>
      </c>
    </row>
    <row r="28" spans="2:10" x14ac:dyDescent="0.25">
      <c r="C28" s="3">
        <f>C23/5203</f>
        <v>1</v>
      </c>
      <c r="D28" s="3">
        <f>D23/5203</f>
        <v>1.0211416490486258</v>
      </c>
      <c r="E28" s="3">
        <f>E23/5203</f>
        <v>0.99288871804728041</v>
      </c>
      <c r="F28" s="3">
        <f>F23/5203</f>
        <v>0.97001729771285794</v>
      </c>
    </row>
    <row r="31" spans="2:10" x14ac:dyDescent="0.25">
      <c r="B31" t="s">
        <v>39</v>
      </c>
    </row>
    <row r="32" spans="2:10" x14ac:dyDescent="0.25">
      <c r="B32" s="20" t="s">
        <v>13</v>
      </c>
    </row>
    <row r="33" spans="2:2" x14ac:dyDescent="0.25">
      <c r="B33" s="20" t="s">
        <v>14</v>
      </c>
    </row>
    <row r="34" spans="2:2" x14ac:dyDescent="0.25">
      <c r="B34" s="20"/>
    </row>
    <row r="35" spans="2:2" x14ac:dyDescent="0.25">
      <c r="B35" s="20" t="s">
        <v>17</v>
      </c>
    </row>
    <row r="36" spans="2:2" x14ac:dyDescent="0.25">
      <c r="B36" s="20" t="s">
        <v>16</v>
      </c>
    </row>
    <row r="37" spans="2:2" x14ac:dyDescent="0.25">
      <c r="B37" s="20" t="s">
        <v>12</v>
      </c>
    </row>
  </sheetData>
  <mergeCells count="4">
    <mergeCell ref="C3:F3"/>
    <mergeCell ref="B20:F20"/>
    <mergeCell ref="C14:D14"/>
    <mergeCell ref="C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G29" sqref="G29"/>
    </sheetView>
  </sheetViews>
  <sheetFormatPr defaultRowHeight="15" x14ac:dyDescent="0.25"/>
  <cols>
    <col min="1" max="1" width="9.140625" customWidth="1"/>
    <col min="4" max="4" width="28.28515625" customWidth="1"/>
    <col min="5" max="6" width="17" customWidth="1"/>
    <col min="7" max="7" width="18.42578125" customWidth="1"/>
    <col min="8" max="8" width="12" customWidth="1"/>
  </cols>
  <sheetData>
    <row r="1" spans="1:8" x14ac:dyDescent="0.25">
      <c r="D1" s="34" t="s">
        <v>33</v>
      </c>
    </row>
    <row r="2" spans="1:8" x14ac:dyDescent="0.25">
      <c r="E2" s="34"/>
      <c r="F2" s="35"/>
      <c r="G2" s="34"/>
      <c r="H2" s="34"/>
    </row>
    <row r="3" spans="1:8" x14ac:dyDescent="0.25">
      <c r="D3" s="36"/>
      <c r="E3" s="36" t="s">
        <v>21</v>
      </c>
      <c r="F3" s="36" t="s">
        <v>22</v>
      </c>
      <c r="G3" s="36" t="s">
        <v>23</v>
      </c>
      <c r="H3" s="36" t="s">
        <v>24</v>
      </c>
    </row>
    <row r="4" spans="1:8" x14ac:dyDescent="0.25">
      <c r="D4" s="36" t="s">
        <v>27</v>
      </c>
      <c r="E4" s="54">
        <v>2.6</v>
      </c>
      <c r="F4" s="36">
        <v>2.56</v>
      </c>
      <c r="G4" s="36">
        <v>2.71</v>
      </c>
      <c r="H4" s="36">
        <v>2.85</v>
      </c>
    </row>
    <row r="5" spans="1:8" x14ac:dyDescent="0.25">
      <c r="A5" s="37" t="s">
        <v>28</v>
      </c>
    </row>
    <row r="6" spans="1:8" x14ac:dyDescent="0.25">
      <c r="D6" s="22" t="s">
        <v>20</v>
      </c>
      <c r="E6" s="66" t="s">
        <v>25</v>
      </c>
      <c r="F6" s="66"/>
      <c r="G6" s="66"/>
      <c r="H6" s="67"/>
    </row>
    <row r="7" spans="1:8" x14ac:dyDescent="0.25">
      <c r="D7" s="23">
        <v>1</v>
      </c>
      <c r="E7" s="24">
        <v>3.03</v>
      </c>
      <c r="F7" s="24">
        <v>3.16</v>
      </c>
      <c r="G7" s="24">
        <v>3.02</v>
      </c>
      <c r="H7" s="25">
        <v>2.76</v>
      </c>
    </row>
    <row r="8" spans="1:8" x14ac:dyDescent="0.25">
      <c r="D8" s="23">
        <v>2</v>
      </c>
      <c r="E8" s="24">
        <v>5.96</v>
      </c>
      <c r="F8" s="24">
        <v>6.21</v>
      </c>
      <c r="G8" s="24">
        <v>5.81</v>
      </c>
      <c r="H8" s="25">
        <v>5.33</v>
      </c>
    </row>
    <row r="9" spans="1:8" x14ac:dyDescent="0.25">
      <c r="D9" s="23">
        <v>3</v>
      </c>
      <c r="E9" s="24">
        <v>9.69</v>
      </c>
      <c r="F9" s="24">
        <v>10.07</v>
      </c>
      <c r="G9" s="24">
        <v>9.34</v>
      </c>
      <c r="H9" s="25">
        <v>8.59</v>
      </c>
    </row>
    <row r="10" spans="1:8" x14ac:dyDescent="0.25">
      <c r="D10" s="23">
        <v>4</v>
      </c>
      <c r="E10" s="24">
        <v>14.21</v>
      </c>
      <c r="F10" s="24">
        <v>14.75</v>
      </c>
      <c r="G10" s="24">
        <v>13.6</v>
      </c>
      <c r="H10" s="25">
        <v>12.54</v>
      </c>
    </row>
    <row r="11" spans="1:8" x14ac:dyDescent="0.25">
      <c r="D11" s="23">
        <v>5</v>
      </c>
      <c r="E11" s="24">
        <v>19.48</v>
      </c>
      <c r="F11" s="24">
        <v>20.21</v>
      </c>
      <c r="G11" s="24">
        <v>18.59</v>
      </c>
      <c r="H11" s="25">
        <v>17.18</v>
      </c>
    </row>
    <row r="12" spans="1:8" x14ac:dyDescent="0.25">
      <c r="D12" s="23">
        <v>6</v>
      </c>
      <c r="E12" s="24">
        <v>25.48</v>
      </c>
      <c r="F12" s="24">
        <v>26.42</v>
      </c>
      <c r="G12" s="24">
        <v>24.28</v>
      </c>
      <c r="H12" s="25">
        <v>22.47</v>
      </c>
    </row>
    <row r="13" spans="1:8" x14ac:dyDescent="0.25">
      <c r="D13" s="23">
        <v>7</v>
      </c>
      <c r="E13" s="24">
        <v>32.17</v>
      </c>
      <c r="F13" s="24">
        <v>33.36</v>
      </c>
      <c r="G13" s="24">
        <v>30.65</v>
      </c>
      <c r="H13" s="25">
        <v>28.4</v>
      </c>
    </row>
    <row r="14" spans="1:8" x14ac:dyDescent="0.25">
      <c r="D14" s="23">
        <v>8</v>
      </c>
      <c r="E14" s="24">
        <v>39.520000000000003</v>
      </c>
      <c r="F14" s="24">
        <v>40.98</v>
      </c>
      <c r="G14" s="24">
        <v>37.67</v>
      </c>
      <c r="H14" s="25">
        <v>34.950000000000003</v>
      </c>
    </row>
    <row r="15" spans="1:8" x14ac:dyDescent="0.25">
      <c r="D15" s="23">
        <v>9</v>
      </c>
      <c r="E15" s="24">
        <v>47.52</v>
      </c>
      <c r="F15" s="24">
        <v>49.26</v>
      </c>
      <c r="G15" s="24">
        <v>45.31</v>
      </c>
      <c r="H15" s="25">
        <v>42.09</v>
      </c>
    </row>
    <row r="16" spans="1:8" x14ac:dyDescent="0.25">
      <c r="D16" s="26">
        <v>10</v>
      </c>
      <c r="E16" s="27">
        <v>56.15</v>
      </c>
      <c r="F16" s="27">
        <v>58.21</v>
      </c>
      <c r="G16" s="27">
        <v>53.57</v>
      </c>
      <c r="H16" s="28">
        <v>49.79</v>
      </c>
    </row>
    <row r="17" spans="1:8" x14ac:dyDescent="0.25">
      <c r="D17" s="22" t="s">
        <v>20</v>
      </c>
      <c r="E17" s="66" t="s">
        <v>26</v>
      </c>
      <c r="F17" s="66"/>
      <c r="G17" s="66"/>
      <c r="H17" s="67"/>
    </row>
    <row r="18" spans="1:8" x14ac:dyDescent="0.25">
      <c r="D18" s="23">
        <v>1</v>
      </c>
      <c r="E18" s="29">
        <f t="shared" ref="E18:E27" si="0">E7*2.6/10</f>
        <v>0.78780000000000006</v>
      </c>
      <c r="F18" s="29">
        <f t="shared" ref="F18:F27" si="1">F7*2.56/10</f>
        <v>0.80896000000000012</v>
      </c>
      <c r="G18" s="29">
        <f t="shared" ref="G18:G27" si="2">G7*2.71/10</f>
        <v>0.81842000000000004</v>
      </c>
      <c r="H18" s="30">
        <f t="shared" ref="H18:H27" si="3">H7*2.85/10</f>
        <v>0.78659999999999997</v>
      </c>
    </row>
    <row r="19" spans="1:8" x14ac:dyDescent="0.25">
      <c r="D19" s="23">
        <v>2</v>
      </c>
      <c r="E19" s="29">
        <f t="shared" si="0"/>
        <v>1.5496000000000001</v>
      </c>
      <c r="F19" s="29">
        <f t="shared" si="1"/>
        <v>1.5897600000000001</v>
      </c>
      <c r="G19" s="29">
        <f t="shared" si="2"/>
        <v>1.5745099999999999</v>
      </c>
      <c r="H19" s="30">
        <f t="shared" si="3"/>
        <v>1.51905</v>
      </c>
    </row>
    <row r="20" spans="1:8" x14ac:dyDescent="0.25">
      <c r="D20" s="23">
        <v>3</v>
      </c>
      <c r="E20" s="29">
        <f t="shared" si="0"/>
        <v>2.5194000000000001</v>
      </c>
      <c r="F20" s="29">
        <f t="shared" si="1"/>
        <v>2.5779200000000002</v>
      </c>
      <c r="G20" s="29">
        <f t="shared" si="2"/>
        <v>2.5311399999999997</v>
      </c>
      <c r="H20" s="30">
        <f t="shared" si="3"/>
        <v>2.44815</v>
      </c>
    </row>
    <row r="21" spans="1:8" x14ac:dyDescent="0.25">
      <c r="D21" s="23">
        <v>4</v>
      </c>
      <c r="E21" s="29">
        <f t="shared" si="0"/>
        <v>3.6946000000000003</v>
      </c>
      <c r="F21" s="29">
        <f t="shared" si="1"/>
        <v>3.7759999999999998</v>
      </c>
      <c r="G21" s="29">
        <f t="shared" si="2"/>
        <v>3.6856</v>
      </c>
      <c r="H21" s="30">
        <f t="shared" si="3"/>
        <v>3.5738999999999996</v>
      </c>
    </row>
    <row r="22" spans="1:8" x14ac:dyDescent="0.25">
      <c r="D22" s="23">
        <v>5</v>
      </c>
      <c r="E22" s="29">
        <f t="shared" si="0"/>
        <v>5.0648</v>
      </c>
      <c r="F22" s="29">
        <f t="shared" si="1"/>
        <v>5.1737599999999997</v>
      </c>
      <c r="G22" s="29">
        <f t="shared" si="2"/>
        <v>5.03789</v>
      </c>
      <c r="H22" s="30">
        <f t="shared" si="3"/>
        <v>4.8963000000000001</v>
      </c>
    </row>
    <row r="23" spans="1:8" x14ac:dyDescent="0.25">
      <c r="D23" s="23">
        <v>6</v>
      </c>
      <c r="E23" s="29">
        <f t="shared" si="0"/>
        <v>6.6248000000000005</v>
      </c>
      <c r="F23" s="29">
        <f t="shared" si="1"/>
        <v>6.7635200000000015</v>
      </c>
      <c r="G23" s="29">
        <f t="shared" si="2"/>
        <v>6.5798800000000002</v>
      </c>
      <c r="H23" s="30">
        <f t="shared" si="3"/>
        <v>6.40395</v>
      </c>
    </row>
    <row r="24" spans="1:8" x14ac:dyDescent="0.25">
      <c r="D24" s="23">
        <v>7</v>
      </c>
      <c r="E24" s="29">
        <f t="shared" si="0"/>
        <v>8.3642000000000003</v>
      </c>
      <c r="F24" s="29">
        <f t="shared" si="1"/>
        <v>8.5401600000000002</v>
      </c>
      <c r="G24" s="29">
        <f t="shared" si="2"/>
        <v>8.3061499999999988</v>
      </c>
      <c r="H24" s="30">
        <f t="shared" si="3"/>
        <v>8.0939999999999994</v>
      </c>
    </row>
    <row r="25" spans="1:8" x14ac:dyDescent="0.25">
      <c r="D25" s="23">
        <v>8</v>
      </c>
      <c r="E25" s="29">
        <f t="shared" si="0"/>
        <v>10.275200000000002</v>
      </c>
      <c r="F25" s="29">
        <f t="shared" si="1"/>
        <v>10.490880000000001</v>
      </c>
      <c r="G25" s="29">
        <f t="shared" si="2"/>
        <v>10.20857</v>
      </c>
      <c r="H25" s="30">
        <f t="shared" si="3"/>
        <v>9.9607500000000009</v>
      </c>
    </row>
    <row r="26" spans="1:8" x14ac:dyDescent="0.25">
      <c r="D26" s="23">
        <v>9</v>
      </c>
      <c r="E26" s="29">
        <f t="shared" si="0"/>
        <v>12.3552</v>
      </c>
      <c r="F26" s="29">
        <f t="shared" si="1"/>
        <v>12.61056</v>
      </c>
      <c r="G26" s="29">
        <f t="shared" si="2"/>
        <v>12.279010000000001</v>
      </c>
      <c r="H26" s="30">
        <f t="shared" si="3"/>
        <v>11.995650000000001</v>
      </c>
    </row>
    <row r="27" spans="1:8" x14ac:dyDescent="0.25">
      <c r="D27" s="26">
        <v>10</v>
      </c>
      <c r="E27" s="31">
        <f t="shared" si="0"/>
        <v>14.599</v>
      </c>
      <c r="F27" s="31">
        <f t="shared" si="1"/>
        <v>14.901760000000001</v>
      </c>
      <c r="G27" s="31">
        <f t="shared" si="2"/>
        <v>14.517469999999999</v>
      </c>
      <c r="H27" s="32">
        <f t="shared" si="3"/>
        <v>14.190149999999999</v>
      </c>
    </row>
    <row r="31" spans="1:8" x14ac:dyDescent="0.25">
      <c r="A31" s="37" t="s">
        <v>29</v>
      </c>
      <c r="E31" s="68" t="s">
        <v>26</v>
      </c>
      <c r="F31" s="66"/>
      <c r="G31" s="67"/>
    </row>
    <row r="32" spans="1:8" x14ac:dyDescent="0.25">
      <c r="D32" s="22" t="s">
        <v>20</v>
      </c>
      <c r="E32" s="55" t="s">
        <v>31</v>
      </c>
      <c r="F32" s="56" t="s">
        <v>32</v>
      </c>
      <c r="G32" s="57" t="s">
        <v>30</v>
      </c>
      <c r="H32" s="38"/>
    </row>
    <row r="33" spans="1:8" x14ac:dyDescent="0.25">
      <c r="D33" s="23">
        <v>1</v>
      </c>
      <c r="E33" s="39">
        <v>0.73899999999999999</v>
      </c>
      <c r="F33" s="29">
        <v>0.76400000000000001</v>
      </c>
      <c r="G33" s="30">
        <v>0.76900000000000002</v>
      </c>
      <c r="H33" s="33"/>
    </row>
    <row r="34" spans="1:8" x14ac:dyDescent="0.25">
      <c r="D34" s="23">
        <v>2</v>
      </c>
      <c r="E34" s="40">
        <v>1.47</v>
      </c>
      <c r="F34" s="41">
        <v>1.52</v>
      </c>
      <c r="G34" s="42">
        <v>1.5</v>
      </c>
      <c r="H34" s="33"/>
    </row>
    <row r="35" spans="1:8" x14ac:dyDescent="0.25">
      <c r="D35" s="23">
        <v>3</v>
      </c>
      <c r="E35" s="40">
        <v>2.42</v>
      </c>
      <c r="F35" s="41">
        <v>2.4900000000000002</v>
      </c>
      <c r="G35" s="42">
        <v>2.44</v>
      </c>
      <c r="H35" s="33"/>
    </row>
    <row r="36" spans="1:8" x14ac:dyDescent="0.25">
      <c r="D36" s="23">
        <v>4</v>
      </c>
      <c r="E36" s="40">
        <v>3.58</v>
      </c>
      <c r="F36" s="41">
        <v>3.67</v>
      </c>
      <c r="G36" s="42">
        <v>3.59</v>
      </c>
      <c r="H36" s="33"/>
    </row>
    <row r="37" spans="1:8" x14ac:dyDescent="0.25">
      <c r="D37" s="23">
        <v>5</v>
      </c>
      <c r="E37" s="40">
        <v>4.93</v>
      </c>
      <c r="F37" s="41">
        <v>5.05</v>
      </c>
      <c r="G37" s="42">
        <v>4.9400000000000004</v>
      </c>
      <c r="H37" s="33"/>
    </row>
    <row r="38" spans="1:8" x14ac:dyDescent="0.25">
      <c r="D38" s="23">
        <v>6</v>
      </c>
      <c r="E38" s="40">
        <v>6.47</v>
      </c>
      <c r="F38" s="41">
        <v>6.62</v>
      </c>
      <c r="G38" s="42">
        <v>6.48</v>
      </c>
      <c r="H38" s="33"/>
    </row>
    <row r="39" spans="1:8" x14ac:dyDescent="0.25">
      <c r="D39" s="23">
        <v>7</v>
      </c>
      <c r="E39" s="40">
        <v>8.19</v>
      </c>
      <c r="F39" s="41">
        <v>8.3800000000000008</v>
      </c>
      <c r="G39" s="42">
        <v>8.19</v>
      </c>
      <c r="H39" s="33"/>
    </row>
    <row r="40" spans="1:8" x14ac:dyDescent="0.25">
      <c r="D40" s="23">
        <v>8</v>
      </c>
      <c r="E40" s="40">
        <v>10.07</v>
      </c>
      <c r="F40" s="41">
        <v>10.31</v>
      </c>
      <c r="G40" s="42">
        <v>10.07</v>
      </c>
      <c r="H40" s="33"/>
    </row>
    <row r="41" spans="1:8" x14ac:dyDescent="0.25">
      <c r="D41" s="23">
        <v>9</v>
      </c>
      <c r="E41" s="40">
        <v>12.13</v>
      </c>
      <c r="F41" s="41">
        <v>12.41</v>
      </c>
      <c r="G41" s="42">
        <v>12.12</v>
      </c>
      <c r="H41" s="33"/>
    </row>
    <row r="42" spans="1:8" x14ac:dyDescent="0.25">
      <c r="D42" s="26">
        <v>10</v>
      </c>
      <c r="E42" s="43">
        <v>14.35</v>
      </c>
      <c r="F42" s="44">
        <v>14.68</v>
      </c>
      <c r="G42" s="45">
        <v>14.33</v>
      </c>
      <c r="H42" s="33"/>
    </row>
    <row r="43" spans="1:8" x14ac:dyDescent="0.25">
      <c r="H43" s="21"/>
    </row>
    <row r="44" spans="1:8" x14ac:dyDescent="0.25">
      <c r="D44" s="20" t="s">
        <v>13</v>
      </c>
    </row>
    <row r="48" spans="1:8" x14ac:dyDescent="0.25">
      <c r="A48" s="37" t="s">
        <v>38</v>
      </c>
      <c r="E48" s="38" t="s">
        <v>26</v>
      </c>
      <c r="F48" s="50"/>
      <c r="G48" s="50"/>
    </row>
    <row r="49" spans="4:7" x14ac:dyDescent="0.25">
      <c r="D49" s="22" t="s">
        <v>20</v>
      </c>
      <c r="E49" s="58" t="s">
        <v>31</v>
      </c>
      <c r="F49" s="38"/>
      <c r="G49" s="38"/>
    </row>
    <row r="50" spans="4:7" x14ac:dyDescent="0.25">
      <c r="D50" s="23">
        <v>1</v>
      </c>
      <c r="E50" s="51">
        <v>0.92100000000000004</v>
      </c>
      <c r="F50" s="29"/>
      <c r="G50" s="29"/>
    </row>
    <row r="51" spans="4:7" x14ac:dyDescent="0.25">
      <c r="D51" s="23">
        <v>2</v>
      </c>
      <c r="E51" s="51">
        <v>1.698</v>
      </c>
      <c r="F51" s="41"/>
      <c r="G51" s="41"/>
    </row>
    <row r="52" spans="4:7" x14ac:dyDescent="0.25">
      <c r="D52" s="23">
        <v>3</v>
      </c>
      <c r="E52" s="51">
        <v>2.69</v>
      </c>
      <c r="F52" s="41"/>
      <c r="G52" s="41"/>
    </row>
    <row r="53" spans="4:7" x14ac:dyDescent="0.25">
      <c r="D53" s="23">
        <v>4</v>
      </c>
      <c r="E53" s="51">
        <v>3.8929999999999998</v>
      </c>
      <c r="F53" s="41"/>
      <c r="G53" s="41"/>
    </row>
    <row r="54" spans="4:7" x14ac:dyDescent="0.25">
      <c r="D54" s="23">
        <v>5</v>
      </c>
      <c r="E54" s="51">
        <v>5.2939999999999996</v>
      </c>
      <c r="F54" s="41"/>
      <c r="G54" s="41"/>
    </row>
    <row r="55" spans="4:7" x14ac:dyDescent="0.25">
      <c r="D55" s="23">
        <v>6</v>
      </c>
      <c r="E55" s="51">
        <v>6.8849999999999998</v>
      </c>
      <c r="F55" s="41"/>
      <c r="G55" s="41"/>
    </row>
    <row r="56" spans="4:7" x14ac:dyDescent="0.25">
      <c r="D56" s="23">
        <v>7</v>
      </c>
      <c r="E56" s="51">
        <v>8.657</v>
      </c>
      <c r="F56" s="41"/>
      <c r="G56" s="41"/>
    </row>
    <row r="57" spans="4:7" x14ac:dyDescent="0.25">
      <c r="D57" s="23">
        <v>8</v>
      </c>
      <c r="E57" s="52">
        <v>10.6</v>
      </c>
      <c r="F57" s="41"/>
      <c r="G57" s="41"/>
    </row>
    <row r="58" spans="4:7" x14ac:dyDescent="0.25">
      <c r="D58" s="23">
        <v>9</v>
      </c>
      <c r="E58" s="52">
        <v>12.72</v>
      </c>
      <c r="F58" s="41"/>
      <c r="G58" s="41"/>
    </row>
    <row r="59" spans="4:7" x14ac:dyDescent="0.25">
      <c r="D59" s="26">
        <v>10</v>
      </c>
      <c r="E59" s="53">
        <v>15.01</v>
      </c>
      <c r="F59" s="41"/>
      <c r="G59" s="41"/>
    </row>
    <row r="60" spans="4:7" x14ac:dyDescent="0.25">
      <c r="F60" s="21"/>
      <c r="G60" s="21"/>
    </row>
    <row r="61" spans="4:7" x14ac:dyDescent="0.25">
      <c r="D61" t="s">
        <v>10</v>
      </c>
      <c r="F61" s="21"/>
      <c r="G61" s="21"/>
    </row>
    <row r="62" spans="4:7" x14ac:dyDescent="0.25">
      <c r="F62" s="21"/>
      <c r="G62" s="21"/>
    </row>
    <row r="63" spans="4:7" x14ac:dyDescent="0.25">
      <c r="F63" s="21"/>
      <c r="G63" s="21"/>
    </row>
  </sheetData>
  <mergeCells count="3">
    <mergeCell ref="E6:H6"/>
    <mergeCell ref="E17:H17"/>
    <mergeCell ref="E3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alpha_fluxes</vt:lpstr>
      <vt:lpstr>alpha_ranges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2025-07-02T12:55:27Z</dcterms:modified>
</cp:coreProperties>
</file>