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8760"/>
  </bookViews>
  <sheets>
    <sheet name="sum" sheetId="1" r:id="rId1"/>
    <sheet name="quartz" sheetId="2" r:id="rId2"/>
    <sheet name="kfs" sheetId="3" r:id="rId3"/>
    <sheet name="calcite" sheetId="4" r:id="rId4"/>
    <sheet name="dolomite" sheetId="5" r:id="rId5"/>
    <sheet name="CaF2" sheetId="7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1" i="1" l="1"/>
  <c r="O79" i="3" l="1"/>
  <c r="M79" i="3"/>
  <c r="M28" i="3"/>
  <c r="O77" i="2"/>
  <c r="O79" i="4"/>
  <c r="J7" i="1"/>
  <c r="J11" i="1"/>
  <c r="K7" i="1"/>
  <c r="O103" i="2"/>
  <c r="O79" i="5"/>
  <c r="M79" i="5"/>
  <c r="M27" i="5"/>
  <c r="O95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6" i="3"/>
  <c r="O97" i="3"/>
  <c r="O98" i="3"/>
  <c r="O99" i="3"/>
  <c r="O100" i="3"/>
  <c r="O101" i="3"/>
  <c r="O102" i="3"/>
  <c r="O103" i="3"/>
  <c r="O104" i="3"/>
  <c r="O105" i="3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4" i="4"/>
  <c r="O78" i="4"/>
  <c r="O80" i="5"/>
  <c r="O81" i="5"/>
  <c r="O82" i="5"/>
  <c r="O83" i="5"/>
  <c r="O84" i="5"/>
  <c r="O85" i="5"/>
  <c r="O86" i="5"/>
  <c r="O87" i="5"/>
  <c r="O88" i="5"/>
  <c r="O89" i="5"/>
  <c r="O90" i="5"/>
  <c r="O91" i="5"/>
  <c r="O92" i="5"/>
  <c r="O93" i="5"/>
  <c r="O94" i="5"/>
  <c r="O95" i="5"/>
  <c r="O96" i="5"/>
  <c r="O97" i="5"/>
  <c r="O98" i="5"/>
  <c r="O99" i="5"/>
  <c r="O100" i="5"/>
  <c r="O101" i="5"/>
  <c r="O102" i="5"/>
  <c r="O103" i="5"/>
  <c r="O104" i="5"/>
  <c r="O105" i="5"/>
  <c r="O102" i="2"/>
  <c r="O101" i="2"/>
  <c r="O100" i="2"/>
  <c r="O99" i="2"/>
  <c r="O98" i="2"/>
  <c r="O97" i="2"/>
  <c r="O96" i="2"/>
  <c r="O95" i="2"/>
  <c r="O94" i="2"/>
  <c r="O93" i="2"/>
  <c r="O92" i="2"/>
  <c r="O91" i="2"/>
  <c r="O90" i="2"/>
  <c r="O89" i="2"/>
  <c r="O88" i="2"/>
  <c r="O87" i="2"/>
  <c r="O86" i="2"/>
  <c r="O85" i="2"/>
  <c r="O84" i="2"/>
  <c r="O83" i="2"/>
  <c r="O82" i="2"/>
  <c r="O81" i="2"/>
  <c r="O80" i="2"/>
  <c r="O79" i="2"/>
  <c r="O78" i="2"/>
  <c r="M7" i="1"/>
  <c r="M11" i="1"/>
  <c r="N7" i="1"/>
  <c r="N11" i="1"/>
  <c r="L7" i="1"/>
  <c r="L11" i="1"/>
  <c r="M103" i="7"/>
  <c r="L103" i="7"/>
  <c r="M102" i="7"/>
  <c r="L102" i="7"/>
  <c r="M101" i="7"/>
  <c r="L101" i="7"/>
  <c r="M100" i="7"/>
  <c r="L100" i="7"/>
  <c r="M99" i="7"/>
  <c r="L99" i="7"/>
  <c r="M98" i="7"/>
  <c r="L98" i="7"/>
  <c r="M97" i="7"/>
  <c r="L97" i="7"/>
  <c r="M96" i="7"/>
  <c r="L96" i="7"/>
  <c r="M95" i="7"/>
  <c r="L95" i="7"/>
  <c r="M94" i="7"/>
  <c r="L94" i="7"/>
  <c r="M93" i="7"/>
  <c r="L93" i="7"/>
  <c r="M92" i="7"/>
  <c r="L92" i="7"/>
  <c r="M91" i="7"/>
  <c r="L91" i="7"/>
  <c r="M90" i="7"/>
  <c r="L90" i="7"/>
  <c r="M89" i="7"/>
  <c r="L89" i="7"/>
  <c r="M88" i="7"/>
  <c r="L88" i="7"/>
  <c r="M87" i="7"/>
  <c r="L87" i="7"/>
  <c r="M86" i="7"/>
  <c r="L86" i="7"/>
  <c r="M85" i="7"/>
  <c r="L85" i="7"/>
  <c r="M84" i="7"/>
  <c r="L84" i="7"/>
  <c r="M83" i="7"/>
  <c r="L83" i="7"/>
  <c r="M82" i="7"/>
  <c r="L82" i="7"/>
  <c r="M81" i="7"/>
  <c r="L81" i="7"/>
  <c r="M80" i="7"/>
  <c r="L80" i="7"/>
  <c r="M79" i="7"/>
  <c r="L79" i="7"/>
  <c r="M78" i="7"/>
  <c r="L78" i="7"/>
  <c r="M77" i="7"/>
  <c r="L77" i="7"/>
  <c r="M76" i="7"/>
  <c r="L76" i="7"/>
  <c r="M75" i="7"/>
  <c r="L75" i="7"/>
  <c r="M74" i="7"/>
  <c r="L74" i="7"/>
  <c r="M73" i="7"/>
  <c r="L73" i="7"/>
  <c r="M72" i="7"/>
  <c r="L72" i="7"/>
  <c r="M71" i="7"/>
  <c r="L71" i="7"/>
  <c r="M70" i="7"/>
  <c r="L70" i="7"/>
  <c r="M69" i="7"/>
  <c r="L69" i="7"/>
  <c r="M68" i="7"/>
  <c r="L68" i="7"/>
  <c r="M67" i="7"/>
  <c r="L67" i="7"/>
  <c r="M66" i="7"/>
  <c r="L66" i="7"/>
  <c r="M65" i="7"/>
  <c r="L65" i="7"/>
  <c r="M64" i="7"/>
  <c r="L64" i="7"/>
  <c r="M63" i="7"/>
  <c r="L63" i="7"/>
  <c r="M62" i="7"/>
  <c r="L62" i="7"/>
  <c r="M61" i="7"/>
  <c r="L61" i="7"/>
  <c r="M60" i="7"/>
  <c r="L60" i="7"/>
  <c r="M59" i="7"/>
  <c r="L59" i="7"/>
  <c r="M58" i="7"/>
  <c r="L58" i="7"/>
  <c r="M57" i="7"/>
  <c r="L57" i="7"/>
  <c r="M56" i="7"/>
  <c r="L56" i="7"/>
  <c r="M55" i="7"/>
  <c r="L55" i="7"/>
  <c r="M54" i="7"/>
  <c r="L54" i="7"/>
  <c r="M53" i="7"/>
  <c r="L53" i="7"/>
  <c r="M52" i="7"/>
  <c r="L52" i="7"/>
  <c r="M51" i="7"/>
  <c r="L51" i="7"/>
  <c r="M50" i="7"/>
  <c r="L50" i="7"/>
  <c r="M49" i="7"/>
  <c r="L49" i="7"/>
  <c r="M48" i="7"/>
  <c r="L48" i="7"/>
  <c r="M47" i="7"/>
  <c r="L47" i="7"/>
  <c r="M46" i="7"/>
  <c r="L46" i="7"/>
  <c r="M45" i="7"/>
  <c r="L45" i="7"/>
  <c r="M44" i="7"/>
  <c r="L44" i="7"/>
  <c r="M43" i="7"/>
  <c r="L43" i="7"/>
  <c r="M42" i="7"/>
  <c r="L42" i="7"/>
  <c r="M41" i="7"/>
  <c r="L41" i="7"/>
  <c r="M40" i="7"/>
  <c r="L40" i="7"/>
  <c r="M39" i="7"/>
  <c r="L39" i="7"/>
  <c r="M38" i="7"/>
  <c r="L38" i="7"/>
  <c r="M37" i="7"/>
  <c r="L37" i="7"/>
  <c r="M36" i="7"/>
  <c r="L36" i="7"/>
  <c r="M35" i="7"/>
  <c r="L35" i="7"/>
  <c r="M34" i="7"/>
  <c r="L34" i="7"/>
  <c r="M33" i="7"/>
  <c r="L33" i="7"/>
  <c r="M32" i="7"/>
  <c r="L32" i="7"/>
  <c r="M31" i="7"/>
  <c r="L31" i="7"/>
  <c r="M30" i="7"/>
  <c r="L30" i="7"/>
  <c r="M29" i="7"/>
  <c r="L29" i="7"/>
  <c r="M28" i="7"/>
  <c r="L28" i="7"/>
  <c r="M27" i="7"/>
  <c r="L27" i="7"/>
  <c r="M26" i="7"/>
  <c r="L26" i="7"/>
  <c r="M25" i="7"/>
  <c r="L25" i="7"/>
  <c r="M105" i="5"/>
  <c r="L105" i="5"/>
  <c r="M104" i="5"/>
  <c r="L104" i="5"/>
  <c r="M103" i="5"/>
  <c r="L103" i="5"/>
  <c r="M102" i="5"/>
  <c r="L102" i="5"/>
  <c r="M101" i="5"/>
  <c r="L101" i="5"/>
  <c r="M100" i="5"/>
  <c r="L100" i="5"/>
  <c r="M99" i="5"/>
  <c r="L99" i="5"/>
  <c r="M98" i="5"/>
  <c r="L98" i="5"/>
  <c r="M97" i="5"/>
  <c r="L97" i="5"/>
  <c r="M96" i="5"/>
  <c r="L96" i="5"/>
  <c r="M95" i="5"/>
  <c r="L95" i="5"/>
  <c r="M94" i="5"/>
  <c r="L94" i="5"/>
  <c r="M93" i="5"/>
  <c r="L93" i="5"/>
  <c r="M92" i="5"/>
  <c r="L92" i="5"/>
  <c r="M91" i="5"/>
  <c r="L91" i="5"/>
  <c r="M90" i="5"/>
  <c r="L90" i="5"/>
  <c r="M89" i="5"/>
  <c r="L89" i="5"/>
  <c r="M88" i="5"/>
  <c r="L88" i="5"/>
  <c r="M87" i="5"/>
  <c r="L87" i="5"/>
  <c r="M86" i="5"/>
  <c r="L86" i="5"/>
  <c r="M85" i="5"/>
  <c r="L85" i="5"/>
  <c r="M84" i="5"/>
  <c r="L84" i="5"/>
  <c r="M83" i="5"/>
  <c r="L83" i="5"/>
  <c r="M82" i="5"/>
  <c r="L82" i="5"/>
  <c r="M81" i="5"/>
  <c r="L81" i="5"/>
  <c r="M80" i="5"/>
  <c r="L80" i="5"/>
  <c r="L79" i="5"/>
  <c r="M78" i="5"/>
  <c r="L78" i="5"/>
  <c r="M77" i="5"/>
  <c r="L77" i="5"/>
  <c r="M76" i="5"/>
  <c r="L76" i="5"/>
  <c r="M75" i="5"/>
  <c r="L75" i="5"/>
  <c r="M74" i="5"/>
  <c r="L74" i="5"/>
  <c r="M73" i="5"/>
  <c r="L73" i="5"/>
  <c r="M72" i="5"/>
  <c r="L72" i="5"/>
  <c r="M71" i="5"/>
  <c r="L71" i="5"/>
  <c r="M70" i="5"/>
  <c r="L70" i="5"/>
  <c r="M69" i="5"/>
  <c r="L69" i="5"/>
  <c r="M68" i="5"/>
  <c r="L68" i="5"/>
  <c r="M67" i="5"/>
  <c r="L67" i="5"/>
  <c r="M66" i="5"/>
  <c r="L66" i="5"/>
  <c r="M65" i="5"/>
  <c r="L65" i="5"/>
  <c r="M64" i="5"/>
  <c r="L64" i="5"/>
  <c r="M63" i="5"/>
  <c r="L63" i="5"/>
  <c r="M62" i="5"/>
  <c r="L62" i="5"/>
  <c r="M61" i="5"/>
  <c r="L61" i="5"/>
  <c r="M60" i="5"/>
  <c r="L60" i="5"/>
  <c r="M59" i="5"/>
  <c r="L59" i="5"/>
  <c r="M58" i="5"/>
  <c r="L58" i="5"/>
  <c r="M57" i="5"/>
  <c r="L57" i="5"/>
  <c r="M56" i="5"/>
  <c r="L56" i="5"/>
  <c r="M55" i="5"/>
  <c r="L55" i="5"/>
  <c r="M54" i="5"/>
  <c r="L54" i="5"/>
  <c r="M53" i="5"/>
  <c r="L53" i="5"/>
  <c r="M52" i="5"/>
  <c r="L52" i="5"/>
  <c r="M51" i="5"/>
  <c r="L51" i="5"/>
  <c r="M50" i="5"/>
  <c r="L50" i="5"/>
  <c r="M49" i="5"/>
  <c r="L49" i="5"/>
  <c r="M48" i="5"/>
  <c r="L48" i="5"/>
  <c r="M47" i="5"/>
  <c r="L47" i="5"/>
  <c r="M46" i="5"/>
  <c r="L46" i="5"/>
  <c r="M45" i="5"/>
  <c r="L45" i="5"/>
  <c r="M44" i="5"/>
  <c r="L44" i="5"/>
  <c r="M43" i="5"/>
  <c r="L43" i="5"/>
  <c r="M42" i="5"/>
  <c r="L42" i="5"/>
  <c r="M41" i="5"/>
  <c r="L41" i="5"/>
  <c r="M40" i="5"/>
  <c r="L40" i="5"/>
  <c r="M39" i="5"/>
  <c r="L39" i="5"/>
  <c r="M38" i="5"/>
  <c r="L38" i="5"/>
  <c r="M37" i="5"/>
  <c r="L37" i="5"/>
  <c r="M36" i="5"/>
  <c r="L36" i="5"/>
  <c r="M35" i="5"/>
  <c r="L35" i="5"/>
  <c r="M34" i="5"/>
  <c r="L34" i="5"/>
  <c r="M33" i="5"/>
  <c r="L33" i="5"/>
  <c r="M32" i="5"/>
  <c r="L32" i="5"/>
  <c r="M31" i="5"/>
  <c r="L31" i="5"/>
  <c r="M30" i="5"/>
  <c r="L30" i="5"/>
  <c r="M29" i="5"/>
  <c r="L29" i="5"/>
  <c r="M28" i="5"/>
  <c r="L28" i="5"/>
  <c r="L27" i="5"/>
  <c r="M104" i="4"/>
  <c r="L104" i="4"/>
  <c r="M103" i="4"/>
  <c r="L103" i="4"/>
  <c r="M102" i="4"/>
  <c r="L102" i="4"/>
  <c r="M101" i="4"/>
  <c r="L101" i="4"/>
  <c r="M100" i="4"/>
  <c r="L100" i="4"/>
  <c r="M99" i="4"/>
  <c r="L99" i="4"/>
  <c r="M98" i="4"/>
  <c r="L98" i="4"/>
  <c r="M97" i="4"/>
  <c r="L97" i="4"/>
  <c r="M96" i="4"/>
  <c r="L96" i="4"/>
  <c r="M95" i="4"/>
  <c r="L95" i="4"/>
  <c r="M94" i="4"/>
  <c r="L94" i="4"/>
  <c r="M93" i="4"/>
  <c r="L93" i="4"/>
  <c r="M92" i="4"/>
  <c r="L92" i="4"/>
  <c r="M91" i="4"/>
  <c r="L91" i="4"/>
  <c r="M90" i="4"/>
  <c r="L90" i="4"/>
  <c r="M89" i="4"/>
  <c r="L89" i="4"/>
  <c r="M88" i="4"/>
  <c r="L88" i="4"/>
  <c r="M87" i="4"/>
  <c r="L87" i="4"/>
  <c r="M86" i="4"/>
  <c r="L86" i="4"/>
  <c r="M85" i="4"/>
  <c r="L85" i="4"/>
  <c r="M84" i="4"/>
  <c r="L84" i="4"/>
  <c r="M83" i="4"/>
  <c r="L83" i="4"/>
  <c r="M82" i="4"/>
  <c r="L82" i="4"/>
  <c r="M81" i="4"/>
  <c r="L81" i="4"/>
  <c r="M80" i="4"/>
  <c r="L80" i="4"/>
  <c r="M79" i="4"/>
  <c r="L79" i="4"/>
  <c r="M78" i="4"/>
  <c r="L78" i="4"/>
  <c r="M77" i="4"/>
  <c r="L77" i="4"/>
  <c r="M76" i="4"/>
  <c r="L76" i="4"/>
  <c r="M75" i="4"/>
  <c r="L75" i="4"/>
  <c r="M74" i="4"/>
  <c r="L74" i="4"/>
  <c r="M73" i="4"/>
  <c r="L73" i="4"/>
  <c r="M72" i="4"/>
  <c r="L72" i="4"/>
  <c r="M71" i="4"/>
  <c r="L71" i="4"/>
  <c r="M70" i="4"/>
  <c r="L70" i="4"/>
  <c r="M69" i="4"/>
  <c r="L69" i="4"/>
  <c r="M68" i="4"/>
  <c r="L68" i="4"/>
  <c r="M67" i="4"/>
  <c r="L67" i="4"/>
  <c r="M66" i="4"/>
  <c r="L66" i="4"/>
  <c r="M65" i="4"/>
  <c r="L65" i="4"/>
  <c r="M64" i="4"/>
  <c r="L64" i="4"/>
  <c r="M63" i="4"/>
  <c r="L63" i="4"/>
  <c r="M62" i="4"/>
  <c r="L62" i="4"/>
  <c r="M61" i="4"/>
  <c r="L61" i="4"/>
  <c r="M60" i="4"/>
  <c r="L60" i="4"/>
  <c r="M59" i="4"/>
  <c r="L59" i="4"/>
  <c r="M58" i="4"/>
  <c r="L58" i="4"/>
  <c r="M57" i="4"/>
  <c r="L57" i="4"/>
  <c r="M56" i="4"/>
  <c r="L56" i="4"/>
  <c r="M55" i="4"/>
  <c r="L55" i="4"/>
  <c r="M54" i="4"/>
  <c r="L54" i="4"/>
  <c r="M53" i="4"/>
  <c r="L53" i="4"/>
  <c r="M52" i="4"/>
  <c r="L52" i="4"/>
  <c r="M51" i="4"/>
  <c r="L51" i="4"/>
  <c r="M50" i="4"/>
  <c r="L50" i="4"/>
  <c r="M49" i="4"/>
  <c r="L49" i="4"/>
  <c r="M48" i="4"/>
  <c r="L48" i="4"/>
  <c r="M47" i="4"/>
  <c r="L47" i="4"/>
  <c r="M46" i="4"/>
  <c r="L46" i="4"/>
  <c r="M45" i="4"/>
  <c r="L45" i="4"/>
  <c r="M44" i="4"/>
  <c r="L44" i="4"/>
  <c r="M43" i="4"/>
  <c r="L43" i="4"/>
  <c r="M42" i="4"/>
  <c r="L42" i="4"/>
  <c r="M41" i="4"/>
  <c r="L41" i="4"/>
  <c r="M40" i="4"/>
  <c r="L40" i="4"/>
  <c r="M39" i="4"/>
  <c r="L39" i="4"/>
  <c r="M38" i="4"/>
  <c r="L38" i="4"/>
  <c r="M37" i="4"/>
  <c r="L37" i="4"/>
  <c r="M36" i="4"/>
  <c r="L36" i="4"/>
  <c r="M35" i="4"/>
  <c r="L35" i="4"/>
  <c r="M34" i="4"/>
  <c r="L34" i="4"/>
  <c r="M33" i="4"/>
  <c r="L33" i="4"/>
  <c r="M32" i="4"/>
  <c r="L32" i="4"/>
  <c r="M31" i="4"/>
  <c r="L31" i="4"/>
  <c r="M30" i="4"/>
  <c r="L30" i="4"/>
  <c r="M29" i="4"/>
  <c r="L29" i="4"/>
  <c r="M28" i="4"/>
  <c r="L28" i="4"/>
  <c r="M27" i="4"/>
  <c r="L27" i="4"/>
  <c r="M26" i="4"/>
  <c r="L26" i="4"/>
  <c r="L27" i="3"/>
  <c r="M105" i="3"/>
  <c r="L105" i="3"/>
  <c r="M104" i="3"/>
  <c r="L104" i="3"/>
  <c r="M103" i="3"/>
  <c r="L103" i="3"/>
  <c r="M102" i="3"/>
  <c r="L102" i="3"/>
  <c r="M101" i="3"/>
  <c r="L101" i="3"/>
  <c r="M100" i="3"/>
  <c r="L100" i="3"/>
  <c r="M99" i="3"/>
  <c r="L99" i="3"/>
  <c r="M98" i="3"/>
  <c r="L98" i="3"/>
  <c r="M97" i="3"/>
  <c r="L97" i="3"/>
  <c r="M96" i="3"/>
  <c r="L96" i="3"/>
  <c r="M95" i="3"/>
  <c r="L95" i="3"/>
  <c r="M94" i="3"/>
  <c r="L94" i="3"/>
  <c r="M93" i="3"/>
  <c r="L93" i="3"/>
  <c r="M92" i="3"/>
  <c r="L92" i="3"/>
  <c r="M91" i="3"/>
  <c r="L91" i="3"/>
  <c r="M90" i="3"/>
  <c r="L90" i="3"/>
  <c r="M89" i="3"/>
  <c r="L89" i="3"/>
  <c r="M88" i="3"/>
  <c r="L88" i="3"/>
  <c r="M87" i="3"/>
  <c r="L87" i="3"/>
  <c r="M86" i="3"/>
  <c r="L86" i="3"/>
  <c r="M85" i="3"/>
  <c r="L85" i="3"/>
  <c r="M84" i="3"/>
  <c r="L84" i="3"/>
  <c r="M83" i="3"/>
  <c r="L83" i="3"/>
  <c r="M82" i="3"/>
  <c r="L82" i="3"/>
  <c r="M81" i="3"/>
  <c r="L81" i="3"/>
  <c r="M80" i="3"/>
  <c r="L80" i="3"/>
  <c r="L79" i="3"/>
  <c r="M78" i="3"/>
  <c r="L78" i="3"/>
  <c r="M77" i="3"/>
  <c r="L77" i="3"/>
  <c r="M76" i="3"/>
  <c r="L76" i="3"/>
  <c r="M75" i="3"/>
  <c r="L75" i="3"/>
  <c r="M74" i="3"/>
  <c r="L74" i="3"/>
  <c r="M73" i="3"/>
  <c r="L73" i="3"/>
  <c r="M72" i="3"/>
  <c r="L72" i="3"/>
  <c r="M71" i="3"/>
  <c r="L71" i="3"/>
  <c r="M70" i="3"/>
  <c r="L70" i="3"/>
  <c r="M69" i="3"/>
  <c r="L69" i="3"/>
  <c r="M68" i="3"/>
  <c r="L68" i="3"/>
  <c r="M67" i="3"/>
  <c r="L67" i="3"/>
  <c r="M66" i="3"/>
  <c r="L66" i="3"/>
  <c r="M65" i="3"/>
  <c r="L65" i="3"/>
  <c r="M64" i="3"/>
  <c r="L64" i="3"/>
  <c r="M63" i="3"/>
  <c r="L63" i="3"/>
  <c r="M62" i="3"/>
  <c r="L62" i="3"/>
  <c r="M61" i="3"/>
  <c r="L61" i="3"/>
  <c r="M60" i="3"/>
  <c r="L60" i="3"/>
  <c r="M59" i="3"/>
  <c r="L59" i="3"/>
  <c r="M58" i="3"/>
  <c r="L58" i="3"/>
  <c r="M57" i="3"/>
  <c r="L57" i="3"/>
  <c r="M56" i="3"/>
  <c r="L56" i="3"/>
  <c r="M55" i="3"/>
  <c r="L55" i="3"/>
  <c r="M54" i="3"/>
  <c r="L54" i="3"/>
  <c r="M53" i="3"/>
  <c r="L53" i="3"/>
  <c r="M52" i="3"/>
  <c r="L52" i="3"/>
  <c r="M51" i="3"/>
  <c r="L51" i="3"/>
  <c r="M50" i="3"/>
  <c r="L50" i="3"/>
  <c r="M49" i="3"/>
  <c r="L49" i="3"/>
  <c r="M48" i="3"/>
  <c r="L48" i="3"/>
  <c r="M47" i="3"/>
  <c r="L47" i="3"/>
  <c r="M46" i="3"/>
  <c r="L46" i="3"/>
  <c r="M45" i="3"/>
  <c r="L45" i="3"/>
  <c r="M44" i="3"/>
  <c r="L44" i="3"/>
  <c r="M43" i="3"/>
  <c r="L43" i="3"/>
  <c r="M42" i="3"/>
  <c r="L42" i="3"/>
  <c r="M41" i="3"/>
  <c r="L41" i="3"/>
  <c r="M40" i="3"/>
  <c r="L40" i="3"/>
  <c r="M39" i="3"/>
  <c r="L39" i="3"/>
  <c r="M38" i="3"/>
  <c r="L38" i="3"/>
  <c r="M37" i="3"/>
  <c r="L37" i="3"/>
  <c r="M36" i="3"/>
  <c r="L36" i="3"/>
  <c r="M35" i="3"/>
  <c r="L35" i="3"/>
  <c r="M34" i="3"/>
  <c r="L34" i="3"/>
  <c r="M33" i="3"/>
  <c r="L33" i="3"/>
  <c r="M32" i="3"/>
  <c r="L32" i="3"/>
  <c r="M31" i="3"/>
  <c r="L31" i="3"/>
  <c r="M30" i="3"/>
  <c r="L30" i="3"/>
  <c r="M29" i="3"/>
  <c r="L29" i="3"/>
  <c r="L28" i="3"/>
  <c r="M27" i="3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25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77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25" i="2"/>
</calcChain>
</file>

<file path=xl/sharedStrings.xml><?xml version="1.0" encoding="utf-8"?>
<sst xmlns="http://schemas.openxmlformats.org/spreadsheetml/2006/main" count="1988" uniqueCount="118">
  <si>
    <t xml:space="preserve"> ==================================================================</t>
  </si>
  <si>
    <t xml:space="preserve">              SRIM version ---&gt; SRIM-2013.00</t>
  </si>
  <si>
    <t xml:space="preserve">              Calc. date   ---&gt; March 13, 2023 </t>
  </si>
  <si>
    <t xml:space="preserve"> Disk File Name = SRIM Outputs\Helium in SiO2-densi2.60.txt</t>
  </si>
  <si>
    <t xml:space="preserve"> Ion = Helium [2] , Mass = 4.003 amu</t>
  </si>
  <si>
    <t xml:space="preserve"> Target Density =  2.6000E+00 g/cm3 = 7.8178E+22 atoms/cm3</t>
  </si>
  <si>
    <t xml:space="preserve"> ======= Target  Composition ========</t>
  </si>
  <si>
    <t xml:space="preserve">    Atom   Atom   Atomic    Mass     </t>
  </si>
  <si>
    <t xml:space="preserve">    Name   Numb   Percent   Percent  </t>
  </si>
  <si>
    <t xml:space="preserve">    ----   ----   -------   -------  </t>
  </si>
  <si>
    <t xml:space="preserve">     Si     14    033.33    046.74   </t>
  </si>
  <si>
    <t xml:space="preserve">      O      8    066.67    053.26   </t>
  </si>
  <si>
    <t xml:space="preserve"> ====================================</t>
  </si>
  <si>
    <t xml:space="preserve"> Bragg Correction = 0.00%</t>
  </si>
  <si>
    <t xml:space="preserve"> Stopping Units =  keV / micron   </t>
  </si>
  <si>
    <t xml:space="preserve"> See bottom of Table for other Stopping units </t>
  </si>
  <si>
    <t>-----------------------------------------------------------</t>
  </si>
  <si>
    <t xml:space="preserve"> Multiply Stopping by        for Stopping Units</t>
  </si>
  <si>
    <t xml:space="preserve"> -------------------        ------------------</t>
  </si>
  <si>
    <t xml:space="preserve">  1.0000E-01                 eV / Angstrom </t>
  </si>
  <si>
    <t xml:space="preserve">  1.0000E+00                keV / micron   </t>
  </si>
  <si>
    <t xml:space="preserve">  1.0000E+00                MeV / mm       </t>
  </si>
  <si>
    <t xml:space="preserve">  3.8463E-03                keV / (ug/cm2) </t>
  </si>
  <si>
    <t xml:space="preserve">  3.8463E-03                MeV / (mg/cm2) </t>
  </si>
  <si>
    <t xml:space="preserve">  3.8463E+00                keV / (mg/cm2) </t>
  </si>
  <si>
    <t xml:space="preserve">  1.2791E-01                 eV / (1E15 atoms/cm2)</t>
  </si>
  <si>
    <t xml:space="preserve">  1.1325E-02                L.S.S. reduced units</t>
  </si>
  <si>
    <t xml:space="preserve"> (C) 1984,1989,1992,1998,2008 by J.P. Biersack and J.F. Ziegler</t>
  </si>
  <si>
    <t>Ion</t>
  </si>
  <si>
    <t>dE/dx</t>
  </si>
  <si>
    <t>Projected</t>
  </si>
  <si>
    <t>Longitudinal</t>
  </si>
  <si>
    <t>Lateral</t>
  </si>
  <si>
    <t>Energy</t>
  </si>
  <si>
    <t>Elec.</t>
  </si>
  <si>
    <t>Nuclear</t>
  </si>
  <si>
    <t>Range</t>
  </si>
  <si>
    <t>Straggling</t>
  </si>
  <si>
    <t>--------------</t>
  </si>
  <si>
    <t>----------</t>
  </si>
  <si>
    <t>keV</t>
  </si>
  <si>
    <t>A</t>
  </si>
  <si>
    <t>um</t>
  </si>
  <si>
    <t>MeV</t>
  </si>
  <si>
    <t>dE/dx (MeV um-1)</t>
  </si>
  <si>
    <t>==================================================================</t>
  </si>
  <si>
    <t>Stopping</t>
  </si>
  <si>
    <t>Units</t>
  </si>
  <si>
    <t>/</t>
  </si>
  <si>
    <t>micron</t>
  </si>
  <si>
    <t>for</t>
  </si>
  <si>
    <t>units</t>
  </si>
  <si>
    <t>Multiply</t>
  </si>
  <si>
    <t>by</t>
  </si>
  <si>
    <t>-------------------</t>
  </si>
  <si>
    <t>------------------</t>
  </si>
  <si>
    <t>eV</t>
  </si>
  <si>
    <t>Angstrom</t>
  </si>
  <si>
    <t>mm</t>
  </si>
  <si>
    <t>(ug/cm2)</t>
  </si>
  <si>
    <t>(mg/cm2)</t>
  </si>
  <si>
    <t>(1E15</t>
  </si>
  <si>
    <t>atoms/cm2)</t>
  </si>
  <si>
    <t>L.S.S.</t>
  </si>
  <si>
    <t>reduced</t>
  </si>
  <si>
    <t>(C)</t>
  </si>
  <si>
    <t>J.P.</t>
  </si>
  <si>
    <t>Biersack</t>
  </si>
  <si>
    <t>and</t>
  </si>
  <si>
    <t>J.F.</t>
  </si>
  <si>
    <t>Ziegler</t>
  </si>
  <si>
    <t>kfs 2.56</t>
  </si>
  <si>
    <t>calcite 2.71</t>
  </si>
  <si>
    <t>dolomite2.85</t>
  </si>
  <si>
    <t>Energy  (MeV)</t>
  </si>
  <si>
    <t>CaF2 3.18</t>
  </si>
  <si>
    <t>quartz 2.60</t>
  </si>
  <si>
    <t>r (compared to quartz)</t>
  </si>
  <si>
    <t>3.7-Mev particle</t>
  </si>
  <si>
    <t>note: for quartz, a=k3.7; for other minerals, a=rk3.7</t>
  </si>
  <si>
    <t xml:space="preserve"> Disk File Name = SRIM Outputs\Helium in  K-Al-Si3- O8.txt</t>
  </si>
  <si>
    <t xml:space="preserve"> Target Density =  2.5600E+00 g/cm3 = 7.2007E+22 atoms/cm3</t>
  </si>
  <si>
    <t xml:space="preserve">      K     19    007.69    014.04   </t>
  </si>
  <si>
    <t xml:space="preserve">     Al     13    007.69    009.69   </t>
  </si>
  <si>
    <t xml:space="preserve">     Si     14    023.08    030.28   </t>
  </si>
  <si>
    <t xml:space="preserve">      O      8    061.54    045.99   </t>
  </si>
  <si>
    <t xml:space="preserve"> Disk File Name = SRIM Outputs\Helium in CaCO3-2.71.txt</t>
  </si>
  <si>
    <t xml:space="preserve"> Target Density =  2.7100E+00 g/cm3 = 8.1526E+22 atoms/cm3</t>
  </si>
  <si>
    <t xml:space="preserve">     Ca     20    020.00    040.04   </t>
  </si>
  <si>
    <t xml:space="preserve">      C      6    020.00    012.00   </t>
  </si>
  <si>
    <t xml:space="preserve">      O      8    060.00    047.95   </t>
  </si>
  <si>
    <t xml:space="preserve"> Disk File Name = SRIM Outputs\Helium in CaF2-densi3.18.txt</t>
  </si>
  <si>
    <t xml:space="preserve"> Target Density =  3.1800E+00 g/cm3 = 7.3584E+22 atoms/cm3</t>
  </si>
  <si>
    <t xml:space="preserve">     Ca     20    033.33    051.33   </t>
  </si>
  <si>
    <t xml:space="preserve">      F      9    066.67    048.67   </t>
  </si>
  <si>
    <t xml:space="preserve"> Disk File Name = SRIM Outputs\Helium in dolomite-2.85.txt</t>
  </si>
  <si>
    <t xml:space="preserve"> Target Density =  2.8500E+00 g/cm3 = 9.3073E+22 atoms/cm3</t>
  </si>
  <si>
    <t xml:space="preserve">     Ca     20    010.00    021.74   </t>
  </si>
  <si>
    <t xml:space="preserve">     Mg     12    010.00    013.18   </t>
  </si>
  <si>
    <t xml:space="preserve">      C      6    020.00    013.03   </t>
  </si>
  <si>
    <t xml:space="preserve">      O      8    060.00    052.06   </t>
  </si>
  <si>
    <t>range (mg/cm^2)</t>
  </si>
  <si>
    <t>Data from SRIM2013 software</t>
  </si>
  <si>
    <t>2.60 g/cm^3</t>
  </si>
  <si>
    <t>2.56 g/cm^3</t>
  </si>
  <si>
    <t>2.71 g/cm^3</t>
  </si>
  <si>
    <t>2.85 g/cm^3</t>
  </si>
  <si>
    <t>3.18 g/cm^3</t>
  </si>
  <si>
    <t>K-feldspar</t>
  </si>
  <si>
    <t>Quartz</t>
  </si>
  <si>
    <t>Calcite</t>
  </si>
  <si>
    <t>Dolomite</t>
  </si>
  <si>
    <t>CaF2</t>
  </si>
  <si>
    <t xml:space="preserve">alpha particle stopping power in the unit of MeV / (mg/cm^2) </t>
  </si>
  <si>
    <t>dE/dx, alpha particle stopping power, unit: MeV/um</t>
  </si>
  <si>
    <t>Aitken, M.J., 1985. Thermoluminescence Dating. Academic Press, London.</t>
  </si>
  <si>
    <t>a-value and k3.7 are two different systems of alpha efficiency</t>
  </si>
  <si>
    <t>Reference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</si>
</sst>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11" fontId="0" fillId="0" borderId="0" xfId="0" applyNumberFormat="1"/>
    <xf numFmtId="10" fontId="0" fillId="0" borderId="0" xfId="0" applyNumberFormat="1"/>
    <xf numFmtId="3" fontId="0" fillId="0" borderId="0" xfId="0" applyNumberFormat="1"/>
    <xf numFmtId="0" fontId="2" fillId="0" borderId="0" xfId="0" applyFont="1"/>
    <xf numFmtId="11" fontId="2" fillId="0" borderId="0" xfId="0" applyNumberFormat="1" applyFont="1"/>
    <xf numFmtId="0" fontId="1" fillId="0" borderId="0" xfId="0" applyFont="1"/>
    <xf numFmtId="164" fontId="1" fillId="0" borderId="0" xfId="0" applyNumberFormat="1" applyFont="1"/>
    <xf numFmtId="0" fontId="3" fillId="0" borderId="0" xfId="0" applyFont="1"/>
    <xf numFmtId="164" fontId="0" fillId="0" borderId="0" xfId="0" applyNumberFormat="1"/>
    <xf numFmtId="0" fontId="1" fillId="0" borderId="0" xfId="0" applyFont="1" applyBorder="1"/>
    <xf numFmtId="0" fontId="1" fillId="0" borderId="5" xfId="0" applyFont="1" applyBorder="1"/>
    <xf numFmtId="0" fontId="0" fillId="0" borderId="0" xfId="0" applyBorder="1"/>
    <xf numFmtId="0" fontId="0" fillId="0" borderId="5" xfId="0" applyBorder="1"/>
    <xf numFmtId="164" fontId="0" fillId="0" borderId="7" xfId="0" applyNumberFormat="1" applyBorder="1"/>
    <xf numFmtId="164" fontId="0" fillId="0" borderId="8" xfId="0" applyNumberFormat="1" applyBorder="1"/>
    <xf numFmtId="0" fontId="0" fillId="0" borderId="2" xfId="0" applyBorder="1"/>
    <xf numFmtId="0" fontId="0" fillId="0" borderId="3" xfId="0" applyBorder="1"/>
    <xf numFmtId="164" fontId="3" fillId="0" borderId="0" xfId="0" applyNumberFormat="1" applyFont="1"/>
    <xf numFmtId="0" fontId="1" fillId="0" borderId="1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0" fillId="0" borderId="1" xfId="0" applyBorder="1" applyAlignment="1">
      <alignment horizontal="left"/>
    </xf>
    <xf numFmtId="0" fontId="3" fillId="0" borderId="4" xfId="0" applyFont="1" applyBorder="1" applyAlignment="1">
      <alignment horizontal="left"/>
    </xf>
    <xf numFmtId="0" fontId="3" fillId="0" borderId="0" xfId="0" applyFont="1" applyBorder="1"/>
    <xf numFmtId="0" fontId="3" fillId="0" borderId="4" xfId="0" applyFont="1" applyBorder="1" applyAlignment="1">
      <alignment horizontal="center"/>
    </xf>
    <xf numFmtId="164" fontId="3" fillId="0" borderId="0" xfId="0" applyNumberFormat="1" applyFont="1" applyBorder="1"/>
    <xf numFmtId="164" fontId="3" fillId="0" borderId="5" xfId="0" applyNumberFormat="1" applyFont="1" applyBorder="1"/>
    <xf numFmtId="0" fontId="3" fillId="0" borderId="6" xfId="0" applyFont="1" applyBorder="1" applyAlignment="1">
      <alignment horizontal="center"/>
    </xf>
    <xf numFmtId="0" fontId="0" fillId="0" borderId="0" xfId="0" applyAlignment="1">
      <alignment horizontal="left"/>
    </xf>
    <xf numFmtId="2" fontId="4" fillId="0" borderId="7" xfId="0" applyNumberFormat="1" applyFont="1" applyBorder="1"/>
    <xf numFmtId="2" fontId="4" fillId="0" borderId="8" xfId="0" applyNumberFormat="1" applyFont="1" applyBorder="1"/>
    <xf numFmtId="0" fontId="4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/>
    <xf numFmtId="0" fontId="0" fillId="0" borderId="7" xfId="0" applyBorder="1" applyAlignment="1">
      <alignment horizontal="left"/>
    </xf>
    <xf numFmtId="0" fontId="5" fillId="0" borderId="9" xfId="0" applyFont="1" applyBorder="1" applyAlignment="1">
      <alignment horizontal="left"/>
    </xf>
    <xf numFmtId="0" fontId="5" fillId="0" borderId="2" xfId="0" applyFont="1" applyBorder="1"/>
    <xf numFmtId="0" fontId="5" fillId="0" borderId="3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Stopping powers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Quartz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sum!$B$4:$B$82</c:f>
              <c:numCache>
                <c:formatCode>General</c:formatCode>
                <c:ptCount val="79"/>
                <c:pt idx="0">
                  <c:v>0.01</c:v>
                </c:pt>
                <c:pt idx="1">
                  <c:v>1.0999999999999999E-2</c:v>
                </c:pt>
                <c:pt idx="2">
                  <c:v>1.2E-2</c:v>
                </c:pt>
                <c:pt idx="3">
                  <c:v>1.2999999999999999E-2</c:v>
                </c:pt>
                <c:pt idx="4">
                  <c:v>1.4E-2</c:v>
                </c:pt>
                <c:pt idx="5">
                  <c:v>1.4999999999999999E-2</c:v>
                </c:pt>
                <c:pt idx="6">
                  <c:v>1.6E-2</c:v>
                </c:pt>
                <c:pt idx="7">
                  <c:v>1.7000000000000001E-2</c:v>
                </c:pt>
                <c:pt idx="8">
                  <c:v>1.7999999999999999E-2</c:v>
                </c:pt>
                <c:pt idx="9">
                  <c:v>0.02</c:v>
                </c:pt>
                <c:pt idx="10">
                  <c:v>2.2499999999999999E-2</c:v>
                </c:pt>
                <c:pt idx="11">
                  <c:v>2.5000000000000001E-2</c:v>
                </c:pt>
                <c:pt idx="12">
                  <c:v>2.75E-2</c:v>
                </c:pt>
                <c:pt idx="13">
                  <c:v>0.03</c:v>
                </c:pt>
                <c:pt idx="14">
                  <c:v>3.2500000000000001E-2</c:v>
                </c:pt>
                <c:pt idx="15">
                  <c:v>3.5000000000000003E-2</c:v>
                </c:pt>
                <c:pt idx="16">
                  <c:v>3.7499999999999999E-2</c:v>
                </c:pt>
                <c:pt idx="17">
                  <c:v>0.04</c:v>
                </c:pt>
                <c:pt idx="18">
                  <c:v>4.4999999999999998E-2</c:v>
                </c:pt>
                <c:pt idx="19">
                  <c:v>0.05</c:v>
                </c:pt>
                <c:pt idx="20">
                  <c:v>5.5E-2</c:v>
                </c:pt>
                <c:pt idx="21">
                  <c:v>0.06</c:v>
                </c:pt>
                <c:pt idx="22">
                  <c:v>6.5000000000000002E-2</c:v>
                </c:pt>
                <c:pt idx="23">
                  <c:v>7.0000000000000007E-2</c:v>
                </c:pt>
                <c:pt idx="24">
                  <c:v>0.08</c:v>
                </c:pt>
                <c:pt idx="25">
                  <c:v>0.09</c:v>
                </c:pt>
                <c:pt idx="26">
                  <c:v>0.1</c:v>
                </c:pt>
                <c:pt idx="27">
                  <c:v>0.11</c:v>
                </c:pt>
                <c:pt idx="28">
                  <c:v>0.12</c:v>
                </c:pt>
                <c:pt idx="29">
                  <c:v>0.13</c:v>
                </c:pt>
                <c:pt idx="30">
                  <c:v>0.14000000000000001</c:v>
                </c:pt>
                <c:pt idx="31">
                  <c:v>0.15</c:v>
                </c:pt>
                <c:pt idx="32">
                  <c:v>0.16</c:v>
                </c:pt>
                <c:pt idx="33">
                  <c:v>0.17</c:v>
                </c:pt>
                <c:pt idx="34">
                  <c:v>0.18</c:v>
                </c:pt>
                <c:pt idx="35">
                  <c:v>0.2</c:v>
                </c:pt>
                <c:pt idx="36">
                  <c:v>0.22500000000000001</c:v>
                </c:pt>
                <c:pt idx="37">
                  <c:v>0.25</c:v>
                </c:pt>
                <c:pt idx="38">
                  <c:v>0.27500000000000002</c:v>
                </c:pt>
                <c:pt idx="39">
                  <c:v>0.3</c:v>
                </c:pt>
                <c:pt idx="40">
                  <c:v>0.32500000000000001</c:v>
                </c:pt>
                <c:pt idx="41">
                  <c:v>0.35</c:v>
                </c:pt>
                <c:pt idx="42">
                  <c:v>0.375</c:v>
                </c:pt>
                <c:pt idx="43">
                  <c:v>0.4</c:v>
                </c:pt>
                <c:pt idx="44">
                  <c:v>0.45</c:v>
                </c:pt>
                <c:pt idx="45">
                  <c:v>0.5</c:v>
                </c:pt>
                <c:pt idx="46">
                  <c:v>0.55000000000000004</c:v>
                </c:pt>
                <c:pt idx="47">
                  <c:v>0.6</c:v>
                </c:pt>
                <c:pt idx="48">
                  <c:v>0.65</c:v>
                </c:pt>
                <c:pt idx="49">
                  <c:v>0.7</c:v>
                </c:pt>
                <c:pt idx="50">
                  <c:v>0.8</c:v>
                </c:pt>
                <c:pt idx="51">
                  <c:v>0.9</c:v>
                </c:pt>
                <c:pt idx="52">
                  <c:v>1</c:v>
                </c:pt>
                <c:pt idx="53">
                  <c:v>1.1000000000000001</c:v>
                </c:pt>
                <c:pt idx="54">
                  <c:v>1.2</c:v>
                </c:pt>
                <c:pt idx="55">
                  <c:v>1.3</c:v>
                </c:pt>
                <c:pt idx="56">
                  <c:v>1.4</c:v>
                </c:pt>
                <c:pt idx="57">
                  <c:v>1.5</c:v>
                </c:pt>
                <c:pt idx="58">
                  <c:v>1.6</c:v>
                </c:pt>
                <c:pt idx="59">
                  <c:v>1.7</c:v>
                </c:pt>
                <c:pt idx="60">
                  <c:v>1.8</c:v>
                </c:pt>
                <c:pt idx="61">
                  <c:v>2</c:v>
                </c:pt>
                <c:pt idx="62">
                  <c:v>2.25</c:v>
                </c:pt>
                <c:pt idx="63">
                  <c:v>2.5</c:v>
                </c:pt>
                <c:pt idx="64">
                  <c:v>2.75</c:v>
                </c:pt>
                <c:pt idx="65">
                  <c:v>3</c:v>
                </c:pt>
                <c:pt idx="66">
                  <c:v>3.25</c:v>
                </c:pt>
                <c:pt idx="67">
                  <c:v>3.5</c:v>
                </c:pt>
                <c:pt idx="68">
                  <c:v>3.75</c:v>
                </c:pt>
                <c:pt idx="69">
                  <c:v>4</c:v>
                </c:pt>
                <c:pt idx="70">
                  <c:v>4.5</c:v>
                </c:pt>
                <c:pt idx="71">
                  <c:v>5</c:v>
                </c:pt>
                <c:pt idx="72">
                  <c:v>5.5</c:v>
                </c:pt>
                <c:pt idx="73">
                  <c:v>6</c:v>
                </c:pt>
                <c:pt idx="74">
                  <c:v>6.5</c:v>
                </c:pt>
                <c:pt idx="75">
                  <c:v>7</c:v>
                </c:pt>
                <c:pt idx="76">
                  <c:v>8</c:v>
                </c:pt>
                <c:pt idx="77">
                  <c:v>9</c:v>
                </c:pt>
                <c:pt idx="78">
                  <c:v>10</c:v>
                </c:pt>
              </c:numCache>
            </c:numRef>
          </c:xVal>
          <c:yVal>
            <c:numRef>
              <c:f>sum!$C$4:$C$82</c:f>
              <c:numCache>
                <c:formatCode>General</c:formatCode>
                <c:ptCount val="79"/>
                <c:pt idx="0">
                  <c:v>6.4189999999999997E-2</c:v>
                </c:pt>
                <c:pt idx="1">
                  <c:v>6.7310000000000009E-2</c:v>
                </c:pt>
                <c:pt idx="2">
                  <c:v>7.0279999999999995E-2</c:v>
                </c:pt>
                <c:pt idx="3">
                  <c:v>7.3150000000000007E-2</c:v>
                </c:pt>
                <c:pt idx="4">
                  <c:v>7.5939999999999994E-2</c:v>
                </c:pt>
                <c:pt idx="5">
                  <c:v>7.8689999999999996E-2</c:v>
                </c:pt>
                <c:pt idx="6">
                  <c:v>8.1390000000000004E-2</c:v>
                </c:pt>
                <c:pt idx="7">
                  <c:v>8.405E-2</c:v>
                </c:pt>
                <c:pt idx="8">
                  <c:v>8.6669999999999997E-2</c:v>
                </c:pt>
                <c:pt idx="9">
                  <c:v>9.1810000000000003E-2</c:v>
                </c:pt>
                <c:pt idx="10">
                  <c:v>9.801E-2</c:v>
                </c:pt>
                <c:pt idx="11">
                  <c:v>0.104</c:v>
                </c:pt>
                <c:pt idx="12">
                  <c:v>0.10970000000000001</c:v>
                </c:pt>
                <c:pt idx="13">
                  <c:v>0.1152</c:v>
                </c:pt>
                <c:pt idx="14">
                  <c:v>0.1205</c:v>
                </c:pt>
                <c:pt idx="15">
                  <c:v>0.12570000000000001</c:v>
                </c:pt>
                <c:pt idx="16">
                  <c:v>0.13059999999999999</c:v>
                </c:pt>
                <c:pt idx="17">
                  <c:v>0.13550000000000001</c:v>
                </c:pt>
                <c:pt idx="18">
                  <c:v>0.1447</c:v>
                </c:pt>
                <c:pt idx="19">
                  <c:v>0.15340000000000001</c:v>
                </c:pt>
                <c:pt idx="20">
                  <c:v>0.16169999999999998</c:v>
                </c:pt>
                <c:pt idx="21">
                  <c:v>0.1696</c:v>
                </c:pt>
                <c:pt idx="22">
                  <c:v>0.1772</c:v>
                </c:pt>
                <c:pt idx="23">
                  <c:v>0.1845</c:v>
                </c:pt>
                <c:pt idx="24">
                  <c:v>0.1981</c:v>
                </c:pt>
                <c:pt idx="25">
                  <c:v>0.21080000000000002</c:v>
                </c:pt>
                <c:pt idx="26">
                  <c:v>0.22259999999999999</c:v>
                </c:pt>
                <c:pt idx="27">
                  <c:v>0.2336</c:v>
                </c:pt>
                <c:pt idx="28">
                  <c:v>0.24390000000000001</c:v>
                </c:pt>
                <c:pt idx="29">
                  <c:v>0.25359999999999999</c:v>
                </c:pt>
                <c:pt idx="30">
                  <c:v>0.26269999999999999</c:v>
                </c:pt>
                <c:pt idx="31">
                  <c:v>0.27129999999999999</c:v>
                </c:pt>
                <c:pt idx="32">
                  <c:v>0.27939999999999998</c:v>
                </c:pt>
                <c:pt idx="33">
                  <c:v>0.28699999999999998</c:v>
                </c:pt>
                <c:pt idx="34">
                  <c:v>0.29419999999999996</c:v>
                </c:pt>
                <c:pt idx="35">
                  <c:v>0.30739999999999995</c:v>
                </c:pt>
                <c:pt idx="36">
                  <c:v>0.3221</c:v>
                </c:pt>
                <c:pt idx="37">
                  <c:v>0.33479999999999999</c:v>
                </c:pt>
                <c:pt idx="38">
                  <c:v>0.34589999999999999</c:v>
                </c:pt>
                <c:pt idx="39">
                  <c:v>0.35560000000000003</c:v>
                </c:pt>
                <c:pt idx="40">
                  <c:v>0.36410000000000003</c:v>
                </c:pt>
                <c:pt idx="41">
                  <c:v>0.37139999999999995</c:v>
                </c:pt>
                <c:pt idx="42">
                  <c:v>0.37769999999999998</c:v>
                </c:pt>
                <c:pt idx="43">
                  <c:v>0.38319999999999999</c:v>
                </c:pt>
                <c:pt idx="44">
                  <c:v>0.39169999999999999</c:v>
                </c:pt>
                <c:pt idx="45">
                  <c:v>0.3977</c:v>
                </c:pt>
                <c:pt idx="46">
                  <c:v>0.40150000000000002</c:v>
                </c:pt>
                <c:pt idx="47">
                  <c:v>0.40360000000000001</c:v>
                </c:pt>
                <c:pt idx="48">
                  <c:v>0.4042</c:v>
                </c:pt>
                <c:pt idx="49">
                  <c:v>0.4037</c:v>
                </c:pt>
                <c:pt idx="50">
                  <c:v>0.4</c:v>
                </c:pt>
                <c:pt idx="51">
                  <c:v>0.39380000000000004</c:v>
                </c:pt>
                <c:pt idx="52">
                  <c:v>0.38600000000000001</c:v>
                </c:pt>
                <c:pt idx="53">
                  <c:v>0.37719999999999998</c:v>
                </c:pt>
                <c:pt idx="54">
                  <c:v>0.36810000000000004</c:v>
                </c:pt>
                <c:pt idx="55">
                  <c:v>0.35869999999999996</c:v>
                </c:pt>
                <c:pt idx="56">
                  <c:v>0.34949999999999998</c:v>
                </c:pt>
                <c:pt idx="57">
                  <c:v>0.34039999999999998</c:v>
                </c:pt>
                <c:pt idx="58">
                  <c:v>0.33169999999999999</c:v>
                </c:pt>
                <c:pt idx="59">
                  <c:v>0.32319999999999999</c:v>
                </c:pt>
                <c:pt idx="60">
                  <c:v>0.31510000000000005</c:v>
                </c:pt>
                <c:pt idx="61">
                  <c:v>0.2999</c:v>
                </c:pt>
                <c:pt idx="62">
                  <c:v>0.28270000000000001</c:v>
                </c:pt>
                <c:pt idx="63">
                  <c:v>0.26750000000000002</c:v>
                </c:pt>
                <c:pt idx="64">
                  <c:v>0.25380000000000003</c:v>
                </c:pt>
                <c:pt idx="65">
                  <c:v>0.24159999999999998</c:v>
                </c:pt>
                <c:pt idx="66">
                  <c:v>0.23069999999999999</c:v>
                </c:pt>
                <c:pt idx="67">
                  <c:v>0.22069999999999998</c:v>
                </c:pt>
                <c:pt idx="68">
                  <c:v>0.21180000000000002</c:v>
                </c:pt>
                <c:pt idx="69">
                  <c:v>0.2036</c:v>
                </c:pt>
                <c:pt idx="70">
                  <c:v>0.18919999999999998</c:v>
                </c:pt>
                <c:pt idx="71">
                  <c:v>0.17699999999999999</c:v>
                </c:pt>
                <c:pt idx="72">
                  <c:v>0.16639999999999999</c:v>
                </c:pt>
                <c:pt idx="73">
                  <c:v>0.15730000000000002</c:v>
                </c:pt>
                <c:pt idx="74">
                  <c:v>0.1492</c:v>
                </c:pt>
                <c:pt idx="75">
                  <c:v>0.14199999999999999</c:v>
                </c:pt>
                <c:pt idx="76">
                  <c:v>0.1298</c:v>
                </c:pt>
                <c:pt idx="77">
                  <c:v>0.12029999999999999</c:v>
                </c:pt>
                <c:pt idx="78">
                  <c:v>0.1113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01-4B5C-ADF0-66568CD83046}"/>
            </c:ext>
          </c:extLst>
        </c:ser>
        <c:ser>
          <c:idx val="1"/>
          <c:order val="1"/>
          <c:tx>
            <c:v>k-feldspar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sum!$B$4:$B$82</c:f>
              <c:numCache>
                <c:formatCode>General</c:formatCode>
                <c:ptCount val="79"/>
                <c:pt idx="0">
                  <c:v>0.01</c:v>
                </c:pt>
                <c:pt idx="1">
                  <c:v>1.0999999999999999E-2</c:v>
                </c:pt>
                <c:pt idx="2">
                  <c:v>1.2E-2</c:v>
                </c:pt>
                <c:pt idx="3">
                  <c:v>1.2999999999999999E-2</c:v>
                </c:pt>
                <c:pt idx="4">
                  <c:v>1.4E-2</c:v>
                </c:pt>
                <c:pt idx="5">
                  <c:v>1.4999999999999999E-2</c:v>
                </c:pt>
                <c:pt idx="6">
                  <c:v>1.6E-2</c:v>
                </c:pt>
                <c:pt idx="7">
                  <c:v>1.7000000000000001E-2</c:v>
                </c:pt>
                <c:pt idx="8">
                  <c:v>1.7999999999999999E-2</c:v>
                </c:pt>
                <c:pt idx="9">
                  <c:v>0.02</c:v>
                </c:pt>
                <c:pt idx="10">
                  <c:v>2.2499999999999999E-2</c:v>
                </c:pt>
                <c:pt idx="11">
                  <c:v>2.5000000000000001E-2</c:v>
                </c:pt>
                <c:pt idx="12">
                  <c:v>2.75E-2</c:v>
                </c:pt>
                <c:pt idx="13">
                  <c:v>0.03</c:v>
                </c:pt>
                <c:pt idx="14">
                  <c:v>3.2500000000000001E-2</c:v>
                </c:pt>
                <c:pt idx="15">
                  <c:v>3.5000000000000003E-2</c:v>
                </c:pt>
                <c:pt idx="16">
                  <c:v>3.7499999999999999E-2</c:v>
                </c:pt>
                <c:pt idx="17">
                  <c:v>0.04</c:v>
                </c:pt>
                <c:pt idx="18">
                  <c:v>4.4999999999999998E-2</c:v>
                </c:pt>
                <c:pt idx="19">
                  <c:v>0.05</c:v>
                </c:pt>
                <c:pt idx="20">
                  <c:v>5.5E-2</c:v>
                </c:pt>
                <c:pt idx="21">
                  <c:v>0.06</c:v>
                </c:pt>
                <c:pt idx="22">
                  <c:v>6.5000000000000002E-2</c:v>
                </c:pt>
                <c:pt idx="23">
                  <c:v>7.0000000000000007E-2</c:v>
                </c:pt>
                <c:pt idx="24">
                  <c:v>0.08</c:v>
                </c:pt>
                <c:pt idx="25">
                  <c:v>0.09</c:v>
                </c:pt>
                <c:pt idx="26">
                  <c:v>0.1</c:v>
                </c:pt>
                <c:pt idx="27">
                  <c:v>0.11</c:v>
                </c:pt>
                <c:pt idx="28">
                  <c:v>0.12</c:v>
                </c:pt>
                <c:pt idx="29">
                  <c:v>0.13</c:v>
                </c:pt>
                <c:pt idx="30">
                  <c:v>0.14000000000000001</c:v>
                </c:pt>
                <c:pt idx="31">
                  <c:v>0.15</c:v>
                </c:pt>
                <c:pt idx="32">
                  <c:v>0.16</c:v>
                </c:pt>
                <c:pt idx="33">
                  <c:v>0.17</c:v>
                </c:pt>
                <c:pt idx="34">
                  <c:v>0.18</c:v>
                </c:pt>
                <c:pt idx="35">
                  <c:v>0.2</c:v>
                </c:pt>
                <c:pt idx="36">
                  <c:v>0.22500000000000001</c:v>
                </c:pt>
                <c:pt idx="37">
                  <c:v>0.25</c:v>
                </c:pt>
                <c:pt idx="38">
                  <c:v>0.27500000000000002</c:v>
                </c:pt>
                <c:pt idx="39">
                  <c:v>0.3</c:v>
                </c:pt>
                <c:pt idx="40">
                  <c:v>0.32500000000000001</c:v>
                </c:pt>
                <c:pt idx="41">
                  <c:v>0.35</c:v>
                </c:pt>
                <c:pt idx="42">
                  <c:v>0.375</c:v>
                </c:pt>
                <c:pt idx="43">
                  <c:v>0.4</c:v>
                </c:pt>
                <c:pt idx="44">
                  <c:v>0.45</c:v>
                </c:pt>
                <c:pt idx="45">
                  <c:v>0.5</c:v>
                </c:pt>
                <c:pt idx="46">
                  <c:v>0.55000000000000004</c:v>
                </c:pt>
                <c:pt idx="47">
                  <c:v>0.6</c:v>
                </c:pt>
                <c:pt idx="48">
                  <c:v>0.65</c:v>
                </c:pt>
                <c:pt idx="49">
                  <c:v>0.7</c:v>
                </c:pt>
                <c:pt idx="50">
                  <c:v>0.8</c:v>
                </c:pt>
                <c:pt idx="51">
                  <c:v>0.9</c:v>
                </c:pt>
                <c:pt idx="52">
                  <c:v>1</c:v>
                </c:pt>
                <c:pt idx="53">
                  <c:v>1.1000000000000001</c:v>
                </c:pt>
                <c:pt idx="54">
                  <c:v>1.2</c:v>
                </c:pt>
                <c:pt idx="55">
                  <c:v>1.3</c:v>
                </c:pt>
                <c:pt idx="56">
                  <c:v>1.4</c:v>
                </c:pt>
                <c:pt idx="57">
                  <c:v>1.5</c:v>
                </c:pt>
                <c:pt idx="58">
                  <c:v>1.6</c:v>
                </c:pt>
                <c:pt idx="59">
                  <c:v>1.7</c:v>
                </c:pt>
                <c:pt idx="60">
                  <c:v>1.8</c:v>
                </c:pt>
                <c:pt idx="61">
                  <c:v>2</c:v>
                </c:pt>
                <c:pt idx="62">
                  <c:v>2.25</c:v>
                </c:pt>
                <c:pt idx="63">
                  <c:v>2.5</c:v>
                </c:pt>
                <c:pt idx="64">
                  <c:v>2.75</c:v>
                </c:pt>
                <c:pt idx="65">
                  <c:v>3</c:v>
                </c:pt>
                <c:pt idx="66">
                  <c:v>3.25</c:v>
                </c:pt>
                <c:pt idx="67">
                  <c:v>3.5</c:v>
                </c:pt>
                <c:pt idx="68">
                  <c:v>3.75</c:v>
                </c:pt>
                <c:pt idx="69">
                  <c:v>4</c:v>
                </c:pt>
                <c:pt idx="70">
                  <c:v>4.5</c:v>
                </c:pt>
                <c:pt idx="71">
                  <c:v>5</c:v>
                </c:pt>
                <c:pt idx="72">
                  <c:v>5.5</c:v>
                </c:pt>
                <c:pt idx="73">
                  <c:v>6</c:v>
                </c:pt>
                <c:pt idx="74">
                  <c:v>6.5</c:v>
                </c:pt>
                <c:pt idx="75">
                  <c:v>7</c:v>
                </c:pt>
                <c:pt idx="76">
                  <c:v>8</c:v>
                </c:pt>
                <c:pt idx="77">
                  <c:v>9</c:v>
                </c:pt>
                <c:pt idx="78">
                  <c:v>10</c:v>
                </c:pt>
              </c:numCache>
            </c:numRef>
          </c:xVal>
          <c:yVal>
            <c:numRef>
              <c:f>sum!$D$4:$D$82</c:f>
              <c:numCache>
                <c:formatCode>General</c:formatCode>
                <c:ptCount val="79"/>
                <c:pt idx="0">
                  <c:v>6.0010000000000001E-2</c:v>
                </c:pt>
                <c:pt idx="1">
                  <c:v>6.3009999999999997E-2</c:v>
                </c:pt>
                <c:pt idx="2">
                  <c:v>6.59E-2</c:v>
                </c:pt>
                <c:pt idx="3">
                  <c:v>6.8680000000000005E-2</c:v>
                </c:pt>
                <c:pt idx="4">
                  <c:v>7.1389999999999995E-2</c:v>
                </c:pt>
                <c:pt idx="5">
                  <c:v>7.4040000000000009E-2</c:v>
                </c:pt>
                <c:pt idx="6">
                  <c:v>7.664E-2</c:v>
                </c:pt>
                <c:pt idx="7">
                  <c:v>7.9189999999999997E-2</c:v>
                </c:pt>
                <c:pt idx="8">
                  <c:v>8.1700000000000009E-2</c:v>
                </c:pt>
                <c:pt idx="9">
                  <c:v>8.659E-2</c:v>
                </c:pt>
                <c:pt idx="10">
                  <c:v>9.2480000000000007E-2</c:v>
                </c:pt>
                <c:pt idx="11">
                  <c:v>9.8119999999999999E-2</c:v>
                </c:pt>
                <c:pt idx="12">
                  <c:v>0.10349999999999999</c:v>
                </c:pt>
                <c:pt idx="13">
                  <c:v>0.10879999999999999</c:v>
                </c:pt>
                <c:pt idx="14">
                  <c:v>0.1138</c:v>
                </c:pt>
                <c:pt idx="15">
                  <c:v>0.1187</c:v>
                </c:pt>
                <c:pt idx="16">
                  <c:v>0.12340000000000001</c:v>
                </c:pt>
                <c:pt idx="17">
                  <c:v>0.12790000000000001</c:v>
                </c:pt>
                <c:pt idx="18">
                  <c:v>0.13669999999999999</c:v>
                </c:pt>
                <c:pt idx="19">
                  <c:v>0.14499999999999999</c:v>
                </c:pt>
                <c:pt idx="20">
                  <c:v>0.15290000000000001</c:v>
                </c:pt>
                <c:pt idx="21">
                  <c:v>0.16040000000000001</c:v>
                </c:pt>
                <c:pt idx="22">
                  <c:v>0.1676</c:v>
                </c:pt>
                <c:pt idx="23">
                  <c:v>0.17449999999999999</c:v>
                </c:pt>
                <c:pt idx="24">
                  <c:v>0.18759999999999999</c:v>
                </c:pt>
                <c:pt idx="25">
                  <c:v>0.19969999999999999</c:v>
                </c:pt>
                <c:pt idx="26">
                  <c:v>0.21099999999999999</c:v>
                </c:pt>
                <c:pt idx="27">
                  <c:v>0.22159999999999999</c:v>
                </c:pt>
                <c:pt idx="28">
                  <c:v>0.23150000000000001</c:v>
                </c:pt>
                <c:pt idx="29">
                  <c:v>0.2409</c:v>
                </c:pt>
                <c:pt idx="30">
                  <c:v>0.24969999999999998</c:v>
                </c:pt>
                <c:pt idx="31">
                  <c:v>0.25800000000000001</c:v>
                </c:pt>
                <c:pt idx="32">
                  <c:v>0.26580000000000004</c:v>
                </c:pt>
                <c:pt idx="33">
                  <c:v>0.2732</c:v>
                </c:pt>
                <c:pt idx="34">
                  <c:v>0.2802</c:v>
                </c:pt>
                <c:pt idx="35">
                  <c:v>0.29320000000000002</c:v>
                </c:pt>
                <c:pt idx="36">
                  <c:v>0.3075</c:v>
                </c:pt>
                <c:pt idx="37">
                  <c:v>0.32</c:v>
                </c:pt>
                <c:pt idx="38">
                  <c:v>0.33089999999999997</c:v>
                </c:pt>
                <c:pt idx="39">
                  <c:v>0.34039999999999998</c:v>
                </c:pt>
                <c:pt idx="40">
                  <c:v>0.34870000000000001</c:v>
                </c:pt>
                <c:pt idx="41">
                  <c:v>0.35599999999999998</c:v>
                </c:pt>
                <c:pt idx="42">
                  <c:v>0.36219999999999997</c:v>
                </c:pt>
                <c:pt idx="43">
                  <c:v>0.36760000000000004</c:v>
                </c:pt>
                <c:pt idx="44">
                  <c:v>0.37610000000000005</c:v>
                </c:pt>
                <c:pt idx="45">
                  <c:v>0.38200000000000001</c:v>
                </c:pt>
                <c:pt idx="46">
                  <c:v>0.38580000000000003</c:v>
                </c:pt>
                <c:pt idx="47">
                  <c:v>0.38789999999999997</c:v>
                </c:pt>
                <c:pt idx="48">
                  <c:v>0.3886</c:v>
                </c:pt>
                <c:pt idx="49">
                  <c:v>0.38819999999999999</c:v>
                </c:pt>
                <c:pt idx="50">
                  <c:v>0.38480000000000003</c:v>
                </c:pt>
                <c:pt idx="51">
                  <c:v>0.37880000000000003</c:v>
                </c:pt>
                <c:pt idx="52">
                  <c:v>0.37139999999999995</c:v>
                </c:pt>
                <c:pt idx="53">
                  <c:v>0.36310000000000003</c:v>
                </c:pt>
                <c:pt idx="54">
                  <c:v>0.3543</c:v>
                </c:pt>
                <c:pt idx="55">
                  <c:v>0.34549999999999997</c:v>
                </c:pt>
                <c:pt idx="56">
                  <c:v>0.33660000000000001</c:v>
                </c:pt>
                <c:pt idx="57">
                  <c:v>0.32800000000000001</c:v>
                </c:pt>
                <c:pt idx="58">
                  <c:v>0.3196</c:v>
                </c:pt>
                <c:pt idx="59">
                  <c:v>0.3115</c:v>
                </c:pt>
                <c:pt idx="60">
                  <c:v>0.30369999999999997</c:v>
                </c:pt>
                <c:pt idx="61">
                  <c:v>0.28910000000000002</c:v>
                </c:pt>
                <c:pt idx="62">
                  <c:v>0.27260000000000001</c:v>
                </c:pt>
                <c:pt idx="63">
                  <c:v>0.25800000000000001</c:v>
                </c:pt>
                <c:pt idx="64">
                  <c:v>0.24490000000000001</c:v>
                </c:pt>
                <c:pt idx="65">
                  <c:v>0.2331</c:v>
                </c:pt>
                <c:pt idx="66">
                  <c:v>0.22259999999999999</c:v>
                </c:pt>
                <c:pt idx="67">
                  <c:v>0.21299999999999999</c:v>
                </c:pt>
                <c:pt idx="68">
                  <c:v>0.20430000000000001</c:v>
                </c:pt>
                <c:pt idx="69">
                  <c:v>0.19640000000000002</c:v>
                </c:pt>
                <c:pt idx="70">
                  <c:v>0.18259999999999998</c:v>
                </c:pt>
                <c:pt idx="71">
                  <c:v>0.17080000000000001</c:v>
                </c:pt>
                <c:pt idx="72">
                  <c:v>0.16059999999999999</c:v>
                </c:pt>
                <c:pt idx="73">
                  <c:v>0.15180000000000002</c:v>
                </c:pt>
                <c:pt idx="74">
                  <c:v>0.14399999999999999</c:v>
                </c:pt>
                <c:pt idx="75">
                  <c:v>0.13700000000000001</c:v>
                </c:pt>
                <c:pt idx="76">
                  <c:v>0.12529999999999999</c:v>
                </c:pt>
                <c:pt idx="77">
                  <c:v>0.11609999999999999</c:v>
                </c:pt>
                <c:pt idx="78">
                  <c:v>0.10729999999999999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01-4B5C-ADF0-66568CD83046}"/>
            </c:ext>
          </c:extLst>
        </c:ser>
        <c:ser>
          <c:idx val="2"/>
          <c:order val="2"/>
          <c:tx>
            <c:v>Calcite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sum!$B$4:$B$82</c:f>
              <c:numCache>
                <c:formatCode>General</c:formatCode>
                <c:ptCount val="79"/>
                <c:pt idx="0">
                  <c:v>0.01</c:v>
                </c:pt>
                <c:pt idx="1">
                  <c:v>1.0999999999999999E-2</c:v>
                </c:pt>
                <c:pt idx="2">
                  <c:v>1.2E-2</c:v>
                </c:pt>
                <c:pt idx="3">
                  <c:v>1.2999999999999999E-2</c:v>
                </c:pt>
                <c:pt idx="4">
                  <c:v>1.4E-2</c:v>
                </c:pt>
                <c:pt idx="5">
                  <c:v>1.4999999999999999E-2</c:v>
                </c:pt>
                <c:pt idx="6">
                  <c:v>1.6E-2</c:v>
                </c:pt>
                <c:pt idx="7">
                  <c:v>1.7000000000000001E-2</c:v>
                </c:pt>
                <c:pt idx="8">
                  <c:v>1.7999999999999999E-2</c:v>
                </c:pt>
                <c:pt idx="9">
                  <c:v>0.02</c:v>
                </c:pt>
                <c:pt idx="10">
                  <c:v>2.2499999999999999E-2</c:v>
                </c:pt>
                <c:pt idx="11">
                  <c:v>2.5000000000000001E-2</c:v>
                </c:pt>
                <c:pt idx="12">
                  <c:v>2.75E-2</c:v>
                </c:pt>
                <c:pt idx="13">
                  <c:v>0.03</c:v>
                </c:pt>
                <c:pt idx="14">
                  <c:v>3.2500000000000001E-2</c:v>
                </c:pt>
                <c:pt idx="15">
                  <c:v>3.5000000000000003E-2</c:v>
                </c:pt>
                <c:pt idx="16">
                  <c:v>3.7499999999999999E-2</c:v>
                </c:pt>
                <c:pt idx="17">
                  <c:v>0.04</c:v>
                </c:pt>
                <c:pt idx="18">
                  <c:v>4.4999999999999998E-2</c:v>
                </c:pt>
                <c:pt idx="19">
                  <c:v>0.05</c:v>
                </c:pt>
                <c:pt idx="20">
                  <c:v>5.5E-2</c:v>
                </c:pt>
                <c:pt idx="21">
                  <c:v>0.06</c:v>
                </c:pt>
                <c:pt idx="22">
                  <c:v>6.5000000000000002E-2</c:v>
                </c:pt>
                <c:pt idx="23">
                  <c:v>7.0000000000000007E-2</c:v>
                </c:pt>
                <c:pt idx="24">
                  <c:v>0.08</c:v>
                </c:pt>
                <c:pt idx="25">
                  <c:v>0.09</c:v>
                </c:pt>
                <c:pt idx="26">
                  <c:v>0.1</c:v>
                </c:pt>
                <c:pt idx="27">
                  <c:v>0.11</c:v>
                </c:pt>
                <c:pt idx="28">
                  <c:v>0.12</c:v>
                </c:pt>
                <c:pt idx="29">
                  <c:v>0.13</c:v>
                </c:pt>
                <c:pt idx="30">
                  <c:v>0.14000000000000001</c:v>
                </c:pt>
                <c:pt idx="31">
                  <c:v>0.15</c:v>
                </c:pt>
                <c:pt idx="32">
                  <c:v>0.16</c:v>
                </c:pt>
                <c:pt idx="33">
                  <c:v>0.17</c:v>
                </c:pt>
                <c:pt idx="34">
                  <c:v>0.18</c:v>
                </c:pt>
                <c:pt idx="35">
                  <c:v>0.2</c:v>
                </c:pt>
                <c:pt idx="36">
                  <c:v>0.22500000000000001</c:v>
                </c:pt>
                <c:pt idx="37">
                  <c:v>0.25</c:v>
                </c:pt>
                <c:pt idx="38">
                  <c:v>0.27500000000000002</c:v>
                </c:pt>
                <c:pt idx="39">
                  <c:v>0.3</c:v>
                </c:pt>
                <c:pt idx="40">
                  <c:v>0.32500000000000001</c:v>
                </c:pt>
                <c:pt idx="41">
                  <c:v>0.35</c:v>
                </c:pt>
                <c:pt idx="42">
                  <c:v>0.375</c:v>
                </c:pt>
                <c:pt idx="43">
                  <c:v>0.4</c:v>
                </c:pt>
                <c:pt idx="44">
                  <c:v>0.45</c:v>
                </c:pt>
                <c:pt idx="45">
                  <c:v>0.5</c:v>
                </c:pt>
                <c:pt idx="46">
                  <c:v>0.55000000000000004</c:v>
                </c:pt>
                <c:pt idx="47">
                  <c:v>0.6</c:v>
                </c:pt>
                <c:pt idx="48">
                  <c:v>0.65</c:v>
                </c:pt>
                <c:pt idx="49">
                  <c:v>0.7</c:v>
                </c:pt>
                <c:pt idx="50">
                  <c:v>0.8</c:v>
                </c:pt>
                <c:pt idx="51">
                  <c:v>0.9</c:v>
                </c:pt>
                <c:pt idx="52">
                  <c:v>1</c:v>
                </c:pt>
                <c:pt idx="53">
                  <c:v>1.1000000000000001</c:v>
                </c:pt>
                <c:pt idx="54">
                  <c:v>1.2</c:v>
                </c:pt>
                <c:pt idx="55">
                  <c:v>1.3</c:v>
                </c:pt>
                <c:pt idx="56">
                  <c:v>1.4</c:v>
                </c:pt>
                <c:pt idx="57">
                  <c:v>1.5</c:v>
                </c:pt>
                <c:pt idx="58">
                  <c:v>1.6</c:v>
                </c:pt>
                <c:pt idx="59">
                  <c:v>1.7</c:v>
                </c:pt>
                <c:pt idx="60">
                  <c:v>1.8</c:v>
                </c:pt>
                <c:pt idx="61">
                  <c:v>2</c:v>
                </c:pt>
                <c:pt idx="62">
                  <c:v>2.25</c:v>
                </c:pt>
                <c:pt idx="63">
                  <c:v>2.5</c:v>
                </c:pt>
                <c:pt idx="64">
                  <c:v>2.75</c:v>
                </c:pt>
                <c:pt idx="65">
                  <c:v>3</c:v>
                </c:pt>
                <c:pt idx="66">
                  <c:v>3.25</c:v>
                </c:pt>
                <c:pt idx="67">
                  <c:v>3.5</c:v>
                </c:pt>
                <c:pt idx="68">
                  <c:v>3.75</c:v>
                </c:pt>
                <c:pt idx="69">
                  <c:v>4</c:v>
                </c:pt>
                <c:pt idx="70">
                  <c:v>4.5</c:v>
                </c:pt>
                <c:pt idx="71">
                  <c:v>5</c:v>
                </c:pt>
                <c:pt idx="72">
                  <c:v>5.5</c:v>
                </c:pt>
                <c:pt idx="73">
                  <c:v>6</c:v>
                </c:pt>
                <c:pt idx="74">
                  <c:v>6.5</c:v>
                </c:pt>
                <c:pt idx="75">
                  <c:v>7</c:v>
                </c:pt>
                <c:pt idx="76">
                  <c:v>8</c:v>
                </c:pt>
                <c:pt idx="77">
                  <c:v>9</c:v>
                </c:pt>
                <c:pt idx="78">
                  <c:v>10</c:v>
                </c:pt>
              </c:numCache>
            </c:numRef>
          </c:xVal>
          <c:yVal>
            <c:numRef>
              <c:f>sum!$E$4:$E$82</c:f>
              <c:numCache>
                <c:formatCode>General</c:formatCode>
                <c:ptCount val="79"/>
                <c:pt idx="0">
                  <c:v>6.4340000000000008E-2</c:v>
                </c:pt>
                <c:pt idx="1">
                  <c:v>6.7610000000000003E-2</c:v>
                </c:pt>
                <c:pt idx="2">
                  <c:v>7.0739999999999997E-2</c:v>
                </c:pt>
                <c:pt idx="3">
                  <c:v>7.3770000000000002E-2</c:v>
                </c:pt>
                <c:pt idx="4">
                  <c:v>7.6689999999999994E-2</c:v>
                </c:pt>
                <c:pt idx="5">
                  <c:v>7.9519999999999993E-2</c:v>
                </c:pt>
                <c:pt idx="6">
                  <c:v>8.2269999999999996E-2</c:v>
                </c:pt>
                <c:pt idx="7">
                  <c:v>8.4949999999999998E-2</c:v>
                </c:pt>
                <c:pt idx="8">
                  <c:v>8.7559999999999999E-2</c:v>
                </c:pt>
                <c:pt idx="9">
                  <c:v>9.2579999999999996E-2</c:v>
                </c:pt>
                <c:pt idx="10">
                  <c:v>9.8549999999999999E-2</c:v>
                </c:pt>
                <c:pt idx="11">
                  <c:v>0.1042</c:v>
                </c:pt>
                <c:pt idx="12">
                  <c:v>0.10959999999999999</c:v>
                </c:pt>
                <c:pt idx="13">
                  <c:v>0.1148</c:v>
                </c:pt>
                <c:pt idx="14">
                  <c:v>0.1197</c:v>
                </c:pt>
                <c:pt idx="15">
                  <c:v>0.1245</c:v>
                </c:pt>
                <c:pt idx="16">
                  <c:v>0.12909999999999999</c:v>
                </c:pt>
                <c:pt idx="17">
                  <c:v>0.13350000000000001</c:v>
                </c:pt>
                <c:pt idx="18">
                  <c:v>0.1419</c:v>
                </c:pt>
                <c:pt idx="19">
                  <c:v>0.14980000000000002</c:v>
                </c:pt>
                <c:pt idx="20">
                  <c:v>0.15730000000000002</c:v>
                </c:pt>
                <c:pt idx="21">
                  <c:v>0.16440000000000002</c:v>
                </c:pt>
                <c:pt idx="22">
                  <c:v>0.17130000000000001</c:v>
                </c:pt>
                <c:pt idx="23">
                  <c:v>0.17780000000000001</c:v>
                </c:pt>
                <c:pt idx="24">
                  <c:v>0.19030000000000002</c:v>
                </c:pt>
                <c:pt idx="25">
                  <c:v>0.20200000000000001</c:v>
                </c:pt>
                <c:pt idx="26">
                  <c:v>0.21309999999999998</c:v>
                </c:pt>
                <c:pt idx="27">
                  <c:v>0.2235</c:v>
                </c:pt>
                <c:pt idx="28">
                  <c:v>0.2334</c:v>
                </c:pt>
                <c:pt idx="29">
                  <c:v>0.24280000000000002</c:v>
                </c:pt>
                <c:pt idx="30">
                  <c:v>0.25169999999999998</c:v>
                </c:pt>
                <c:pt idx="31">
                  <c:v>0.2601</c:v>
                </c:pt>
                <c:pt idx="32">
                  <c:v>0.26819999999999999</c:v>
                </c:pt>
                <c:pt idx="33">
                  <c:v>0.27589999999999998</c:v>
                </c:pt>
                <c:pt idx="34">
                  <c:v>0.28320000000000001</c:v>
                </c:pt>
                <c:pt idx="35">
                  <c:v>0.29680000000000001</c:v>
                </c:pt>
                <c:pt idx="36">
                  <c:v>0.31210000000000004</c:v>
                </c:pt>
                <c:pt idx="37">
                  <c:v>0.32569999999999999</c:v>
                </c:pt>
                <c:pt idx="38">
                  <c:v>0.33779999999999999</c:v>
                </c:pt>
                <c:pt idx="39">
                  <c:v>0.34860000000000002</c:v>
                </c:pt>
                <c:pt idx="40">
                  <c:v>0.35830000000000001</c:v>
                </c:pt>
                <c:pt idx="41">
                  <c:v>0.36680000000000001</c:v>
                </c:pt>
                <c:pt idx="42">
                  <c:v>0.37430000000000002</c:v>
                </c:pt>
                <c:pt idx="43">
                  <c:v>0.38100000000000001</c:v>
                </c:pt>
                <c:pt idx="44">
                  <c:v>0.39180000000000004</c:v>
                </c:pt>
                <c:pt idx="45">
                  <c:v>0.4</c:v>
                </c:pt>
                <c:pt idx="46">
                  <c:v>0.40579999999999999</c:v>
                </c:pt>
                <c:pt idx="47">
                  <c:v>0.40970000000000001</c:v>
                </c:pt>
                <c:pt idx="48">
                  <c:v>0.41199999999999998</c:v>
                </c:pt>
                <c:pt idx="49">
                  <c:v>0.41289999999999999</c:v>
                </c:pt>
                <c:pt idx="50">
                  <c:v>0.41160000000000002</c:v>
                </c:pt>
                <c:pt idx="51">
                  <c:v>0.40720000000000001</c:v>
                </c:pt>
                <c:pt idx="52">
                  <c:v>0.4007</c:v>
                </c:pt>
                <c:pt idx="53">
                  <c:v>0.39300000000000002</c:v>
                </c:pt>
                <c:pt idx="54">
                  <c:v>0.3846</c:v>
                </c:pt>
                <c:pt idx="55">
                  <c:v>0.37569999999999998</c:v>
                </c:pt>
                <c:pt idx="56">
                  <c:v>0.36680000000000001</c:v>
                </c:pt>
                <c:pt idx="57">
                  <c:v>0.3579</c:v>
                </c:pt>
                <c:pt idx="58">
                  <c:v>0.34910000000000002</c:v>
                </c:pt>
                <c:pt idx="59">
                  <c:v>0.34060000000000001</c:v>
                </c:pt>
                <c:pt idx="60">
                  <c:v>0.33239999999999997</c:v>
                </c:pt>
                <c:pt idx="61">
                  <c:v>0.31689999999999996</c:v>
                </c:pt>
                <c:pt idx="62">
                  <c:v>0.29910000000000003</c:v>
                </c:pt>
                <c:pt idx="63">
                  <c:v>0.28320000000000001</c:v>
                </c:pt>
                <c:pt idx="64">
                  <c:v>0.26880000000000004</c:v>
                </c:pt>
                <c:pt idx="65">
                  <c:v>0.25590000000000002</c:v>
                </c:pt>
                <c:pt idx="66">
                  <c:v>0.24430000000000002</c:v>
                </c:pt>
                <c:pt idx="67">
                  <c:v>0.23369999999999999</c:v>
                </c:pt>
                <c:pt idx="68">
                  <c:v>0.22409999999999999</c:v>
                </c:pt>
                <c:pt idx="69">
                  <c:v>0.21530000000000002</c:v>
                </c:pt>
                <c:pt idx="70">
                  <c:v>0.19980000000000001</c:v>
                </c:pt>
                <c:pt idx="71">
                  <c:v>0.18669999999999998</c:v>
                </c:pt>
                <c:pt idx="72">
                  <c:v>0.17530000000000001</c:v>
                </c:pt>
                <c:pt idx="73">
                  <c:v>0.16540000000000002</c:v>
                </c:pt>
                <c:pt idx="74">
                  <c:v>0.15669999999999998</c:v>
                </c:pt>
                <c:pt idx="75">
                  <c:v>0.14899999999999999</c:v>
                </c:pt>
                <c:pt idx="76">
                  <c:v>0.1358</c:v>
                </c:pt>
                <c:pt idx="77">
                  <c:v>0.1258</c:v>
                </c:pt>
                <c:pt idx="78">
                  <c:v>0.1163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801-4B5C-ADF0-66568CD83046}"/>
            </c:ext>
          </c:extLst>
        </c:ser>
        <c:ser>
          <c:idx val="3"/>
          <c:order val="3"/>
          <c:tx>
            <c:v>Dolomite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sum!$B$4:$B$82</c:f>
              <c:numCache>
                <c:formatCode>General</c:formatCode>
                <c:ptCount val="79"/>
                <c:pt idx="0">
                  <c:v>0.01</c:v>
                </c:pt>
                <c:pt idx="1">
                  <c:v>1.0999999999999999E-2</c:v>
                </c:pt>
                <c:pt idx="2">
                  <c:v>1.2E-2</c:v>
                </c:pt>
                <c:pt idx="3">
                  <c:v>1.2999999999999999E-2</c:v>
                </c:pt>
                <c:pt idx="4">
                  <c:v>1.4E-2</c:v>
                </c:pt>
                <c:pt idx="5">
                  <c:v>1.4999999999999999E-2</c:v>
                </c:pt>
                <c:pt idx="6">
                  <c:v>1.6E-2</c:v>
                </c:pt>
                <c:pt idx="7">
                  <c:v>1.7000000000000001E-2</c:v>
                </c:pt>
                <c:pt idx="8">
                  <c:v>1.7999999999999999E-2</c:v>
                </c:pt>
                <c:pt idx="9">
                  <c:v>0.02</c:v>
                </c:pt>
                <c:pt idx="10">
                  <c:v>2.2499999999999999E-2</c:v>
                </c:pt>
                <c:pt idx="11">
                  <c:v>2.5000000000000001E-2</c:v>
                </c:pt>
                <c:pt idx="12">
                  <c:v>2.75E-2</c:v>
                </c:pt>
                <c:pt idx="13">
                  <c:v>0.03</c:v>
                </c:pt>
                <c:pt idx="14">
                  <c:v>3.2500000000000001E-2</c:v>
                </c:pt>
                <c:pt idx="15">
                  <c:v>3.5000000000000003E-2</c:v>
                </c:pt>
                <c:pt idx="16">
                  <c:v>3.7499999999999999E-2</c:v>
                </c:pt>
                <c:pt idx="17">
                  <c:v>0.04</c:v>
                </c:pt>
                <c:pt idx="18">
                  <c:v>4.4999999999999998E-2</c:v>
                </c:pt>
                <c:pt idx="19">
                  <c:v>0.05</c:v>
                </c:pt>
                <c:pt idx="20">
                  <c:v>5.5E-2</c:v>
                </c:pt>
                <c:pt idx="21">
                  <c:v>0.06</c:v>
                </c:pt>
                <c:pt idx="22">
                  <c:v>6.5000000000000002E-2</c:v>
                </c:pt>
                <c:pt idx="23">
                  <c:v>7.0000000000000007E-2</c:v>
                </c:pt>
                <c:pt idx="24">
                  <c:v>0.08</c:v>
                </c:pt>
                <c:pt idx="25">
                  <c:v>0.09</c:v>
                </c:pt>
                <c:pt idx="26">
                  <c:v>0.1</c:v>
                </c:pt>
                <c:pt idx="27">
                  <c:v>0.11</c:v>
                </c:pt>
                <c:pt idx="28">
                  <c:v>0.12</c:v>
                </c:pt>
                <c:pt idx="29">
                  <c:v>0.13</c:v>
                </c:pt>
                <c:pt idx="30">
                  <c:v>0.14000000000000001</c:v>
                </c:pt>
                <c:pt idx="31">
                  <c:v>0.15</c:v>
                </c:pt>
                <c:pt idx="32">
                  <c:v>0.16</c:v>
                </c:pt>
                <c:pt idx="33">
                  <c:v>0.17</c:v>
                </c:pt>
                <c:pt idx="34">
                  <c:v>0.18</c:v>
                </c:pt>
                <c:pt idx="35">
                  <c:v>0.2</c:v>
                </c:pt>
                <c:pt idx="36">
                  <c:v>0.22500000000000001</c:v>
                </c:pt>
                <c:pt idx="37">
                  <c:v>0.25</c:v>
                </c:pt>
                <c:pt idx="38">
                  <c:v>0.27500000000000002</c:v>
                </c:pt>
                <c:pt idx="39">
                  <c:v>0.3</c:v>
                </c:pt>
                <c:pt idx="40">
                  <c:v>0.32500000000000001</c:v>
                </c:pt>
                <c:pt idx="41">
                  <c:v>0.35</c:v>
                </c:pt>
                <c:pt idx="42">
                  <c:v>0.375</c:v>
                </c:pt>
                <c:pt idx="43">
                  <c:v>0.4</c:v>
                </c:pt>
                <c:pt idx="44">
                  <c:v>0.45</c:v>
                </c:pt>
                <c:pt idx="45">
                  <c:v>0.5</c:v>
                </c:pt>
                <c:pt idx="46">
                  <c:v>0.55000000000000004</c:v>
                </c:pt>
                <c:pt idx="47">
                  <c:v>0.6</c:v>
                </c:pt>
                <c:pt idx="48">
                  <c:v>0.65</c:v>
                </c:pt>
                <c:pt idx="49">
                  <c:v>0.7</c:v>
                </c:pt>
                <c:pt idx="50">
                  <c:v>0.8</c:v>
                </c:pt>
                <c:pt idx="51">
                  <c:v>0.9</c:v>
                </c:pt>
                <c:pt idx="52">
                  <c:v>1</c:v>
                </c:pt>
                <c:pt idx="53">
                  <c:v>1.1000000000000001</c:v>
                </c:pt>
                <c:pt idx="54">
                  <c:v>1.2</c:v>
                </c:pt>
                <c:pt idx="55">
                  <c:v>1.3</c:v>
                </c:pt>
                <c:pt idx="56">
                  <c:v>1.4</c:v>
                </c:pt>
                <c:pt idx="57">
                  <c:v>1.5</c:v>
                </c:pt>
                <c:pt idx="58">
                  <c:v>1.6</c:v>
                </c:pt>
                <c:pt idx="59">
                  <c:v>1.7</c:v>
                </c:pt>
                <c:pt idx="60">
                  <c:v>1.8</c:v>
                </c:pt>
                <c:pt idx="61">
                  <c:v>2</c:v>
                </c:pt>
                <c:pt idx="62">
                  <c:v>2.25</c:v>
                </c:pt>
                <c:pt idx="63">
                  <c:v>2.5</c:v>
                </c:pt>
                <c:pt idx="64">
                  <c:v>2.75</c:v>
                </c:pt>
                <c:pt idx="65">
                  <c:v>3</c:v>
                </c:pt>
                <c:pt idx="66">
                  <c:v>3.25</c:v>
                </c:pt>
                <c:pt idx="67">
                  <c:v>3.5</c:v>
                </c:pt>
                <c:pt idx="68">
                  <c:v>3.75</c:v>
                </c:pt>
                <c:pt idx="69">
                  <c:v>4</c:v>
                </c:pt>
                <c:pt idx="70">
                  <c:v>4.5</c:v>
                </c:pt>
                <c:pt idx="71">
                  <c:v>5</c:v>
                </c:pt>
                <c:pt idx="72">
                  <c:v>5.5</c:v>
                </c:pt>
                <c:pt idx="73">
                  <c:v>6</c:v>
                </c:pt>
                <c:pt idx="74">
                  <c:v>6.5</c:v>
                </c:pt>
                <c:pt idx="75">
                  <c:v>7</c:v>
                </c:pt>
                <c:pt idx="76">
                  <c:v>8</c:v>
                </c:pt>
                <c:pt idx="77">
                  <c:v>9</c:v>
                </c:pt>
                <c:pt idx="78">
                  <c:v>10</c:v>
                </c:pt>
              </c:numCache>
            </c:numRef>
          </c:xVal>
          <c:yVal>
            <c:numRef>
              <c:f>sum!$F$4:$F$82</c:f>
              <c:numCache>
                <c:formatCode>General</c:formatCode>
                <c:ptCount val="79"/>
                <c:pt idx="0">
                  <c:v>7.6510000000000009E-2</c:v>
                </c:pt>
                <c:pt idx="1">
                  <c:v>8.0280000000000004E-2</c:v>
                </c:pt>
                <c:pt idx="2">
                  <c:v>8.3879999999999996E-2</c:v>
                </c:pt>
                <c:pt idx="3">
                  <c:v>8.7349999999999997E-2</c:v>
                </c:pt>
                <c:pt idx="4">
                  <c:v>9.0689999999999993E-2</c:v>
                </c:pt>
                <c:pt idx="5">
                  <c:v>9.3920000000000003E-2</c:v>
                </c:pt>
                <c:pt idx="6">
                  <c:v>9.7049999999999997E-2</c:v>
                </c:pt>
                <c:pt idx="7">
                  <c:v>0.10009999999999999</c:v>
                </c:pt>
                <c:pt idx="8">
                  <c:v>0.10299999999999999</c:v>
                </c:pt>
                <c:pt idx="9">
                  <c:v>0.1087</c:v>
                </c:pt>
                <c:pt idx="10">
                  <c:v>0.1154</c:v>
                </c:pt>
                <c:pt idx="11">
                  <c:v>0.12179999999999999</c:v>
                </c:pt>
                <c:pt idx="12">
                  <c:v>0.1278</c:v>
                </c:pt>
                <c:pt idx="13">
                  <c:v>0.13350000000000001</c:v>
                </c:pt>
                <c:pt idx="14">
                  <c:v>0.13900000000000001</c:v>
                </c:pt>
                <c:pt idx="15">
                  <c:v>0.14419999999999999</c:v>
                </c:pt>
                <c:pt idx="16">
                  <c:v>0.14930000000000002</c:v>
                </c:pt>
                <c:pt idx="17">
                  <c:v>0.15409999999999999</c:v>
                </c:pt>
                <c:pt idx="18">
                  <c:v>0.1633</c:v>
                </c:pt>
                <c:pt idx="19">
                  <c:v>0.1719</c:v>
                </c:pt>
                <c:pt idx="20">
                  <c:v>0.18</c:v>
                </c:pt>
                <c:pt idx="21">
                  <c:v>0.18769999999999998</c:v>
                </c:pt>
                <c:pt idx="22">
                  <c:v>0.19500000000000001</c:v>
                </c:pt>
                <c:pt idx="23">
                  <c:v>0.2021</c:v>
                </c:pt>
                <c:pt idx="24">
                  <c:v>0.21540000000000001</c:v>
                </c:pt>
                <c:pt idx="25">
                  <c:v>0.22790000000000002</c:v>
                </c:pt>
                <c:pt idx="26">
                  <c:v>0.2397</c:v>
                </c:pt>
                <c:pt idx="27">
                  <c:v>0.25069999999999998</c:v>
                </c:pt>
                <c:pt idx="28">
                  <c:v>0.26119999999999999</c:v>
                </c:pt>
                <c:pt idx="29">
                  <c:v>0.27110000000000001</c:v>
                </c:pt>
                <c:pt idx="30">
                  <c:v>0.28050000000000003</c:v>
                </c:pt>
                <c:pt idx="31">
                  <c:v>0.28939999999999999</c:v>
                </c:pt>
                <c:pt idx="32">
                  <c:v>0.29780000000000001</c:v>
                </c:pt>
                <c:pt idx="33">
                  <c:v>0.30589999999999995</c:v>
                </c:pt>
                <c:pt idx="34">
                  <c:v>0.3135</c:v>
                </c:pt>
                <c:pt idx="35">
                  <c:v>0.32780000000000004</c:v>
                </c:pt>
                <c:pt idx="36">
                  <c:v>0.34379999999999999</c:v>
                </c:pt>
                <c:pt idx="37">
                  <c:v>0.35799999999999998</c:v>
                </c:pt>
                <c:pt idx="38">
                  <c:v>0.37069999999999997</c:v>
                </c:pt>
                <c:pt idx="39">
                  <c:v>0.38189999999999996</c:v>
                </c:pt>
                <c:pt idx="40">
                  <c:v>0.39200000000000002</c:v>
                </c:pt>
                <c:pt idx="41">
                  <c:v>0.40079999999999999</c:v>
                </c:pt>
                <c:pt idx="42">
                  <c:v>0.40870000000000001</c:v>
                </c:pt>
                <c:pt idx="43">
                  <c:v>0.41560000000000002</c:v>
                </c:pt>
                <c:pt idx="44">
                  <c:v>0.4269</c:v>
                </c:pt>
                <c:pt idx="45">
                  <c:v>0.43539999999999995</c:v>
                </c:pt>
                <c:pt idx="46">
                  <c:v>0.44139999999999996</c:v>
                </c:pt>
                <c:pt idx="47">
                  <c:v>0.44539999999999996</c:v>
                </c:pt>
                <c:pt idx="48">
                  <c:v>0.44769999999999999</c:v>
                </c:pt>
                <c:pt idx="49">
                  <c:v>0.44850000000000001</c:v>
                </c:pt>
                <c:pt idx="50">
                  <c:v>0.44689999999999996</c:v>
                </c:pt>
                <c:pt idx="51">
                  <c:v>0.44189999999999996</c:v>
                </c:pt>
                <c:pt idx="52">
                  <c:v>0.43480000000000002</c:v>
                </c:pt>
                <c:pt idx="53">
                  <c:v>0.42630000000000001</c:v>
                </c:pt>
                <c:pt idx="54">
                  <c:v>0.41710000000000003</c:v>
                </c:pt>
                <c:pt idx="55">
                  <c:v>0.40739999999999998</c:v>
                </c:pt>
                <c:pt idx="56">
                  <c:v>0.39760000000000001</c:v>
                </c:pt>
                <c:pt idx="57">
                  <c:v>0.38789999999999997</c:v>
                </c:pt>
                <c:pt idx="58">
                  <c:v>0.37839999999999996</c:v>
                </c:pt>
                <c:pt idx="59">
                  <c:v>0.36910000000000004</c:v>
                </c:pt>
                <c:pt idx="60">
                  <c:v>0.36010000000000003</c:v>
                </c:pt>
                <c:pt idx="61">
                  <c:v>0.34310000000000002</c:v>
                </c:pt>
                <c:pt idx="62">
                  <c:v>0.32380000000000003</c:v>
                </c:pt>
                <c:pt idx="63">
                  <c:v>0.30630000000000002</c:v>
                </c:pt>
                <c:pt idx="64">
                  <c:v>0.29070000000000001</c:v>
                </c:pt>
                <c:pt idx="65">
                  <c:v>0.27660000000000001</c:v>
                </c:pt>
                <c:pt idx="66">
                  <c:v>0.26380000000000003</c:v>
                </c:pt>
                <c:pt idx="67">
                  <c:v>0.25230000000000002</c:v>
                </c:pt>
                <c:pt idx="68">
                  <c:v>0.2417</c:v>
                </c:pt>
                <c:pt idx="69">
                  <c:v>0.23219999999999999</c:v>
                </c:pt>
                <c:pt idx="70">
                  <c:v>0.21530000000000002</c:v>
                </c:pt>
                <c:pt idx="71">
                  <c:v>0.2009</c:v>
                </c:pt>
                <c:pt idx="72">
                  <c:v>0.1885</c:v>
                </c:pt>
                <c:pt idx="73">
                  <c:v>0.1777</c:v>
                </c:pt>
                <c:pt idx="74">
                  <c:v>0.16819999999999999</c:v>
                </c:pt>
                <c:pt idx="75">
                  <c:v>0.1598</c:v>
                </c:pt>
                <c:pt idx="76">
                  <c:v>0.14549999999999999</c:v>
                </c:pt>
                <c:pt idx="77">
                  <c:v>0.1348</c:v>
                </c:pt>
                <c:pt idx="78">
                  <c:v>0.12459999999999999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801-4B5C-ADF0-66568CD83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603104"/>
        <c:axId val="490602120"/>
      </c:scatterChart>
      <c:valAx>
        <c:axId val="490603104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Alpha particle energy (MeV)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602120"/>
        <c:crosses val="autoZero"/>
        <c:crossBetween val="midCat"/>
      </c:valAx>
      <c:valAx>
        <c:axId val="490602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Stopping power (MeV/um)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603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Stopping powers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Quartz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sum!$B$4:$B$82</c:f>
              <c:numCache>
                <c:formatCode>General</c:formatCode>
                <c:ptCount val="79"/>
                <c:pt idx="0">
                  <c:v>0.01</c:v>
                </c:pt>
                <c:pt idx="1">
                  <c:v>1.0999999999999999E-2</c:v>
                </c:pt>
                <c:pt idx="2">
                  <c:v>1.2E-2</c:v>
                </c:pt>
                <c:pt idx="3">
                  <c:v>1.2999999999999999E-2</c:v>
                </c:pt>
                <c:pt idx="4">
                  <c:v>1.4E-2</c:v>
                </c:pt>
                <c:pt idx="5">
                  <c:v>1.4999999999999999E-2</c:v>
                </c:pt>
                <c:pt idx="6">
                  <c:v>1.6E-2</c:v>
                </c:pt>
                <c:pt idx="7">
                  <c:v>1.7000000000000001E-2</c:v>
                </c:pt>
                <c:pt idx="8">
                  <c:v>1.7999999999999999E-2</c:v>
                </c:pt>
                <c:pt idx="9">
                  <c:v>0.02</c:v>
                </c:pt>
                <c:pt idx="10">
                  <c:v>2.2499999999999999E-2</c:v>
                </c:pt>
                <c:pt idx="11">
                  <c:v>2.5000000000000001E-2</c:v>
                </c:pt>
                <c:pt idx="12">
                  <c:v>2.75E-2</c:v>
                </c:pt>
                <c:pt idx="13">
                  <c:v>0.03</c:v>
                </c:pt>
                <c:pt idx="14">
                  <c:v>3.2500000000000001E-2</c:v>
                </c:pt>
                <c:pt idx="15">
                  <c:v>3.5000000000000003E-2</c:v>
                </c:pt>
                <c:pt idx="16">
                  <c:v>3.7499999999999999E-2</c:v>
                </c:pt>
                <c:pt idx="17">
                  <c:v>0.04</c:v>
                </c:pt>
                <c:pt idx="18">
                  <c:v>4.4999999999999998E-2</c:v>
                </c:pt>
                <c:pt idx="19">
                  <c:v>0.05</c:v>
                </c:pt>
                <c:pt idx="20">
                  <c:v>5.5E-2</c:v>
                </c:pt>
                <c:pt idx="21">
                  <c:v>0.06</c:v>
                </c:pt>
                <c:pt idx="22">
                  <c:v>6.5000000000000002E-2</c:v>
                </c:pt>
                <c:pt idx="23">
                  <c:v>7.0000000000000007E-2</c:v>
                </c:pt>
                <c:pt idx="24">
                  <c:v>0.08</c:v>
                </c:pt>
                <c:pt idx="25">
                  <c:v>0.09</c:v>
                </c:pt>
                <c:pt idx="26">
                  <c:v>0.1</c:v>
                </c:pt>
                <c:pt idx="27">
                  <c:v>0.11</c:v>
                </c:pt>
                <c:pt idx="28">
                  <c:v>0.12</c:v>
                </c:pt>
                <c:pt idx="29">
                  <c:v>0.13</c:v>
                </c:pt>
                <c:pt idx="30">
                  <c:v>0.14000000000000001</c:v>
                </c:pt>
                <c:pt idx="31">
                  <c:v>0.15</c:v>
                </c:pt>
                <c:pt idx="32">
                  <c:v>0.16</c:v>
                </c:pt>
                <c:pt idx="33">
                  <c:v>0.17</c:v>
                </c:pt>
                <c:pt idx="34">
                  <c:v>0.18</c:v>
                </c:pt>
                <c:pt idx="35">
                  <c:v>0.2</c:v>
                </c:pt>
                <c:pt idx="36">
                  <c:v>0.22500000000000001</c:v>
                </c:pt>
                <c:pt idx="37">
                  <c:v>0.25</c:v>
                </c:pt>
                <c:pt idx="38">
                  <c:v>0.27500000000000002</c:v>
                </c:pt>
                <c:pt idx="39">
                  <c:v>0.3</c:v>
                </c:pt>
                <c:pt idx="40">
                  <c:v>0.32500000000000001</c:v>
                </c:pt>
                <c:pt idx="41">
                  <c:v>0.35</c:v>
                </c:pt>
                <c:pt idx="42">
                  <c:v>0.375</c:v>
                </c:pt>
                <c:pt idx="43">
                  <c:v>0.4</c:v>
                </c:pt>
                <c:pt idx="44">
                  <c:v>0.45</c:v>
                </c:pt>
                <c:pt idx="45">
                  <c:v>0.5</c:v>
                </c:pt>
                <c:pt idx="46">
                  <c:v>0.55000000000000004</c:v>
                </c:pt>
                <c:pt idx="47">
                  <c:v>0.6</c:v>
                </c:pt>
                <c:pt idx="48">
                  <c:v>0.65</c:v>
                </c:pt>
                <c:pt idx="49">
                  <c:v>0.7</c:v>
                </c:pt>
                <c:pt idx="50">
                  <c:v>0.8</c:v>
                </c:pt>
                <c:pt idx="51">
                  <c:v>0.9</c:v>
                </c:pt>
                <c:pt idx="52">
                  <c:v>1</c:v>
                </c:pt>
                <c:pt idx="53">
                  <c:v>1.1000000000000001</c:v>
                </c:pt>
                <c:pt idx="54">
                  <c:v>1.2</c:v>
                </c:pt>
                <c:pt idx="55">
                  <c:v>1.3</c:v>
                </c:pt>
                <c:pt idx="56">
                  <c:v>1.4</c:v>
                </c:pt>
                <c:pt idx="57">
                  <c:v>1.5</c:v>
                </c:pt>
                <c:pt idx="58">
                  <c:v>1.6</c:v>
                </c:pt>
                <c:pt idx="59">
                  <c:v>1.7</c:v>
                </c:pt>
                <c:pt idx="60">
                  <c:v>1.8</c:v>
                </c:pt>
                <c:pt idx="61">
                  <c:v>2</c:v>
                </c:pt>
                <c:pt idx="62">
                  <c:v>2.25</c:v>
                </c:pt>
                <c:pt idx="63">
                  <c:v>2.5</c:v>
                </c:pt>
                <c:pt idx="64">
                  <c:v>2.75</c:v>
                </c:pt>
                <c:pt idx="65">
                  <c:v>3</c:v>
                </c:pt>
                <c:pt idx="66">
                  <c:v>3.25</c:v>
                </c:pt>
                <c:pt idx="67">
                  <c:v>3.5</c:v>
                </c:pt>
                <c:pt idx="68">
                  <c:v>3.75</c:v>
                </c:pt>
                <c:pt idx="69">
                  <c:v>4</c:v>
                </c:pt>
                <c:pt idx="70">
                  <c:v>4.5</c:v>
                </c:pt>
                <c:pt idx="71">
                  <c:v>5</c:v>
                </c:pt>
                <c:pt idx="72">
                  <c:v>5.5</c:v>
                </c:pt>
                <c:pt idx="73">
                  <c:v>6</c:v>
                </c:pt>
                <c:pt idx="74">
                  <c:v>6.5</c:v>
                </c:pt>
                <c:pt idx="75">
                  <c:v>7</c:v>
                </c:pt>
                <c:pt idx="76">
                  <c:v>8</c:v>
                </c:pt>
                <c:pt idx="77">
                  <c:v>9</c:v>
                </c:pt>
                <c:pt idx="78">
                  <c:v>10</c:v>
                </c:pt>
              </c:numCache>
            </c:numRef>
          </c:xVal>
          <c:yVal>
            <c:numRef>
              <c:f>sum!$C$4:$C$82</c:f>
              <c:numCache>
                <c:formatCode>General</c:formatCode>
                <c:ptCount val="79"/>
                <c:pt idx="0">
                  <c:v>6.4189999999999997E-2</c:v>
                </c:pt>
                <c:pt idx="1">
                  <c:v>6.7310000000000009E-2</c:v>
                </c:pt>
                <c:pt idx="2">
                  <c:v>7.0279999999999995E-2</c:v>
                </c:pt>
                <c:pt idx="3">
                  <c:v>7.3150000000000007E-2</c:v>
                </c:pt>
                <c:pt idx="4">
                  <c:v>7.5939999999999994E-2</c:v>
                </c:pt>
                <c:pt idx="5">
                  <c:v>7.8689999999999996E-2</c:v>
                </c:pt>
                <c:pt idx="6">
                  <c:v>8.1390000000000004E-2</c:v>
                </c:pt>
                <c:pt idx="7">
                  <c:v>8.405E-2</c:v>
                </c:pt>
                <c:pt idx="8">
                  <c:v>8.6669999999999997E-2</c:v>
                </c:pt>
                <c:pt idx="9">
                  <c:v>9.1810000000000003E-2</c:v>
                </c:pt>
                <c:pt idx="10">
                  <c:v>9.801E-2</c:v>
                </c:pt>
                <c:pt idx="11">
                  <c:v>0.104</c:v>
                </c:pt>
                <c:pt idx="12">
                  <c:v>0.10970000000000001</c:v>
                </c:pt>
                <c:pt idx="13">
                  <c:v>0.1152</c:v>
                </c:pt>
                <c:pt idx="14">
                  <c:v>0.1205</c:v>
                </c:pt>
                <c:pt idx="15">
                  <c:v>0.12570000000000001</c:v>
                </c:pt>
                <c:pt idx="16">
                  <c:v>0.13059999999999999</c:v>
                </c:pt>
                <c:pt idx="17">
                  <c:v>0.13550000000000001</c:v>
                </c:pt>
                <c:pt idx="18">
                  <c:v>0.1447</c:v>
                </c:pt>
                <c:pt idx="19">
                  <c:v>0.15340000000000001</c:v>
                </c:pt>
                <c:pt idx="20">
                  <c:v>0.16169999999999998</c:v>
                </c:pt>
                <c:pt idx="21">
                  <c:v>0.1696</c:v>
                </c:pt>
                <c:pt idx="22">
                  <c:v>0.1772</c:v>
                </c:pt>
                <c:pt idx="23">
                  <c:v>0.1845</c:v>
                </c:pt>
                <c:pt idx="24">
                  <c:v>0.1981</c:v>
                </c:pt>
                <c:pt idx="25">
                  <c:v>0.21080000000000002</c:v>
                </c:pt>
                <c:pt idx="26">
                  <c:v>0.22259999999999999</c:v>
                </c:pt>
                <c:pt idx="27">
                  <c:v>0.2336</c:v>
                </c:pt>
                <c:pt idx="28">
                  <c:v>0.24390000000000001</c:v>
                </c:pt>
                <c:pt idx="29">
                  <c:v>0.25359999999999999</c:v>
                </c:pt>
                <c:pt idx="30">
                  <c:v>0.26269999999999999</c:v>
                </c:pt>
                <c:pt idx="31">
                  <c:v>0.27129999999999999</c:v>
                </c:pt>
                <c:pt idx="32">
                  <c:v>0.27939999999999998</c:v>
                </c:pt>
                <c:pt idx="33">
                  <c:v>0.28699999999999998</c:v>
                </c:pt>
                <c:pt idx="34">
                  <c:v>0.29419999999999996</c:v>
                </c:pt>
                <c:pt idx="35">
                  <c:v>0.30739999999999995</c:v>
                </c:pt>
                <c:pt idx="36">
                  <c:v>0.3221</c:v>
                </c:pt>
                <c:pt idx="37">
                  <c:v>0.33479999999999999</c:v>
                </c:pt>
                <c:pt idx="38">
                  <c:v>0.34589999999999999</c:v>
                </c:pt>
                <c:pt idx="39">
                  <c:v>0.35560000000000003</c:v>
                </c:pt>
                <c:pt idx="40">
                  <c:v>0.36410000000000003</c:v>
                </c:pt>
                <c:pt idx="41">
                  <c:v>0.37139999999999995</c:v>
                </c:pt>
                <c:pt idx="42">
                  <c:v>0.37769999999999998</c:v>
                </c:pt>
                <c:pt idx="43">
                  <c:v>0.38319999999999999</c:v>
                </c:pt>
                <c:pt idx="44">
                  <c:v>0.39169999999999999</c:v>
                </c:pt>
                <c:pt idx="45">
                  <c:v>0.3977</c:v>
                </c:pt>
                <c:pt idx="46">
                  <c:v>0.40150000000000002</c:v>
                </c:pt>
                <c:pt idx="47">
                  <c:v>0.40360000000000001</c:v>
                </c:pt>
                <c:pt idx="48">
                  <c:v>0.4042</c:v>
                </c:pt>
                <c:pt idx="49">
                  <c:v>0.4037</c:v>
                </c:pt>
                <c:pt idx="50">
                  <c:v>0.4</c:v>
                </c:pt>
                <c:pt idx="51">
                  <c:v>0.39380000000000004</c:v>
                </c:pt>
                <c:pt idx="52">
                  <c:v>0.38600000000000001</c:v>
                </c:pt>
                <c:pt idx="53">
                  <c:v>0.37719999999999998</c:v>
                </c:pt>
                <c:pt idx="54">
                  <c:v>0.36810000000000004</c:v>
                </c:pt>
                <c:pt idx="55">
                  <c:v>0.35869999999999996</c:v>
                </c:pt>
                <c:pt idx="56">
                  <c:v>0.34949999999999998</c:v>
                </c:pt>
                <c:pt idx="57">
                  <c:v>0.34039999999999998</c:v>
                </c:pt>
                <c:pt idx="58">
                  <c:v>0.33169999999999999</c:v>
                </c:pt>
                <c:pt idx="59">
                  <c:v>0.32319999999999999</c:v>
                </c:pt>
                <c:pt idx="60">
                  <c:v>0.31510000000000005</c:v>
                </c:pt>
                <c:pt idx="61">
                  <c:v>0.2999</c:v>
                </c:pt>
                <c:pt idx="62">
                  <c:v>0.28270000000000001</c:v>
                </c:pt>
                <c:pt idx="63">
                  <c:v>0.26750000000000002</c:v>
                </c:pt>
                <c:pt idx="64">
                  <c:v>0.25380000000000003</c:v>
                </c:pt>
                <c:pt idx="65">
                  <c:v>0.24159999999999998</c:v>
                </c:pt>
                <c:pt idx="66">
                  <c:v>0.23069999999999999</c:v>
                </c:pt>
                <c:pt idx="67">
                  <c:v>0.22069999999999998</c:v>
                </c:pt>
                <c:pt idx="68">
                  <c:v>0.21180000000000002</c:v>
                </c:pt>
                <c:pt idx="69">
                  <c:v>0.2036</c:v>
                </c:pt>
                <c:pt idx="70">
                  <c:v>0.18919999999999998</c:v>
                </c:pt>
                <c:pt idx="71">
                  <c:v>0.17699999999999999</c:v>
                </c:pt>
                <c:pt idx="72">
                  <c:v>0.16639999999999999</c:v>
                </c:pt>
                <c:pt idx="73">
                  <c:v>0.15730000000000002</c:v>
                </c:pt>
                <c:pt idx="74">
                  <c:v>0.1492</c:v>
                </c:pt>
                <c:pt idx="75">
                  <c:v>0.14199999999999999</c:v>
                </c:pt>
                <c:pt idx="76">
                  <c:v>0.1298</c:v>
                </c:pt>
                <c:pt idx="77">
                  <c:v>0.12029999999999999</c:v>
                </c:pt>
                <c:pt idx="78">
                  <c:v>0.1113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01-4B5C-ADF0-66568CD83046}"/>
            </c:ext>
          </c:extLst>
        </c:ser>
        <c:ser>
          <c:idx val="1"/>
          <c:order val="1"/>
          <c:tx>
            <c:v>k-feldspar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sum!$B$4:$B$82</c:f>
              <c:numCache>
                <c:formatCode>General</c:formatCode>
                <c:ptCount val="79"/>
                <c:pt idx="0">
                  <c:v>0.01</c:v>
                </c:pt>
                <c:pt idx="1">
                  <c:v>1.0999999999999999E-2</c:v>
                </c:pt>
                <c:pt idx="2">
                  <c:v>1.2E-2</c:v>
                </c:pt>
                <c:pt idx="3">
                  <c:v>1.2999999999999999E-2</c:v>
                </c:pt>
                <c:pt idx="4">
                  <c:v>1.4E-2</c:v>
                </c:pt>
                <c:pt idx="5">
                  <c:v>1.4999999999999999E-2</c:v>
                </c:pt>
                <c:pt idx="6">
                  <c:v>1.6E-2</c:v>
                </c:pt>
                <c:pt idx="7">
                  <c:v>1.7000000000000001E-2</c:v>
                </c:pt>
                <c:pt idx="8">
                  <c:v>1.7999999999999999E-2</c:v>
                </c:pt>
                <c:pt idx="9">
                  <c:v>0.02</c:v>
                </c:pt>
                <c:pt idx="10">
                  <c:v>2.2499999999999999E-2</c:v>
                </c:pt>
                <c:pt idx="11">
                  <c:v>2.5000000000000001E-2</c:v>
                </c:pt>
                <c:pt idx="12">
                  <c:v>2.75E-2</c:v>
                </c:pt>
                <c:pt idx="13">
                  <c:v>0.03</c:v>
                </c:pt>
                <c:pt idx="14">
                  <c:v>3.2500000000000001E-2</c:v>
                </c:pt>
                <c:pt idx="15">
                  <c:v>3.5000000000000003E-2</c:v>
                </c:pt>
                <c:pt idx="16">
                  <c:v>3.7499999999999999E-2</c:v>
                </c:pt>
                <c:pt idx="17">
                  <c:v>0.04</c:v>
                </c:pt>
                <c:pt idx="18">
                  <c:v>4.4999999999999998E-2</c:v>
                </c:pt>
                <c:pt idx="19">
                  <c:v>0.05</c:v>
                </c:pt>
                <c:pt idx="20">
                  <c:v>5.5E-2</c:v>
                </c:pt>
                <c:pt idx="21">
                  <c:v>0.06</c:v>
                </c:pt>
                <c:pt idx="22">
                  <c:v>6.5000000000000002E-2</c:v>
                </c:pt>
                <c:pt idx="23">
                  <c:v>7.0000000000000007E-2</c:v>
                </c:pt>
                <c:pt idx="24">
                  <c:v>0.08</c:v>
                </c:pt>
                <c:pt idx="25">
                  <c:v>0.09</c:v>
                </c:pt>
                <c:pt idx="26">
                  <c:v>0.1</c:v>
                </c:pt>
                <c:pt idx="27">
                  <c:v>0.11</c:v>
                </c:pt>
                <c:pt idx="28">
                  <c:v>0.12</c:v>
                </c:pt>
                <c:pt idx="29">
                  <c:v>0.13</c:v>
                </c:pt>
                <c:pt idx="30">
                  <c:v>0.14000000000000001</c:v>
                </c:pt>
                <c:pt idx="31">
                  <c:v>0.15</c:v>
                </c:pt>
                <c:pt idx="32">
                  <c:v>0.16</c:v>
                </c:pt>
                <c:pt idx="33">
                  <c:v>0.17</c:v>
                </c:pt>
                <c:pt idx="34">
                  <c:v>0.18</c:v>
                </c:pt>
                <c:pt idx="35">
                  <c:v>0.2</c:v>
                </c:pt>
                <c:pt idx="36">
                  <c:v>0.22500000000000001</c:v>
                </c:pt>
                <c:pt idx="37">
                  <c:v>0.25</c:v>
                </c:pt>
                <c:pt idx="38">
                  <c:v>0.27500000000000002</c:v>
                </c:pt>
                <c:pt idx="39">
                  <c:v>0.3</c:v>
                </c:pt>
                <c:pt idx="40">
                  <c:v>0.32500000000000001</c:v>
                </c:pt>
                <c:pt idx="41">
                  <c:v>0.35</c:v>
                </c:pt>
                <c:pt idx="42">
                  <c:v>0.375</c:v>
                </c:pt>
                <c:pt idx="43">
                  <c:v>0.4</c:v>
                </c:pt>
                <c:pt idx="44">
                  <c:v>0.45</c:v>
                </c:pt>
                <c:pt idx="45">
                  <c:v>0.5</c:v>
                </c:pt>
                <c:pt idx="46">
                  <c:v>0.55000000000000004</c:v>
                </c:pt>
                <c:pt idx="47">
                  <c:v>0.6</c:v>
                </c:pt>
                <c:pt idx="48">
                  <c:v>0.65</c:v>
                </c:pt>
                <c:pt idx="49">
                  <c:v>0.7</c:v>
                </c:pt>
                <c:pt idx="50">
                  <c:v>0.8</c:v>
                </c:pt>
                <c:pt idx="51">
                  <c:v>0.9</c:v>
                </c:pt>
                <c:pt idx="52">
                  <c:v>1</c:v>
                </c:pt>
                <c:pt idx="53">
                  <c:v>1.1000000000000001</c:v>
                </c:pt>
                <c:pt idx="54">
                  <c:v>1.2</c:v>
                </c:pt>
                <c:pt idx="55">
                  <c:v>1.3</c:v>
                </c:pt>
                <c:pt idx="56">
                  <c:v>1.4</c:v>
                </c:pt>
                <c:pt idx="57">
                  <c:v>1.5</c:v>
                </c:pt>
                <c:pt idx="58">
                  <c:v>1.6</c:v>
                </c:pt>
                <c:pt idx="59">
                  <c:v>1.7</c:v>
                </c:pt>
                <c:pt idx="60">
                  <c:v>1.8</c:v>
                </c:pt>
                <c:pt idx="61">
                  <c:v>2</c:v>
                </c:pt>
                <c:pt idx="62">
                  <c:v>2.25</c:v>
                </c:pt>
                <c:pt idx="63">
                  <c:v>2.5</c:v>
                </c:pt>
                <c:pt idx="64">
                  <c:v>2.75</c:v>
                </c:pt>
                <c:pt idx="65">
                  <c:v>3</c:v>
                </c:pt>
                <c:pt idx="66">
                  <c:v>3.25</c:v>
                </c:pt>
                <c:pt idx="67">
                  <c:v>3.5</c:v>
                </c:pt>
                <c:pt idx="68">
                  <c:v>3.75</c:v>
                </c:pt>
                <c:pt idx="69">
                  <c:v>4</c:v>
                </c:pt>
                <c:pt idx="70">
                  <c:v>4.5</c:v>
                </c:pt>
                <c:pt idx="71">
                  <c:v>5</c:v>
                </c:pt>
                <c:pt idx="72">
                  <c:v>5.5</c:v>
                </c:pt>
                <c:pt idx="73">
                  <c:v>6</c:v>
                </c:pt>
                <c:pt idx="74">
                  <c:v>6.5</c:v>
                </c:pt>
                <c:pt idx="75">
                  <c:v>7</c:v>
                </c:pt>
                <c:pt idx="76">
                  <c:v>8</c:v>
                </c:pt>
                <c:pt idx="77">
                  <c:v>9</c:v>
                </c:pt>
                <c:pt idx="78">
                  <c:v>10</c:v>
                </c:pt>
              </c:numCache>
            </c:numRef>
          </c:xVal>
          <c:yVal>
            <c:numRef>
              <c:f>sum!$D$4:$D$82</c:f>
              <c:numCache>
                <c:formatCode>General</c:formatCode>
                <c:ptCount val="79"/>
                <c:pt idx="0">
                  <c:v>6.0010000000000001E-2</c:v>
                </c:pt>
                <c:pt idx="1">
                  <c:v>6.3009999999999997E-2</c:v>
                </c:pt>
                <c:pt idx="2">
                  <c:v>6.59E-2</c:v>
                </c:pt>
                <c:pt idx="3">
                  <c:v>6.8680000000000005E-2</c:v>
                </c:pt>
                <c:pt idx="4">
                  <c:v>7.1389999999999995E-2</c:v>
                </c:pt>
                <c:pt idx="5">
                  <c:v>7.4040000000000009E-2</c:v>
                </c:pt>
                <c:pt idx="6">
                  <c:v>7.664E-2</c:v>
                </c:pt>
                <c:pt idx="7">
                  <c:v>7.9189999999999997E-2</c:v>
                </c:pt>
                <c:pt idx="8">
                  <c:v>8.1700000000000009E-2</c:v>
                </c:pt>
                <c:pt idx="9">
                  <c:v>8.659E-2</c:v>
                </c:pt>
                <c:pt idx="10">
                  <c:v>9.2480000000000007E-2</c:v>
                </c:pt>
                <c:pt idx="11">
                  <c:v>9.8119999999999999E-2</c:v>
                </c:pt>
                <c:pt idx="12">
                  <c:v>0.10349999999999999</c:v>
                </c:pt>
                <c:pt idx="13">
                  <c:v>0.10879999999999999</c:v>
                </c:pt>
                <c:pt idx="14">
                  <c:v>0.1138</c:v>
                </c:pt>
                <c:pt idx="15">
                  <c:v>0.1187</c:v>
                </c:pt>
                <c:pt idx="16">
                  <c:v>0.12340000000000001</c:v>
                </c:pt>
                <c:pt idx="17">
                  <c:v>0.12790000000000001</c:v>
                </c:pt>
                <c:pt idx="18">
                  <c:v>0.13669999999999999</c:v>
                </c:pt>
                <c:pt idx="19">
                  <c:v>0.14499999999999999</c:v>
                </c:pt>
                <c:pt idx="20">
                  <c:v>0.15290000000000001</c:v>
                </c:pt>
                <c:pt idx="21">
                  <c:v>0.16040000000000001</c:v>
                </c:pt>
                <c:pt idx="22">
                  <c:v>0.1676</c:v>
                </c:pt>
                <c:pt idx="23">
                  <c:v>0.17449999999999999</c:v>
                </c:pt>
                <c:pt idx="24">
                  <c:v>0.18759999999999999</c:v>
                </c:pt>
                <c:pt idx="25">
                  <c:v>0.19969999999999999</c:v>
                </c:pt>
                <c:pt idx="26">
                  <c:v>0.21099999999999999</c:v>
                </c:pt>
                <c:pt idx="27">
                  <c:v>0.22159999999999999</c:v>
                </c:pt>
                <c:pt idx="28">
                  <c:v>0.23150000000000001</c:v>
                </c:pt>
                <c:pt idx="29">
                  <c:v>0.2409</c:v>
                </c:pt>
                <c:pt idx="30">
                  <c:v>0.24969999999999998</c:v>
                </c:pt>
                <c:pt idx="31">
                  <c:v>0.25800000000000001</c:v>
                </c:pt>
                <c:pt idx="32">
                  <c:v>0.26580000000000004</c:v>
                </c:pt>
                <c:pt idx="33">
                  <c:v>0.2732</c:v>
                </c:pt>
                <c:pt idx="34">
                  <c:v>0.2802</c:v>
                </c:pt>
                <c:pt idx="35">
                  <c:v>0.29320000000000002</c:v>
                </c:pt>
                <c:pt idx="36">
                  <c:v>0.3075</c:v>
                </c:pt>
                <c:pt idx="37">
                  <c:v>0.32</c:v>
                </c:pt>
                <c:pt idx="38">
                  <c:v>0.33089999999999997</c:v>
                </c:pt>
                <c:pt idx="39">
                  <c:v>0.34039999999999998</c:v>
                </c:pt>
                <c:pt idx="40">
                  <c:v>0.34870000000000001</c:v>
                </c:pt>
                <c:pt idx="41">
                  <c:v>0.35599999999999998</c:v>
                </c:pt>
                <c:pt idx="42">
                  <c:v>0.36219999999999997</c:v>
                </c:pt>
                <c:pt idx="43">
                  <c:v>0.36760000000000004</c:v>
                </c:pt>
                <c:pt idx="44">
                  <c:v>0.37610000000000005</c:v>
                </c:pt>
                <c:pt idx="45">
                  <c:v>0.38200000000000001</c:v>
                </c:pt>
                <c:pt idx="46">
                  <c:v>0.38580000000000003</c:v>
                </c:pt>
                <c:pt idx="47">
                  <c:v>0.38789999999999997</c:v>
                </c:pt>
                <c:pt idx="48">
                  <c:v>0.3886</c:v>
                </c:pt>
                <c:pt idx="49">
                  <c:v>0.38819999999999999</c:v>
                </c:pt>
                <c:pt idx="50">
                  <c:v>0.38480000000000003</c:v>
                </c:pt>
                <c:pt idx="51">
                  <c:v>0.37880000000000003</c:v>
                </c:pt>
                <c:pt idx="52">
                  <c:v>0.37139999999999995</c:v>
                </c:pt>
                <c:pt idx="53">
                  <c:v>0.36310000000000003</c:v>
                </c:pt>
                <c:pt idx="54">
                  <c:v>0.3543</c:v>
                </c:pt>
                <c:pt idx="55">
                  <c:v>0.34549999999999997</c:v>
                </c:pt>
                <c:pt idx="56">
                  <c:v>0.33660000000000001</c:v>
                </c:pt>
                <c:pt idx="57">
                  <c:v>0.32800000000000001</c:v>
                </c:pt>
                <c:pt idx="58">
                  <c:v>0.3196</c:v>
                </c:pt>
                <c:pt idx="59">
                  <c:v>0.3115</c:v>
                </c:pt>
                <c:pt idx="60">
                  <c:v>0.30369999999999997</c:v>
                </c:pt>
                <c:pt idx="61">
                  <c:v>0.28910000000000002</c:v>
                </c:pt>
                <c:pt idx="62">
                  <c:v>0.27260000000000001</c:v>
                </c:pt>
                <c:pt idx="63">
                  <c:v>0.25800000000000001</c:v>
                </c:pt>
                <c:pt idx="64">
                  <c:v>0.24490000000000001</c:v>
                </c:pt>
                <c:pt idx="65">
                  <c:v>0.2331</c:v>
                </c:pt>
                <c:pt idx="66">
                  <c:v>0.22259999999999999</c:v>
                </c:pt>
                <c:pt idx="67">
                  <c:v>0.21299999999999999</c:v>
                </c:pt>
                <c:pt idx="68">
                  <c:v>0.20430000000000001</c:v>
                </c:pt>
                <c:pt idx="69">
                  <c:v>0.19640000000000002</c:v>
                </c:pt>
                <c:pt idx="70">
                  <c:v>0.18259999999999998</c:v>
                </c:pt>
                <c:pt idx="71">
                  <c:v>0.17080000000000001</c:v>
                </c:pt>
                <c:pt idx="72">
                  <c:v>0.16059999999999999</c:v>
                </c:pt>
                <c:pt idx="73">
                  <c:v>0.15180000000000002</c:v>
                </c:pt>
                <c:pt idx="74">
                  <c:v>0.14399999999999999</c:v>
                </c:pt>
                <c:pt idx="75">
                  <c:v>0.13700000000000001</c:v>
                </c:pt>
                <c:pt idx="76">
                  <c:v>0.12529999999999999</c:v>
                </c:pt>
                <c:pt idx="77">
                  <c:v>0.11609999999999999</c:v>
                </c:pt>
                <c:pt idx="78">
                  <c:v>0.10729999999999999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01-4B5C-ADF0-66568CD83046}"/>
            </c:ext>
          </c:extLst>
        </c:ser>
        <c:ser>
          <c:idx val="2"/>
          <c:order val="2"/>
          <c:tx>
            <c:v>Calcite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sum!$B$4:$B$82</c:f>
              <c:numCache>
                <c:formatCode>General</c:formatCode>
                <c:ptCount val="79"/>
                <c:pt idx="0">
                  <c:v>0.01</c:v>
                </c:pt>
                <c:pt idx="1">
                  <c:v>1.0999999999999999E-2</c:v>
                </c:pt>
                <c:pt idx="2">
                  <c:v>1.2E-2</c:v>
                </c:pt>
                <c:pt idx="3">
                  <c:v>1.2999999999999999E-2</c:v>
                </c:pt>
                <c:pt idx="4">
                  <c:v>1.4E-2</c:v>
                </c:pt>
                <c:pt idx="5">
                  <c:v>1.4999999999999999E-2</c:v>
                </c:pt>
                <c:pt idx="6">
                  <c:v>1.6E-2</c:v>
                </c:pt>
                <c:pt idx="7">
                  <c:v>1.7000000000000001E-2</c:v>
                </c:pt>
                <c:pt idx="8">
                  <c:v>1.7999999999999999E-2</c:v>
                </c:pt>
                <c:pt idx="9">
                  <c:v>0.02</c:v>
                </c:pt>
                <c:pt idx="10">
                  <c:v>2.2499999999999999E-2</c:v>
                </c:pt>
                <c:pt idx="11">
                  <c:v>2.5000000000000001E-2</c:v>
                </c:pt>
                <c:pt idx="12">
                  <c:v>2.75E-2</c:v>
                </c:pt>
                <c:pt idx="13">
                  <c:v>0.03</c:v>
                </c:pt>
                <c:pt idx="14">
                  <c:v>3.2500000000000001E-2</c:v>
                </c:pt>
                <c:pt idx="15">
                  <c:v>3.5000000000000003E-2</c:v>
                </c:pt>
                <c:pt idx="16">
                  <c:v>3.7499999999999999E-2</c:v>
                </c:pt>
                <c:pt idx="17">
                  <c:v>0.04</c:v>
                </c:pt>
                <c:pt idx="18">
                  <c:v>4.4999999999999998E-2</c:v>
                </c:pt>
                <c:pt idx="19">
                  <c:v>0.05</c:v>
                </c:pt>
                <c:pt idx="20">
                  <c:v>5.5E-2</c:v>
                </c:pt>
                <c:pt idx="21">
                  <c:v>0.06</c:v>
                </c:pt>
                <c:pt idx="22">
                  <c:v>6.5000000000000002E-2</c:v>
                </c:pt>
                <c:pt idx="23">
                  <c:v>7.0000000000000007E-2</c:v>
                </c:pt>
                <c:pt idx="24">
                  <c:v>0.08</c:v>
                </c:pt>
                <c:pt idx="25">
                  <c:v>0.09</c:v>
                </c:pt>
                <c:pt idx="26">
                  <c:v>0.1</c:v>
                </c:pt>
                <c:pt idx="27">
                  <c:v>0.11</c:v>
                </c:pt>
                <c:pt idx="28">
                  <c:v>0.12</c:v>
                </c:pt>
                <c:pt idx="29">
                  <c:v>0.13</c:v>
                </c:pt>
                <c:pt idx="30">
                  <c:v>0.14000000000000001</c:v>
                </c:pt>
                <c:pt idx="31">
                  <c:v>0.15</c:v>
                </c:pt>
                <c:pt idx="32">
                  <c:v>0.16</c:v>
                </c:pt>
                <c:pt idx="33">
                  <c:v>0.17</c:v>
                </c:pt>
                <c:pt idx="34">
                  <c:v>0.18</c:v>
                </c:pt>
                <c:pt idx="35">
                  <c:v>0.2</c:v>
                </c:pt>
                <c:pt idx="36">
                  <c:v>0.22500000000000001</c:v>
                </c:pt>
                <c:pt idx="37">
                  <c:v>0.25</c:v>
                </c:pt>
                <c:pt idx="38">
                  <c:v>0.27500000000000002</c:v>
                </c:pt>
                <c:pt idx="39">
                  <c:v>0.3</c:v>
                </c:pt>
                <c:pt idx="40">
                  <c:v>0.32500000000000001</c:v>
                </c:pt>
                <c:pt idx="41">
                  <c:v>0.35</c:v>
                </c:pt>
                <c:pt idx="42">
                  <c:v>0.375</c:v>
                </c:pt>
                <c:pt idx="43">
                  <c:v>0.4</c:v>
                </c:pt>
                <c:pt idx="44">
                  <c:v>0.45</c:v>
                </c:pt>
                <c:pt idx="45">
                  <c:v>0.5</c:v>
                </c:pt>
                <c:pt idx="46">
                  <c:v>0.55000000000000004</c:v>
                </c:pt>
                <c:pt idx="47">
                  <c:v>0.6</c:v>
                </c:pt>
                <c:pt idx="48">
                  <c:v>0.65</c:v>
                </c:pt>
                <c:pt idx="49">
                  <c:v>0.7</c:v>
                </c:pt>
                <c:pt idx="50">
                  <c:v>0.8</c:v>
                </c:pt>
                <c:pt idx="51">
                  <c:v>0.9</c:v>
                </c:pt>
                <c:pt idx="52">
                  <c:v>1</c:v>
                </c:pt>
                <c:pt idx="53">
                  <c:v>1.1000000000000001</c:v>
                </c:pt>
                <c:pt idx="54">
                  <c:v>1.2</c:v>
                </c:pt>
                <c:pt idx="55">
                  <c:v>1.3</c:v>
                </c:pt>
                <c:pt idx="56">
                  <c:v>1.4</c:v>
                </c:pt>
                <c:pt idx="57">
                  <c:v>1.5</c:v>
                </c:pt>
                <c:pt idx="58">
                  <c:v>1.6</c:v>
                </c:pt>
                <c:pt idx="59">
                  <c:v>1.7</c:v>
                </c:pt>
                <c:pt idx="60">
                  <c:v>1.8</c:v>
                </c:pt>
                <c:pt idx="61">
                  <c:v>2</c:v>
                </c:pt>
                <c:pt idx="62">
                  <c:v>2.25</c:v>
                </c:pt>
                <c:pt idx="63">
                  <c:v>2.5</c:v>
                </c:pt>
                <c:pt idx="64">
                  <c:v>2.75</c:v>
                </c:pt>
                <c:pt idx="65">
                  <c:v>3</c:v>
                </c:pt>
                <c:pt idx="66">
                  <c:v>3.25</c:v>
                </c:pt>
                <c:pt idx="67">
                  <c:v>3.5</c:v>
                </c:pt>
                <c:pt idx="68">
                  <c:v>3.75</c:v>
                </c:pt>
                <c:pt idx="69">
                  <c:v>4</c:v>
                </c:pt>
                <c:pt idx="70">
                  <c:v>4.5</c:v>
                </c:pt>
                <c:pt idx="71">
                  <c:v>5</c:v>
                </c:pt>
                <c:pt idx="72">
                  <c:v>5.5</c:v>
                </c:pt>
                <c:pt idx="73">
                  <c:v>6</c:v>
                </c:pt>
                <c:pt idx="74">
                  <c:v>6.5</c:v>
                </c:pt>
                <c:pt idx="75">
                  <c:v>7</c:v>
                </c:pt>
                <c:pt idx="76">
                  <c:v>8</c:v>
                </c:pt>
                <c:pt idx="77">
                  <c:v>9</c:v>
                </c:pt>
                <c:pt idx="78">
                  <c:v>10</c:v>
                </c:pt>
              </c:numCache>
            </c:numRef>
          </c:xVal>
          <c:yVal>
            <c:numRef>
              <c:f>sum!$E$4:$E$82</c:f>
              <c:numCache>
                <c:formatCode>General</c:formatCode>
                <c:ptCount val="79"/>
                <c:pt idx="0">
                  <c:v>6.4340000000000008E-2</c:v>
                </c:pt>
                <c:pt idx="1">
                  <c:v>6.7610000000000003E-2</c:v>
                </c:pt>
                <c:pt idx="2">
                  <c:v>7.0739999999999997E-2</c:v>
                </c:pt>
                <c:pt idx="3">
                  <c:v>7.3770000000000002E-2</c:v>
                </c:pt>
                <c:pt idx="4">
                  <c:v>7.6689999999999994E-2</c:v>
                </c:pt>
                <c:pt idx="5">
                  <c:v>7.9519999999999993E-2</c:v>
                </c:pt>
                <c:pt idx="6">
                  <c:v>8.2269999999999996E-2</c:v>
                </c:pt>
                <c:pt idx="7">
                  <c:v>8.4949999999999998E-2</c:v>
                </c:pt>
                <c:pt idx="8">
                  <c:v>8.7559999999999999E-2</c:v>
                </c:pt>
                <c:pt idx="9">
                  <c:v>9.2579999999999996E-2</c:v>
                </c:pt>
                <c:pt idx="10">
                  <c:v>9.8549999999999999E-2</c:v>
                </c:pt>
                <c:pt idx="11">
                  <c:v>0.1042</c:v>
                </c:pt>
                <c:pt idx="12">
                  <c:v>0.10959999999999999</c:v>
                </c:pt>
                <c:pt idx="13">
                  <c:v>0.1148</c:v>
                </c:pt>
                <c:pt idx="14">
                  <c:v>0.1197</c:v>
                </c:pt>
                <c:pt idx="15">
                  <c:v>0.1245</c:v>
                </c:pt>
                <c:pt idx="16">
                  <c:v>0.12909999999999999</c:v>
                </c:pt>
                <c:pt idx="17">
                  <c:v>0.13350000000000001</c:v>
                </c:pt>
                <c:pt idx="18">
                  <c:v>0.1419</c:v>
                </c:pt>
                <c:pt idx="19">
                  <c:v>0.14980000000000002</c:v>
                </c:pt>
                <c:pt idx="20">
                  <c:v>0.15730000000000002</c:v>
                </c:pt>
                <c:pt idx="21">
                  <c:v>0.16440000000000002</c:v>
                </c:pt>
                <c:pt idx="22">
                  <c:v>0.17130000000000001</c:v>
                </c:pt>
                <c:pt idx="23">
                  <c:v>0.17780000000000001</c:v>
                </c:pt>
                <c:pt idx="24">
                  <c:v>0.19030000000000002</c:v>
                </c:pt>
                <c:pt idx="25">
                  <c:v>0.20200000000000001</c:v>
                </c:pt>
                <c:pt idx="26">
                  <c:v>0.21309999999999998</c:v>
                </c:pt>
                <c:pt idx="27">
                  <c:v>0.2235</c:v>
                </c:pt>
                <c:pt idx="28">
                  <c:v>0.2334</c:v>
                </c:pt>
                <c:pt idx="29">
                  <c:v>0.24280000000000002</c:v>
                </c:pt>
                <c:pt idx="30">
                  <c:v>0.25169999999999998</c:v>
                </c:pt>
                <c:pt idx="31">
                  <c:v>0.2601</c:v>
                </c:pt>
                <c:pt idx="32">
                  <c:v>0.26819999999999999</c:v>
                </c:pt>
                <c:pt idx="33">
                  <c:v>0.27589999999999998</c:v>
                </c:pt>
                <c:pt idx="34">
                  <c:v>0.28320000000000001</c:v>
                </c:pt>
                <c:pt idx="35">
                  <c:v>0.29680000000000001</c:v>
                </c:pt>
                <c:pt idx="36">
                  <c:v>0.31210000000000004</c:v>
                </c:pt>
                <c:pt idx="37">
                  <c:v>0.32569999999999999</c:v>
                </c:pt>
                <c:pt idx="38">
                  <c:v>0.33779999999999999</c:v>
                </c:pt>
                <c:pt idx="39">
                  <c:v>0.34860000000000002</c:v>
                </c:pt>
                <c:pt idx="40">
                  <c:v>0.35830000000000001</c:v>
                </c:pt>
                <c:pt idx="41">
                  <c:v>0.36680000000000001</c:v>
                </c:pt>
                <c:pt idx="42">
                  <c:v>0.37430000000000002</c:v>
                </c:pt>
                <c:pt idx="43">
                  <c:v>0.38100000000000001</c:v>
                </c:pt>
                <c:pt idx="44">
                  <c:v>0.39180000000000004</c:v>
                </c:pt>
                <c:pt idx="45">
                  <c:v>0.4</c:v>
                </c:pt>
                <c:pt idx="46">
                  <c:v>0.40579999999999999</c:v>
                </c:pt>
                <c:pt idx="47">
                  <c:v>0.40970000000000001</c:v>
                </c:pt>
                <c:pt idx="48">
                  <c:v>0.41199999999999998</c:v>
                </c:pt>
                <c:pt idx="49">
                  <c:v>0.41289999999999999</c:v>
                </c:pt>
                <c:pt idx="50">
                  <c:v>0.41160000000000002</c:v>
                </c:pt>
                <c:pt idx="51">
                  <c:v>0.40720000000000001</c:v>
                </c:pt>
                <c:pt idx="52">
                  <c:v>0.4007</c:v>
                </c:pt>
                <c:pt idx="53">
                  <c:v>0.39300000000000002</c:v>
                </c:pt>
                <c:pt idx="54">
                  <c:v>0.3846</c:v>
                </c:pt>
                <c:pt idx="55">
                  <c:v>0.37569999999999998</c:v>
                </c:pt>
                <c:pt idx="56">
                  <c:v>0.36680000000000001</c:v>
                </c:pt>
                <c:pt idx="57">
                  <c:v>0.3579</c:v>
                </c:pt>
                <c:pt idx="58">
                  <c:v>0.34910000000000002</c:v>
                </c:pt>
                <c:pt idx="59">
                  <c:v>0.34060000000000001</c:v>
                </c:pt>
                <c:pt idx="60">
                  <c:v>0.33239999999999997</c:v>
                </c:pt>
                <c:pt idx="61">
                  <c:v>0.31689999999999996</c:v>
                </c:pt>
                <c:pt idx="62">
                  <c:v>0.29910000000000003</c:v>
                </c:pt>
                <c:pt idx="63">
                  <c:v>0.28320000000000001</c:v>
                </c:pt>
                <c:pt idx="64">
                  <c:v>0.26880000000000004</c:v>
                </c:pt>
                <c:pt idx="65">
                  <c:v>0.25590000000000002</c:v>
                </c:pt>
                <c:pt idx="66">
                  <c:v>0.24430000000000002</c:v>
                </c:pt>
                <c:pt idx="67">
                  <c:v>0.23369999999999999</c:v>
                </c:pt>
                <c:pt idx="68">
                  <c:v>0.22409999999999999</c:v>
                </c:pt>
                <c:pt idx="69">
                  <c:v>0.21530000000000002</c:v>
                </c:pt>
                <c:pt idx="70">
                  <c:v>0.19980000000000001</c:v>
                </c:pt>
                <c:pt idx="71">
                  <c:v>0.18669999999999998</c:v>
                </c:pt>
                <c:pt idx="72">
                  <c:v>0.17530000000000001</c:v>
                </c:pt>
                <c:pt idx="73">
                  <c:v>0.16540000000000002</c:v>
                </c:pt>
                <c:pt idx="74">
                  <c:v>0.15669999999999998</c:v>
                </c:pt>
                <c:pt idx="75">
                  <c:v>0.14899999999999999</c:v>
                </c:pt>
                <c:pt idx="76">
                  <c:v>0.1358</c:v>
                </c:pt>
                <c:pt idx="77">
                  <c:v>0.1258</c:v>
                </c:pt>
                <c:pt idx="78">
                  <c:v>0.1163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801-4B5C-ADF0-66568CD83046}"/>
            </c:ext>
          </c:extLst>
        </c:ser>
        <c:ser>
          <c:idx val="3"/>
          <c:order val="3"/>
          <c:tx>
            <c:v>Dolomite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sum!$B$4:$B$82</c:f>
              <c:numCache>
                <c:formatCode>General</c:formatCode>
                <c:ptCount val="79"/>
                <c:pt idx="0">
                  <c:v>0.01</c:v>
                </c:pt>
                <c:pt idx="1">
                  <c:v>1.0999999999999999E-2</c:v>
                </c:pt>
                <c:pt idx="2">
                  <c:v>1.2E-2</c:v>
                </c:pt>
                <c:pt idx="3">
                  <c:v>1.2999999999999999E-2</c:v>
                </c:pt>
                <c:pt idx="4">
                  <c:v>1.4E-2</c:v>
                </c:pt>
                <c:pt idx="5">
                  <c:v>1.4999999999999999E-2</c:v>
                </c:pt>
                <c:pt idx="6">
                  <c:v>1.6E-2</c:v>
                </c:pt>
                <c:pt idx="7">
                  <c:v>1.7000000000000001E-2</c:v>
                </c:pt>
                <c:pt idx="8">
                  <c:v>1.7999999999999999E-2</c:v>
                </c:pt>
                <c:pt idx="9">
                  <c:v>0.02</c:v>
                </c:pt>
                <c:pt idx="10">
                  <c:v>2.2499999999999999E-2</c:v>
                </c:pt>
                <c:pt idx="11">
                  <c:v>2.5000000000000001E-2</c:v>
                </c:pt>
                <c:pt idx="12">
                  <c:v>2.75E-2</c:v>
                </c:pt>
                <c:pt idx="13">
                  <c:v>0.03</c:v>
                </c:pt>
                <c:pt idx="14">
                  <c:v>3.2500000000000001E-2</c:v>
                </c:pt>
                <c:pt idx="15">
                  <c:v>3.5000000000000003E-2</c:v>
                </c:pt>
                <c:pt idx="16">
                  <c:v>3.7499999999999999E-2</c:v>
                </c:pt>
                <c:pt idx="17">
                  <c:v>0.04</c:v>
                </c:pt>
                <c:pt idx="18">
                  <c:v>4.4999999999999998E-2</c:v>
                </c:pt>
                <c:pt idx="19">
                  <c:v>0.05</c:v>
                </c:pt>
                <c:pt idx="20">
                  <c:v>5.5E-2</c:v>
                </c:pt>
                <c:pt idx="21">
                  <c:v>0.06</c:v>
                </c:pt>
                <c:pt idx="22">
                  <c:v>6.5000000000000002E-2</c:v>
                </c:pt>
                <c:pt idx="23">
                  <c:v>7.0000000000000007E-2</c:v>
                </c:pt>
                <c:pt idx="24">
                  <c:v>0.08</c:v>
                </c:pt>
                <c:pt idx="25">
                  <c:v>0.09</c:v>
                </c:pt>
                <c:pt idx="26">
                  <c:v>0.1</c:v>
                </c:pt>
                <c:pt idx="27">
                  <c:v>0.11</c:v>
                </c:pt>
                <c:pt idx="28">
                  <c:v>0.12</c:v>
                </c:pt>
                <c:pt idx="29">
                  <c:v>0.13</c:v>
                </c:pt>
                <c:pt idx="30">
                  <c:v>0.14000000000000001</c:v>
                </c:pt>
                <c:pt idx="31">
                  <c:v>0.15</c:v>
                </c:pt>
                <c:pt idx="32">
                  <c:v>0.16</c:v>
                </c:pt>
                <c:pt idx="33">
                  <c:v>0.17</c:v>
                </c:pt>
                <c:pt idx="34">
                  <c:v>0.18</c:v>
                </c:pt>
                <c:pt idx="35">
                  <c:v>0.2</c:v>
                </c:pt>
                <c:pt idx="36">
                  <c:v>0.22500000000000001</c:v>
                </c:pt>
                <c:pt idx="37">
                  <c:v>0.25</c:v>
                </c:pt>
                <c:pt idx="38">
                  <c:v>0.27500000000000002</c:v>
                </c:pt>
                <c:pt idx="39">
                  <c:v>0.3</c:v>
                </c:pt>
                <c:pt idx="40">
                  <c:v>0.32500000000000001</c:v>
                </c:pt>
                <c:pt idx="41">
                  <c:v>0.35</c:v>
                </c:pt>
                <c:pt idx="42">
                  <c:v>0.375</c:v>
                </c:pt>
                <c:pt idx="43">
                  <c:v>0.4</c:v>
                </c:pt>
                <c:pt idx="44">
                  <c:v>0.45</c:v>
                </c:pt>
                <c:pt idx="45">
                  <c:v>0.5</c:v>
                </c:pt>
                <c:pt idx="46">
                  <c:v>0.55000000000000004</c:v>
                </c:pt>
                <c:pt idx="47">
                  <c:v>0.6</c:v>
                </c:pt>
                <c:pt idx="48">
                  <c:v>0.65</c:v>
                </c:pt>
                <c:pt idx="49">
                  <c:v>0.7</c:v>
                </c:pt>
                <c:pt idx="50">
                  <c:v>0.8</c:v>
                </c:pt>
                <c:pt idx="51">
                  <c:v>0.9</c:v>
                </c:pt>
                <c:pt idx="52">
                  <c:v>1</c:v>
                </c:pt>
                <c:pt idx="53">
                  <c:v>1.1000000000000001</c:v>
                </c:pt>
                <c:pt idx="54">
                  <c:v>1.2</c:v>
                </c:pt>
                <c:pt idx="55">
                  <c:v>1.3</c:v>
                </c:pt>
                <c:pt idx="56">
                  <c:v>1.4</c:v>
                </c:pt>
                <c:pt idx="57">
                  <c:v>1.5</c:v>
                </c:pt>
                <c:pt idx="58">
                  <c:v>1.6</c:v>
                </c:pt>
                <c:pt idx="59">
                  <c:v>1.7</c:v>
                </c:pt>
                <c:pt idx="60">
                  <c:v>1.8</c:v>
                </c:pt>
                <c:pt idx="61">
                  <c:v>2</c:v>
                </c:pt>
                <c:pt idx="62">
                  <c:v>2.25</c:v>
                </c:pt>
                <c:pt idx="63">
                  <c:v>2.5</c:v>
                </c:pt>
                <c:pt idx="64">
                  <c:v>2.75</c:v>
                </c:pt>
                <c:pt idx="65">
                  <c:v>3</c:v>
                </c:pt>
                <c:pt idx="66">
                  <c:v>3.25</c:v>
                </c:pt>
                <c:pt idx="67">
                  <c:v>3.5</c:v>
                </c:pt>
                <c:pt idx="68">
                  <c:v>3.75</c:v>
                </c:pt>
                <c:pt idx="69">
                  <c:v>4</c:v>
                </c:pt>
                <c:pt idx="70">
                  <c:v>4.5</c:v>
                </c:pt>
                <c:pt idx="71">
                  <c:v>5</c:v>
                </c:pt>
                <c:pt idx="72">
                  <c:v>5.5</c:v>
                </c:pt>
                <c:pt idx="73">
                  <c:v>6</c:v>
                </c:pt>
                <c:pt idx="74">
                  <c:v>6.5</c:v>
                </c:pt>
                <c:pt idx="75">
                  <c:v>7</c:v>
                </c:pt>
                <c:pt idx="76">
                  <c:v>8</c:v>
                </c:pt>
                <c:pt idx="77">
                  <c:v>9</c:v>
                </c:pt>
                <c:pt idx="78">
                  <c:v>10</c:v>
                </c:pt>
              </c:numCache>
            </c:numRef>
          </c:xVal>
          <c:yVal>
            <c:numRef>
              <c:f>sum!$F$4:$F$82</c:f>
              <c:numCache>
                <c:formatCode>General</c:formatCode>
                <c:ptCount val="79"/>
                <c:pt idx="0">
                  <c:v>7.6510000000000009E-2</c:v>
                </c:pt>
                <c:pt idx="1">
                  <c:v>8.0280000000000004E-2</c:v>
                </c:pt>
                <c:pt idx="2">
                  <c:v>8.3879999999999996E-2</c:v>
                </c:pt>
                <c:pt idx="3">
                  <c:v>8.7349999999999997E-2</c:v>
                </c:pt>
                <c:pt idx="4">
                  <c:v>9.0689999999999993E-2</c:v>
                </c:pt>
                <c:pt idx="5">
                  <c:v>9.3920000000000003E-2</c:v>
                </c:pt>
                <c:pt idx="6">
                  <c:v>9.7049999999999997E-2</c:v>
                </c:pt>
                <c:pt idx="7">
                  <c:v>0.10009999999999999</c:v>
                </c:pt>
                <c:pt idx="8">
                  <c:v>0.10299999999999999</c:v>
                </c:pt>
                <c:pt idx="9">
                  <c:v>0.1087</c:v>
                </c:pt>
                <c:pt idx="10">
                  <c:v>0.1154</c:v>
                </c:pt>
                <c:pt idx="11">
                  <c:v>0.12179999999999999</c:v>
                </c:pt>
                <c:pt idx="12">
                  <c:v>0.1278</c:v>
                </c:pt>
                <c:pt idx="13">
                  <c:v>0.13350000000000001</c:v>
                </c:pt>
                <c:pt idx="14">
                  <c:v>0.13900000000000001</c:v>
                </c:pt>
                <c:pt idx="15">
                  <c:v>0.14419999999999999</c:v>
                </c:pt>
                <c:pt idx="16">
                  <c:v>0.14930000000000002</c:v>
                </c:pt>
                <c:pt idx="17">
                  <c:v>0.15409999999999999</c:v>
                </c:pt>
                <c:pt idx="18">
                  <c:v>0.1633</c:v>
                </c:pt>
                <c:pt idx="19">
                  <c:v>0.1719</c:v>
                </c:pt>
                <c:pt idx="20">
                  <c:v>0.18</c:v>
                </c:pt>
                <c:pt idx="21">
                  <c:v>0.18769999999999998</c:v>
                </c:pt>
                <c:pt idx="22">
                  <c:v>0.19500000000000001</c:v>
                </c:pt>
                <c:pt idx="23">
                  <c:v>0.2021</c:v>
                </c:pt>
                <c:pt idx="24">
                  <c:v>0.21540000000000001</c:v>
                </c:pt>
                <c:pt idx="25">
                  <c:v>0.22790000000000002</c:v>
                </c:pt>
                <c:pt idx="26">
                  <c:v>0.2397</c:v>
                </c:pt>
                <c:pt idx="27">
                  <c:v>0.25069999999999998</c:v>
                </c:pt>
                <c:pt idx="28">
                  <c:v>0.26119999999999999</c:v>
                </c:pt>
                <c:pt idx="29">
                  <c:v>0.27110000000000001</c:v>
                </c:pt>
                <c:pt idx="30">
                  <c:v>0.28050000000000003</c:v>
                </c:pt>
                <c:pt idx="31">
                  <c:v>0.28939999999999999</c:v>
                </c:pt>
                <c:pt idx="32">
                  <c:v>0.29780000000000001</c:v>
                </c:pt>
                <c:pt idx="33">
                  <c:v>0.30589999999999995</c:v>
                </c:pt>
                <c:pt idx="34">
                  <c:v>0.3135</c:v>
                </c:pt>
                <c:pt idx="35">
                  <c:v>0.32780000000000004</c:v>
                </c:pt>
                <c:pt idx="36">
                  <c:v>0.34379999999999999</c:v>
                </c:pt>
                <c:pt idx="37">
                  <c:v>0.35799999999999998</c:v>
                </c:pt>
                <c:pt idx="38">
                  <c:v>0.37069999999999997</c:v>
                </c:pt>
                <c:pt idx="39">
                  <c:v>0.38189999999999996</c:v>
                </c:pt>
                <c:pt idx="40">
                  <c:v>0.39200000000000002</c:v>
                </c:pt>
                <c:pt idx="41">
                  <c:v>0.40079999999999999</c:v>
                </c:pt>
                <c:pt idx="42">
                  <c:v>0.40870000000000001</c:v>
                </c:pt>
                <c:pt idx="43">
                  <c:v>0.41560000000000002</c:v>
                </c:pt>
                <c:pt idx="44">
                  <c:v>0.4269</c:v>
                </c:pt>
                <c:pt idx="45">
                  <c:v>0.43539999999999995</c:v>
                </c:pt>
                <c:pt idx="46">
                  <c:v>0.44139999999999996</c:v>
                </c:pt>
                <c:pt idx="47">
                  <c:v>0.44539999999999996</c:v>
                </c:pt>
                <c:pt idx="48">
                  <c:v>0.44769999999999999</c:v>
                </c:pt>
                <c:pt idx="49">
                  <c:v>0.44850000000000001</c:v>
                </c:pt>
                <c:pt idx="50">
                  <c:v>0.44689999999999996</c:v>
                </c:pt>
                <c:pt idx="51">
                  <c:v>0.44189999999999996</c:v>
                </c:pt>
                <c:pt idx="52">
                  <c:v>0.43480000000000002</c:v>
                </c:pt>
                <c:pt idx="53">
                  <c:v>0.42630000000000001</c:v>
                </c:pt>
                <c:pt idx="54">
                  <c:v>0.41710000000000003</c:v>
                </c:pt>
                <c:pt idx="55">
                  <c:v>0.40739999999999998</c:v>
                </c:pt>
                <c:pt idx="56">
                  <c:v>0.39760000000000001</c:v>
                </c:pt>
                <c:pt idx="57">
                  <c:v>0.38789999999999997</c:v>
                </c:pt>
                <c:pt idx="58">
                  <c:v>0.37839999999999996</c:v>
                </c:pt>
                <c:pt idx="59">
                  <c:v>0.36910000000000004</c:v>
                </c:pt>
                <c:pt idx="60">
                  <c:v>0.36010000000000003</c:v>
                </c:pt>
                <c:pt idx="61">
                  <c:v>0.34310000000000002</c:v>
                </c:pt>
                <c:pt idx="62">
                  <c:v>0.32380000000000003</c:v>
                </c:pt>
                <c:pt idx="63">
                  <c:v>0.30630000000000002</c:v>
                </c:pt>
                <c:pt idx="64">
                  <c:v>0.29070000000000001</c:v>
                </c:pt>
                <c:pt idx="65">
                  <c:v>0.27660000000000001</c:v>
                </c:pt>
                <c:pt idx="66">
                  <c:v>0.26380000000000003</c:v>
                </c:pt>
                <c:pt idx="67">
                  <c:v>0.25230000000000002</c:v>
                </c:pt>
                <c:pt idx="68">
                  <c:v>0.2417</c:v>
                </c:pt>
                <c:pt idx="69">
                  <c:v>0.23219999999999999</c:v>
                </c:pt>
                <c:pt idx="70">
                  <c:v>0.21530000000000002</c:v>
                </c:pt>
                <c:pt idx="71">
                  <c:v>0.2009</c:v>
                </c:pt>
                <c:pt idx="72">
                  <c:v>0.1885</c:v>
                </c:pt>
                <c:pt idx="73">
                  <c:v>0.1777</c:v>
                </c:pt>
                <c:pt idx="74">
                  <c:v>0.16819999999999999</c:v>
                </c:pt>
                <c:pt idx="75">
                  <c:v>0.1598</c:v>
                </c:pt>
                <c:pt idx="76">
                  <c:v>0.14549999999999999</c:v>
                </c:pt>
                <c:pt idx="77">
                  <c:v>0.1348</c:v>
                </c:pt>
                <c:pt idx="78">
                  <c:v>0.12459999999999999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801-4B5C-ADF0-66568CD83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603104"/>
        <c:axId val="490602120"/>
      </c:scatterChart>
      <c:valAx>
        <c:axId val="490603104"/>
        <c:scaling>
          <c:orientation val="minMax"/>
          <c:max val="4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Alpha particle energy (MeV)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602120"/>
        <c:crosses val="autoZero"/>
        <c:crossBetween val="midCat"/>
      </c:valAx>
      <c:valAx>
        <c:axId val="490602120"/>
        <c:scaling>
          <c:orientation val="minMax"/>
          <c:max val="0.30000000000000004"/>
          <c:min val="0.15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Stopping power (MeV/um)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603104"/>
        <c:crosses val="autoZero"/>
        <c:crossBetween val="midCat"/>
        <c:majorUnit val="1.0000000000000002E-2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quartz!$B$77:$B$103</c:f>
              <c:numCache>
                <c:formatCode>General</c:formatCode>
                <c:ptCount val="27"/>
                <c:pt idx="0">
                  <c:v>1</c:v>
                </c:pt>
                <c:pt idx="1">
                  <c:v>1.1000000000000001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2</c:v>
                </c:pt>
                <c:pt idx="10">
                  <c:v>2.25</c:v>
                </c:pt>
                <c:pt idx="11">
                  <c:v>2.5</c:v>
                </c:pt>
                <c:pt idx="12">
                  <c:v>2.75</c:v>
                </c:pt>
                <c:pt idx="13">
                  <c:v>3</c:v>
                </c:pt>
                <c:pt idx="14">
                  <c:v>3.25</c:v>
                </c:pt>
                <c:pt idx="15">
                  <c:v>3.5</c:v>
                </c:pt>
                <c:pt idx="16">
                  <c:v>3.75</c:v>
                </c:pt>
                <c:pt idx="17">
                  <c:v>4</c:v>
                </c:pt>
                <c:pt idx="18">
                  <c:v>4.5</c:v>
                </c:pt>
                <c:pt idx="19">
                  <c:v>5</c:v>
                </c:pt>
                <c:pt idx="20">
                  <c:v>5.5</c:v>
                </c:pt>
                <c:pt idx="21">
                  <c:v>6</c:v>
                </c:pt>
                <c:pt idx="22">
                  <c:v>6.5</c:v>
                </c:pt>
                <c:pt idx="23">
                  <c:v>7</c:v>
                </c:pt>
                <c:pt idx="24">
                  <c:v>8</c:v>
                </c:pt>
                <c:pt idx="25">
                  <c:v>9</c:v>
                </c:pt>
                <c:pt idx="26">
                  <c:v>10</c:v>
                </c:pt>
              </c:numCache>
            </c:numRef>
          </c:xVal>
          <c:yVal>
            <c:numRef>
              <c:f>quartz!$F$77:$F$103</c:f>
              <c:numCache>
                <c:formatCode>General</c:formatCode>
                <c:ptCount val="27"/>
                <c:pt idx="0">
                  <c:v>3.03</c:v>
                </c:pt>
                <c:pt idx="1">
                  <c:v>3.29</c:v>
                </c:pt>
                <c:pt idx="2">
                  <c:v>3.56</c:v>
                </c:pt>
                <c:pt idx="3">
                  <c:v>3.83</c:v>
                </c:pt>
                <c:pt idx="4">
                  <c:v>4.1100000000000003</c:v>
                </c:pt>
                <c:pt idx="5">
                  <c:v>4.4000000000000004</c:v>
                </c:pt>
                <c:pt idx="6">
                  <c:v>4.7</c:v>
                </c:pt>
                <c:pt idx="7">
                  <c:v>5</c:v>
                </c:pt>
                <c:pt idx="8">
                  <c:v>5.32</c:v>
                </c:pt>
                <c:pt idx="9">
                  <c:v>5.96</c:v>
                </c:pt>
                <c:pt idx="10">
                  <c:v>6.82</c:v>
                </c:pt>
                <c:pt idx="11">
                  <c:v>7.73</c:v>
                </c:pt>
                <c:pt idx="12">
                  <c:v>8.69</c:v>
                </c:pt>
                <c:pt idx="13">
                  <c:v>9.69</c:v>
                </c:pt>
                <c:pt idx="14">
                  <c:v>10.75</c:v>
                </c:pt>
                <c:pt idx="15">
                  <c:v>11.85</c:v>
                </c:pt>
                <c:pt idx="16">
                  <c:v>13.01</c:v>
                </c:pt>
                <c:pt idx="17">
                  <c:v>14.21</c:v>
                </c:pt>
                <c:pt idx="18">
                  <c:v>16.75</c:v>
                </c:pt>
                <c:pt idx="19">
                  <c:v>19.48</c:v>
                </c:pt>
                <c:pt idx="20">
                  <c:v>22.39</c:v>
                </c:pt>
                <c:pt idx="21">
                  <c:v>25.48</c:v>
                </c:pt>
                <c:pt idx="22">
                  <c:v>28.74</c:v>
                </c:pt>
                <c:pt idx="23">
                  <c:v>32.17</c:v>
                </c:pt>
                <c:pt idx="24">
                  <c:v>39.520000000000003</c:v>
                </c:pt>
                <c:pt idx="25">
                  <c:v>47.52</c:v>
                </c:pt>
                <c:pt idx="26">
                  <c:v>56.15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F7-417C-9859-5B60AD0210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9602504"/>
        <c:axId val="569605128"/>
      </c:scatterChart>
      <c:valAx>
        <c:axId val="569602504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605128"/>
        <c:crosses val="autoZero"/>
        <c:crossBetween val="midCat"/>
      </c:valAx>
      <c:valAx>
        <c:axId val="569605128"/>
        <c:scaling>
          <c:orientation val="minMax"/>
          <c:max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602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190500</xdr:colOff>
      <xdr:row>20</xdr:row>
      <xdr:rowOff>51434</xdr:rowOff>
    </xdr:from>
    <xdr:to>
      <xdr:col>14</xdr:col>
      <xdr:colOff>504825</xdr:colOff>
      <xdr:row>40</xdr:row>
      <xdr:rowOff>70485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118110</xdr:colOff>
      <xdr:row>40</xdr:row>
      <xdr:rowOff>137159</xdr:rowOff>
    </xdr:from>
    <xdr:to>
      <xdr:col>14</xdr:col>
      <xdr:colOff>413385</xdr:colOff>
      <xdr:row>63</xdr:row>
      <xdr:rowOff>66674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0.60271</cdr:x>
      <cdr:y>0.1193</cdr:y>
    </cdr:from>
    <cdr:to>
      <cdr:x>0.60361</cdr:x>
      <cdr:y>0.84326</cdr:y>
    </cdr:to>
    <cdr:cxnSp macro="">
      <cdr:nvCxnSpPr>
        <cdr:cNvPr id="4" name="Straight Connector 3"/>
        <cdr:cNvCxnSpPr/>
      </cdr:nvCxnSpPr>
      <cdr:spPr>
        <a:xfrm xmlns:a="http://schemas.openxmlformats.org/drawingml/2006/main" flipH="1">
          <a:off x="3496156" y="453390"/>
          <a:ext cx="5234" cy="2751399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0000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386715</xdr:colOff>
      <xdr:row>61</xdr:row>
      <xdr:rowOff>150495</xdr:rowOff>
    </xdr:from>
    <xdr:to>
      <xdr:col>25</xdr:col>
      <xdr:colOff>81915</xdr:colOff>
      <xdr:row>76</xdr:row>
      <xdr:rowOff>43815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2"/>
  <sheetViews>
    <sheetView tabSelected="1" workbookViewId="0">
      <selection activeCell="H8" sqref="H8"/>
    </sheetView>
  </sheetViews>
  <sheetFormatPr defaultRowHeight="15" x14ac:dyDescent="0.25"/>
  <cols>
    <col min="1" max="1" width="19.85546875" customWidth="1"/>
    <col min="2" max="2" width="16.28515625" style="30" customWidth="1"/>
    <col min="3" max="3" width="19.42578125" style="30" customWidth="1"/>
    <col min="4" max="4" width="15.28515625" style="30" customWidth="1"/>
    <col min="5" max="5" width="18" style="30" customWidth="1"/>
    <col min="6" max="6" width="18.5703125" style="30" customWidth="1"/>
    <col min="7" max="7" width="20.42578125" style="30" customWidth="1"/>
    <col min="8" max="8" width="10.85546875" customWidth="1"/>
    <col min="9" max="9" width="18.7109375" style="21" customWidth="1"/>
    <col min="10" max="10" width="15.7109375" customWidth="1"/>
    <col min="11" max="11" width="13.42578125" customWidth="1"/>
    <col min="12" max="12" width="12" customWidth="1"/>
    <col min="13" max="13" width="14.42578125" customWidth="1"/>
    <col min="14" max="14" width="13.140625" customWidth="1"/>
  </cols>
  <sheetData>
    <row r="1" spans="1:20" x14ac:dyDescent="0.25">
      <c r="A1" s="36" t="s">
        <v>102</v>
      </c>
      <c r="C1" s="35" t="s">
        <v>109</v>
      </c>
      <c r="D1" s="35" t="s">
        <v>108</v>
      </c>
      <c r="E1" s="35" t="s">
        <v>110</v>
      </c>
      <c r="F1" s="35" t="s">
        <v>111</v>
      </c>
      <c r="G1" s="35" t="s">
        <v>112</v>
      </c>
    </row>
    <row r="2" spans="1:20" x14ac:dyDescent="0.25">
      <c r="B2" s="37"/>
      <c r="C2" s="37" t="s">
        <v>103</v>
      </c>
      <c r="D2" s="37" t="s">
        <v>104</v>
      </c>
      <c r="E2" s="37" t="s">
        <v>105</v>
      </c>
      <c r="F2" s="37" t="s">
        <v>106</v>
      </c>
      <c r="G2" s="37" t="s">
        <v>107</v>
      </c>
      <c r="I2" s="19"/>
      <c r="J2" s="39" t="s">
        <v>76</v>
      </c>
      <c r="K2" s="39" t="s">
        <v>71</v>
      </c>
      <c r="L2" s="39" t="s">
        <v>72</v>
      </c>
      <c r="M2" s="39" t="s">
        <v>73</v>
      </c>
      <c r="N2" s="40" t="s">
        <v>75</v>
      </c>
    </row>
    <row r="3" spans="1:20" x14ac:dyDescent="0.25">
      <c r="B3" s="38" t="s">
        <v>74</v>
      </c>
      <c r="C3" s="38" t="s">
        <v>44</v>
      </c>
      <c r="D3" s="38" t="s">
        <v>44</v>
      </c>
      <c r="E3" s="38" t="s">
        <v>44</v>
      </c>
      <c r="F3" s="38" t="s">
        <v>44</v>
      </c>
      <c r="G3" s="38" t="s">
        <v>44</v>
      </c>
      <c r="I3" s="24"/>
      <c r="J3" s="25" t="s">
        <v>114</v>
      </c>
      <c r="K3" s="25"/>
      <c r="L3" s="10"/>
      <c r="M3" s="10"/>
      <c r="N3" s="11"/>
    </row>
    <row r="4" spans="1:20" x14ac:dyDescent="0.25">
      <c r="B4" s="30">
        <v>0.01</v>
      </c>
      <c r="C4" s="30">
        <v>6.4189999999999997E-2</v>
      </c>
      <c r="D4" s="30">
        <v>6.0010000000000001E-2</v>
      </c>
      <c r="E4" s="30">
        <v>6.4340000000000008E-2</v>
      </c>
      <c r="F4" s="30">
        <v>7.6510000000000009E-2</v>
      </c>
      <c r="G4" s="30">
        <v>5.6270000000000001E-2</v>
      </c>
      <c r="I4" s="26" t="s">
        <v>78</v>
      </c>
      <c r="J4" s="27">
        <v>0.21358000000000002</v>
      </c>
      <c r="K4" s="27">
        <v>0.20604</v>
      </c>
      <c r="L4" s="27">
        <v>0.22602</v>
      </c>
      <c r="M4" s="27">
        <v>0.24382000000000001</v>
      </c>
      <c r="N4" s="28">
        <v>0.24532000000000001</v>
      </c>
      <c r="P4" s="9"/>
      <c r="Q4" s="9"/>
      <c r="R4" s="9"/>
      <c r="S4" s="9"/>
      <c r="T4" s="9"/>
    </row>
    <row r="5" spans="1:20" x14ac:dyDescent="0.25">
      <c r="B5" s="30">
        <v>1.0999999999999999E-2</v>
      </c>
      <c r="C5" s="30">
        <v>6.7310000000000009E-2</v>
      </c>
      <c r="D5" s="30">
        <v>6.3009999999999997E-2</v>
      </c>
      <c r="E5" s="30">
        <v>6.7610000000000003E-2</v>
      </c>
      <c r="F5" s="30">
        <v>8.0280000000000004E-2</v>
      </c>
      <c r="G5" s="30">
        <v>5.9200000000000003E-2</v>
      </c>
      <c r="I5" s="20"/>
      <c r="N5" s="13"/>
    </row>
    <row r="6" spans="1:20" x14ac:dyDescent="0.25">
      <c r="B6" s="30">
        <v>1.2E-2</v>
      </c>
      <c r="C6" s="30">
        <v>7.0279999999999995E-2</v>
      </c>
      <c r="D6" s="30">
        <v>6.59E-2</v>
      </c>
      <c r="E6" s="30">
        <v>7.0739999999999997E-2</v>
      </c>
      <c r="F6" s="30">
        <v>8.3879999999999996E-2</v>
      </c>
      <c r="G6" s="30">
        <v>6.2020000000000006E-2</v>
      </c>
      <c r="I6" s="20"/>
      <c r="J6" s="12" t="s">
        <v>113</v>
      </c>
      <c r="K6" s="12"/>
      <c r="L6" s="12"/>
      <c r="M6" s="12"/>
      <c r="N6" s="13"/>
    </row>
    <row r="7" spans="1:20" x14ac:dyDescent="0.25">
      <c r="B7" s="30">
        <v>1.2999999999999999E-2</v>
      </c>
      <c r="C7" s="30">
        <v>7.3150000000000007E-2</v>
      </c>
      <c r="D7" s="30">
        <v>6.8680000000000005E-2</v>
      </c>
      <c r="E7" s="30">
        <v>7.3770000000000002E-2</v>
      </c>
      <c r="F7" s="30">
        <v>8.7349999999999997E-2</v>
      </c>
      <c r="G7" s="30">
        <v>6.4750000000000002E-2</v>
      </c>
      <c r="I7" s="29" t="s">
        <v>78</v>
      </c>
      <c r="J7" s="14">
        <f>J4/0.26</f>
        <v>0.82146153846153847</v>
      </c>
      <c r="K7" s="14">
        <f>K4/0.256</f>
        <v>0.80484374999999997</v>
      </c>
      <c r="L7" s="14">
        <f>L4/0.271</f>
        <v>0.8340221402214022</v>
      </c>
      <c r="M7" s="14">
        <f>M4/0.285</f>
        <v>0.85550877192982466</v>
      </c>
      <c r="N7" s="15">
        <f>N4/0.318</f>
        <v>0.77144654088050313</v>
      </c>
    </row>
    <row r="8" spans="1:20" x14ac:dyDescent="0.25">
      <c r="B8" s="30">
        <v>1.4E-2</v>
      </c>
      <c r="C8" s="30">
        <v>7.5939999999999994E-2</v>
      </c>
      <c r="D8" s="30">
        <v>7.1389999999999995E-2</v>
      </c>
      <c r="E8" s="30">
        <v>7.6689999999999994E-2</v>
      </c>
      <c r="F8" s="30">
        <v>9.0689999999999993E-2</v>
      </c>
      <c r="G8" s="30">
        <v>6.7390000000000005E-2</v>
      </c>
    </row>
    <row r="9" spans="1:20" x14ac:dyDescent="0.25">
      <c r="B9" s="30">
        <v>1.4999999999999999E-2</v>
      </c>
      <c r="C9" s="30">
        <v>7.8689999999999996E-2</v>
      </c>
      <c r="D9" s="30">
        <v>7.4040000000000009E-2</v>
      </c>
      <c r="E9" s="30">
        <v>7.9519999999999993E-2</v>
      </c>
      <c r="F9" s="30">
        <v>9.3920000000000003E-2</v>
      </c>
      <c r="G9" s="30">
        <v>6.9970000000000004E-2</v>
      </c>
    </row>
    <row r="10" spans="1:20" x14ac:dyDescent="0.25">
      <c r="B10" s="30">
        <v>1.6E-2</v>
      </c>
      <c r="C10" s="30">
        <v>8.1390000000000004E-2</v>
      </c>
      <c r="D10" s="30">
        <v>7.664E-2</v>
      </c>
      <c r="E10" s="30">
        <v>8.2269999999999996E-2</v>
      </c>
      <c r="F10" s="30">
        <v>9.7049999999999997E-2</v>
      </c>
      <c r="G10" s="30">
        <v>7.2469999999999993E-2</v>
      </c>
      <c r="I10" s="23" t="s">
        <v>77</v>
      </c>
      <c r="J10" s="16"/>
      <c r="K10" s="16"/>
      <c r="L10" s="16"/>
      <c r="M10" s="16"/>
      <c r="N10" s="17"/>
    </row>
    <row r="11" spans="1:20" x14ac:dyDescent="0.25">
      <c r="B11" s="30">
        <v>1.7000000000000001E-2</v>
      </c>
      <c r="C11" s="30">
        <v>8.405E-2</v>
      </c>
      <c r="D11" s="30">
        <v>7.9189999999999997E-2</v>
      </c>
      <c r="E11" s="30">
        <v>8.4949999999999998E-2</v>
      </c>
      <c r="F11" s="30">
        <v>0.10009999999999999</v>
      </c>
      <c r="G11" s="30">
        <v>7.492E-2</v>
      </c>
      <c r="I11" s="29" t="s">
        <v>78</v>
      </c>
      <c r="J11" s="31">
        <f>J7/$J$7</f>
        <v>1</v>
      </c>
      <c r="K11" s="31">
        <f>K7/$J$7</f>
        <v>0.97977046071729557</v>
      </c>
      <c r="L11" s="31">
        <f>L7/$J$7</f>
        <v>1.0152905536921275</v>
      </c>
      <c r="M11" s="31">
        <f>M7/$J$7</f>
        <v>1.0414471425309224</v>
      </c>
      <c r="N11" s="32">
        <f>N7/$J$7</f>
        <v>0.93911462041825455</v>
      </c>
    </row>
    <row r="12" spans="1:20" x14ac:dyDescent="0.25">
      <c r="B12" s="30">
        <v>1.7999999999999999E-2</v>
      </c>
      <c r="C12" s="30">
        <v>8.6669999999999997E-2</v>
      </c>
      <c r="D12" s="30">
        <v>8.1700000000000009E-2</v>
      </c>
      <c r="E12" s="30">
        <v>8.7559999999999999E-2</v>
      </c>
      <c r="F12" s="30">
        <v>0.10299999999999999</v>
      </c>
      <c r="G12" s="30">
        <v>7.7299999999999994E-2</v>
      </c>
    </row>
    <row r="13" spans="1:20" x14ac:dyDescent="0.25">
      <c r="B13" s="30">
        <v>0.02</v>
      </c>
      <c r="C13" s="30">
        <v>9.1810000000000003E-2</v>
      </c>
      <c r="D13" s="30">
        <v>8.659E-2</v>
      </c>
      <c r="E13" s="30">
        <v>9.2579999999999996E-2</v>
      </c>
      <c r="F13" s="30">
        <v>0.1087</v>
      </c>
      <c r="G13" s="30">
        <v>8.1930000000000003E-2</v>
      </c>
      <c r="I13" s="33" t="s">
        <v>79</v>
      </c>
    </row>
    <row r="14" spans="1:20" x14ac:dyDescent="0.25">
      <c r="B14" s="30">
        <v>2.2499999999999999E-2</v>
      </c>
      <c r="C14" s="30">
        <v>9.801E-2</v>
      </c>
      <c r="D14" s="30">
        <v>9.2480000000000007E-2</v>
      </c>
      <c r="E14" s="30">
        <v>9.8549999999999999E-2</v>
      </c>
      <c r="F14" s="30">
        <v>0.1154</v>
      </c>
      <c r="G14" s="30">
        <v>8.745E-2</v>
      </c>
      <c r="I14" s="30" t="s">
        <v>116</v>
      </c>
    </row>
    <row r="15" spans="1:20" x14ac:dyDescent="0.25">
      <c r="B15" s="30">
        <v>2.5000000000000001E-2</v>
      </c>
      <c r="C15" s="30">
        <v>0.104</v>
      </c>
      <c r="D15" s="30">
        <v>9.8119999999999999E-2</v>
      </c>
      <c r="E15" s="30">
        <v>0.1042</v>
      </c>
      <c r="F15" s="30">
        <v>0.12179999999999999</v>
      </c>
      <c r="G15" s="30">
        <v>9.2739999999999989E-2</v>
      </c>
    </row>
    <row r="16" spans="1:20" x14ac:dyDescent="0.25">
      <c r="B16" s="30">
        <v>2.75E-2</v>
      </c>
      <c r="C16" s="30">
        <v>0.10970000000000001</v>
      </c>
      <c r="D16" s="30">
        <v>0.10349999999999999</v>
      </c>
      <c r="E16" s="30">
        <v>0.10959999999999999</v>
      </c>
      <c r="F16" s="30">
        <v>0.1278</v>
      </c>
      <c r="G16" s="30">
        <v>9.7810000000000008E-2</v>
      </c>
      <c r="I16" s="30" t="s">
        <v>117</v>
      </c>
    </row>
    <row r="17" spans="2:9" x14ac:dyDescent="0.25">
      <c r="B17" s="30">
        <v>0.03</v>
      </c>
      <c r="C17" s="30">
        <v>0.1152</v>
      </c>
      <c r="D17" s="30">
        <v>0.10879999999999999</v>
      </c>
      <c r="E17" s="30">
        <v>0.1148</v>
      </c>
      <c r="F17" s="30">
        <v>0.13350000000000001</v>
      </c>
      <c r="G17" s="30">
        <v>0.1027</v>
      </c>
      <c r="I17" s="34" t="s">
        <v>115</v>
      </c>
    </row>
    <row r="18" spans="2:9" x14ac:dyDescent="0.25">
      <c r="B18" s="30">
        <v>3.2500000000000001E-2</v>
      </c>
      <c r="C18" s="30">
        <v>0.1205</v>
      </c>
      <c r="D18" s="30">
        <v>0.1138</v>
      </c>
      <c r="E18" s="30">
        <v>0.1197</v>
      </c>
      <c r="F18" s="30">
        <v>0.13900000000000001</v>
      </c>
      <c r="G18" s="30">
        <v>0.10740000000000001</v>
      </c>
    </row>
    <row r="19" spans="2:9" x14ac:dyDescent="0.25">
      <c r="B19" s="30">
        <v>3.5000000000000003E-2</v>
      </c>
      <c r="C19" s="30">
        <v>0.12570000000000001</v>
      </c>
      <c r="D19" s="30">
        <v>0.1187</v>
      </c>
      <c r="E19" s="30">
        <v>0.1245</v>
      </c>
      <c r="F19" s="30">
        <v>0.14419999999999999</v>
      </c>
      <c r="G19" s="30">
        <v>0.112</v>
      </c>
    </row>
    <row r="20" spans="2:9" x14ac:dyDescent="0.25">
      <c r="B20" s="30">
        <v>3.7499999999999999E-2</v>
      </c>
      <c r="C20" s="30">
        <v>0.13059999999999999</v>
      </c>
      <c r="D20" s="30">
        <v>0.12340000000000001</v>
      </c>
      <c r="E20" s="30">
        <v>0.12909999999999999</v>
      </c>
      <c r="F20" s="30">
        <v>0.14930000000000002</v>
      </c>
      <c r="G20" s="30">
        <v>0.1164</v>
      </c>
    </row>
    <row r="21" spans="2:9" x14ac:dyDescent="0.25">
      <c r="B21" s="30">
        <v>0.04</v>
      </c>
      <c r="C21" s="30">
        <v>0.13550000000000001</v>
      </c>
      <c r="D21" s="30">
        <v>0.12790000000000001</v>
      </c>
      <c r="E21" s="30">
        <v>0.13350000000000001</v>
      </c>
      <c r="F21" s="30">
        <v>0.15409999999999999</v>
      </c>
      <c r="G21" s="30">
        <v>0.1207</v>
      </c>
    </row>
    <row r="22" spans="2:9" x14ac:dyDescent="0.25">
      <c r="B22" s="30">
        <v>4.4999999999999998E-2</v>
      </c>
      <c r="C22" s="30">
        <v>0.1447</v>
      </c>
      <c r="D22" s="30">
        <v>0.13669999999999999</v>
      </c>
      <c r="E22" s="30">
        <v>0.1419</v>
      </c>
      <c r="F22" s="30">
        <v>0.1633</v>
      </c>
      <c r="G22" s="30">
        <v>0.129</v>
      </c>
    </row>
    <row r="23" spans="2:9" x14ac:dyDescent="0.25">
      <c r="B23" s="30">
        <v>0.05</v>
      </c>
      <c r="C23" s="30">
        <v>0.15340000000000001</v>
      </c>
      <c r="D23" s="30">
        <v>0.14499999999999999</v>
      </c>
      <c r="E23" s="30">
        <v>0.14980000000000002</v>
      </c>
      <c r="F23" s="30">
        <v>0.1719</v>
      </c>
      <c r="G23" s="30">
        <v>0.13689999999999999</v>
      </c>
    </row>
    <row r="24" spans="2:9" x14ac:dyDescent="0.25">
      <c r="B24" s="30">
        <v>5.5E-2</v>
      </c>
      <c r="C24" s="30">
        <v>0.16169999999999998</v>
      </c>
      <c r="D24" s="30">
        <v>0.15290000000000001</v>
      </c>
      <c r="E24" s="30">
        <v>0.15730000000000002</v>
      </c>
      <c r="F24" s="30">
        <v>0.18</v>
      </c>
      <c r="G24" s="30">
        <v>0.1444</v>
      </c>
    </row>
    <row r="25" spans="2:9" x14ac:dyDescent="0.25">
      <c r="B25" s="30">
        <v>0.06</v>
      </c>
      <c r="C25" s="30">
        <v>0.1696</v>
      </c>
      <c r="D25" s="30">
        <v>0.16040000000000001</v>
      </c>
      <c r="E25" s="30">
        <v>0.16440000000000002</v>
      </c>
      <c r="F25" s="30">
        <v>0.18769999999999998</v>
      </c>
      <c r="G25" s="30">
        <v>0.15159999999999998</v>
      </c>
    </row>
    <row r="26" spans="2:9" x14ac:dyDescent="0.25">
      <c r="B26" s="30">
        <v>6.5000000000000002E-2</v>
      </c>
      <c r="C26" s="30">
        <v>0.1772</v>
      </c>
      <c r="D26" s="30">
        <v>0.1676</v>
      </c>
      <c r="E26" s="30">
        <v>0.17130000000000001</v>
      </c>
      <c r="F26" s="30">
        <v>0.19500000000000001</v>
      </c>
      <c r="G26" s="30">
        <v>0.1585</v>
      </c>
    </row>
    <row r="27" spans="2:9" x14ac:dyDescent="0.25">
      <c r="B27" s="30">
        <v>7.0000000000000007E-2</v>
      </c>
      <c r="C27" s="30">
        <v>0.1845</v>
      </c>
      <c r="D27" s="30">
        <v>0.17449999999999999</v>
      </c>
      <c r="E27" s="30">
        <v>0.17780000000000001</v>
      </c>
      <c r="F27" s="30">
        <v>0.2021</v>
      </c>
      <c r="G27" s="30">
        <v>0.16519999999999999</v>
      </c>
    </row>
    <row r="28" spans="2:9" x14ac:dyDescent="0.25">
      <c r="B28" s="30">
        <v>0.08</v>
      </c>
      <c r="C28" s="30">
        <v>0.1981</v>
      </c>
      <c r="D28" s="30">
        <v>0.18759999999999999</v>
      </c>
      <c r="E28" s="30">
        <v>0.19030000000000002</v>
      </c>
      <c r="F28" s="30">
        <v>0.21540000000000001</v>
      </c>
      <c r="G28" s="30">
        <v>0.1777</v>
      </c>
    </row>
    <row r="29" spans="2:9" x14ac:dyDescent="0.25">
      <c r="B29" s="30">
        <v>0.09</v>
      </c>
      <c r="C29" s="30">
        <v>0.21080000000000002</v>
      </c>
      <c r="D29" s="30">
        <v>0.19969999999999999</v>
      </c>
      <c r="E29" s="30">
        <v>0.20200000000000001</v>
      </c>
      <c r="F29" s="30">
        <v>0.22790000000000002</v>
      </c>
      <c r="G29" s="30">
        <v>0.1895</v>
      </c>
    </row>
    <row r="30" spans="2:9" x14ac:dyDescent="0.25">
      <c r="B30" s="30">
        <v>0.1</v>
      </c>
      <c r="C30" s="30">
        <v>0.22259999999999999</v>
      </c>
      <c r="D30" s="30">
        <v>0.21099999999999999</v>
      </c>
      <c r="E30" s="30">
        <v>0.21309999999999998</v>
      </c>
      <c r="F30" s="30">
        <v>0.2397</v>
      </c>
      <c r="G30" s="30">
        <v>0.20050000000000001</v>
      </c>
    </row>
    <row r="31" spans="2:9" x14ac:dyDescent="0.25">
      <c r="B31" s="30">
        <v>0.11</v>
      </c>
      <c r="C31" s="30">
        <v>0.2336</v>
      </c>
      <c r="D31" s="30">
        <v>0.22159999999999999</v>
      </c>
      <c r="E31" s="30">
        <v>0.2235</v>
      </c>
      <c r="F31" s="30">
        <v>0.25069999999999998</v>
      </c>
      <c r="G31" s="30">
        <v>0.21080000000000002</v>
      </c>
    </row>
    <row r="32" spans="2:9" x14ac:dyDescent="0.25">
      <c r="B32" s="30">
        <v>0.12</v>
      </c>
      <c r="C32" s="30">
        <v>0.24390000000000001</v>
      </c>
      <c r="D32" s="30">
        <v>0.23150000000000001</v>
      </c>
      <c r="E32" s="30">
        <v>0.2334</v>
      </c>
      <c r="F32" s="30">
        <v>0.26119999999999999</v>
      </c>
      <c r="G32" s="30">
        <v>0.22059999999999999</v>
      </c>
    </row>
    <row r="33" spans="2:7" x14ac:dyDescent="0.25">
      <c r="B33" s="30">
        <v>0.13</v>
      </c>
      <c r="C33" s="30">
        <v>0.25359999999999999</v>
      </c>
      <c r="D33" s="30">
        <v>0.2409</v>
      </c>
      <c r="E33" s="30">
        <v>0.24280000000000002</v>
      </c>
      <c r="F33" s="30">
        <v>0.27110000000000001</v>
      </c>
      <c r="G33" s="30">
        <v>0.22989999999999999</v>
      </c>
    </row>
    <row r="34" spans="2:7" x14ac:dyDescent="0.25">
      <c r="B34" s="30">
        <v>0.14000000000000001</v>
      </c>
      <c r="C34" s="30">
        <v>0.26269999999999999</v>
      </c>
      <c r="D34" s="30">
        <v>0.24969999999999998</v>
      </c>
      <c r="E34" s="30">
        <v>0.25169999999999998</v>
      </c>
      <c r="F34" s="30">
        <v>0.28050000000000003</v>
      </c>
      <c r="G34" s="30">
        <v>0.2387</v>
      </c>
    </row>
    <row r="35" spans="2:7" x14ac:dyDescent="0.25">
      <c r="B35" s="30">
        <v>0.15</v>
      </c>
      <c r="C35" s="30">
        <v>0.27129999999999999</v>
      </c>
      <c r="D35" s="30">
        <v>0.25800000000000001</v>
      </c>
      <c r="E35" s="30">
        <v>0.2601</v>
      </c>
      <c r="F35" s="30">
        <v>0.28939999999999999</v>
      </c>
      <c r="G35" s="30">
        <v>0.24709999999999999</v>
      </c>
    </row>
    <row r="36" spans="2:7" x14ac:dyDescent="0.25">
      <c r="B36" s="30">
        <v>0.16</v>
      </c>
      <c r="C36" s="30">
        <v>0.27939999999999998</v>
      </c>
      <c r="D36" s="30">
        <v>0.26580000000000004</v>
      </c>
      <c r="E36" s="30">
        <v>0.26819999999999999</v>
      </c>
      <c r="F36" s="30">
        <v>0.29780000000000001</v>
      </c>
      <c r="G36" s="30">
        <v>0.255</v>
      </c>
    </row>
    <row r="37" spans="2:7" x14ac:dyDescent="0.25">
      <c r="B37" s="30">
        <v>0.17</v>
      </c>
      <c r="C37" s="30">
        <v>0.28699999999999998</v>
      </c>
      <c r="D37" s="30">
        <v>0.2732</v>
      </c>
      <c r="E37" s="30">
        <v>0.27589999999999998</v>
      </c>
      <c r="F37" s="30">
        <v>0.30589999999999995</v>
      </c>
      <c r="G37" s="30">
        <v>0.2626</v>
      </c>
    </row>
    <row r="38" spans="2:7" x14ac:dyDescent="0.25">
      <c r="B38" s="30">
        <v>0.18</v>
      </c>
      <c r="C38" s="30">
        <v>0.29419999999999996</v>
      </c>
      <c r="D38" s="30">
        <v>0.2802</v>
      </c>
      <c r="E38" s="30">
        <v>0.28320000000000001</v>
      </c>
      <c r="F38" s="30">
        <v>0.3135</v>
      </c>
      <c r="G38" s="30">
        <v>0.26979999999999998</v>
      </c>
    </row>
    <row r="39" spans="2:7" x14ac:dyDescent="0.25">
      <c r="B39" s="30">
        <v>0.2</v>
      </c>
      <c r="C39" s="30">
        <v>0.30739999999999995</v>
      </c>
      <c r="D39" s="30">
        <v>0.29320000000000002</v>
      </c>
      <c r="E39" s="30">
        <v>0.29680000000000001</v>
      </c>
      <c r="F39" s="30">
        <v>0.32780000000000004</v>
      </c>
      <c r="G39" s="30">
        <v>0.2833</v>
      </c>
    </row>
    <row r="40" spans="2:7" x14ac:dyDescent="0.25">
      <c r="B40" s="30">
        <v>0.22500000000000001</v>
      </c>
      <c r="C40" s="30">
        <v>0.3221</v>
      </c>
      <c r="D40" s="30">
        <v>0.3075</v>
      </c>
      <c r="E40" s="30">
        <v>0.31210000000000004</v>
      </c>
      <c r="F40" s="30">
        <v>0.34379999999999999</v>
      </c>
      <c r="G40" s="30">
        <v>0.29849999999999999</v>
      </c>
    </row>
    <row r="41" spans="2:7" x14ac:dyDescent="0.25">
      <c r="B41" s="30">
        <v>0.25</v>
      </c>
      <c r="C41" s="30">
        <v>0.33479999999999999</v>
      </c>
      <c r="D41" s="30">
        <v>0.32</v>
      </c>
      <c r="E41" s="30">
        <v>0.32569999999999999</v>
      </c>
      <c r="F41" s="30">
        <v>0.35799999999999998</v>
      </c>
      <c r="G41" s="30">
        <v>0.31210000000000004</v>
      </c>
    </row>
    <row r="42" spans="2:7" x14ac:dyDescent="0.25">
      <c r="B42" s="30">
        <v>0.27500000000000002</v>
      </c>
      <c r="C42" s="30">
        <v>0.34589999999999999</v>
      </c>
      <c r="D42" s="30">
        <v>0.33089999999999997</v>
      </c>
      <c r="E42" s="30">
        <v>0.33779999999999999</v>
      </c>
      <c r="F42" s="30">
        <v>0.37069999999999997</v>
      </c>
      <c r="G42" s="30">
        <v>0.32430000000000003</v>
      </c>
    </row>
    <row r="43" spans="2:7" x14ac:dyDescent="0.25">
      <c r="B43" s="30">
        <v>0.3</v>
      </c>
      <c r="C43" s="30">
        <v>0.35560000000000003</v>
      </c>
      <c r="D43" s="30">
        <v>0.34039999999999998</v>
      </c>
      <c r="E43" s="30">
        <v>0.34860000000000002</v>
      </c>
      <c r="F43" s="30">
        <v>0.38189999999999996</v>
      </c>
      <c r="G43" s="30">
        <v>0.33510000000000001</v>
      </c>
    </row>
    <row r="44" spans="2:7" x14ac:dyDescent="0.25">
      <c r="B44" s="30">
        <v>0.32500000000000001</v>
      </c>
      <c r="C44" s="30">
        <v>0.36410000000000003</v>
      </c>
      <c r="D44" s="30">
        <v>0.34870000000000001</v>
      </c>
      <c r="E44" s="30">
        <v>0.35830000000000001</v>
      </c>
      <c r="F44" s="30">
        <v>0.39200000000000002</v>
      </c>
      <c r="G44" s="30">
        <v>0.34489999999999998</v>
      </c>
    </row>
    <row r="45" spans="2:7" x14ac:dyDescent="0.25">
      <c r="B45" s="30">
        <v>0.35</v>
      </c>
      <c r="C45" s="30">
        <v>0.37139999999999995</v>
      </c>
      <c r="D45" s="30">
        <v>0.35599999999999998</v>
      </c>
      <c r="E45" s="30">
        <v>0.36680000000000001</v>
      </c>
      <c r="F45" s="30">
        <v>0.40079999999999999</v>
      </c>
      <c r="G45" s="30">
        <v>0.35360000000000003</v>
      </c>
    </row>
    <row r="46" spans="2:7" x14ac:dyDescent="0.25">
      <c r="B46" s="30">
        <v>0.375</v>
      </c>
      <c r="C46" s="30">
        <v>0.37769999999999998</v>
      </c>
      <c r="D46" s="30">
        <v>0.36219999999999997</v>
      </c>
      <c r="E46" s="30">
        <v>0.37430000000000002</v>
      </c>
      <c r="F46" s="30">
        <v>0.40870000000000001</v>
      </c>
      <c r="G46" s="30">
        <v>0.3614</v>
      </c>
    </row>
    <row r="47" spans="2:7" x14ac:dyDescent="0.25">
      <c r="B47" s="30">
        <v>0.4</v>
      </c>
      <c r="C47" s="30">
        <v>0.38319999999999999</v>
      </c>
      <c r="D47" s="30">
        <v>0.36760000000000004</v>
      </c>
      <c r="E47" s="30">
        <v>0.38100000000000001</v>
      </c>
      <c r="F47" s="30">
        <v>0.41560000000000002</v>
      </c>
      <c r="G47" s="30">
        <v>0.36830000000000002</v>
      </c>
    </row>
    <row r="48" spans="2:7" x14ac:dyDescent="0.25">
      <c r="B48" s="30">
        <v>0.45</v>
      </c>
      <c r="C48" s="30">
        <v>0.39169999999999999</v>
      </c>
      <c r="D48" s="30">
        <v>0.37610000000000005</v>
      </c>
      <c r="E48" s="30">
        <v>0.39180000000000004</v>
      </c>
      <c r="F48" s="30">
        <v>0.4269</v>
      </c>
      <c r="G48" s="30">
        <v>0.37980000000000003</v>
      </c>
    </row>
    <row r="49" spans="2:7" x14ac:dyDescent="0.25">
      <c r="B49" s="30">
        <v>0.5</v>
      </c>
      <c r="C49" s="30">
        <v>0.3977</v>
      </c>
      <c r="D49" s="30">
        <v>0.38200000000000001</v>
      </c>
      <c r="E49" s="30">
        <v>0.4</v>
      </c>
      <c r="F49" s="30">
        <v>0.43539999999999995</v>
      </c>
      <c r="G49" s="30">
        <v>0.38880000000000003</v>
      </c>
    </row>
    <row r="50" spans="2:7" x14ac:dyDescent="0.25">
      <c r="B50" s="30">
        <v>0.55000000000000004</v>
      </c>
      <c r="C50" s="30">
        <v>0.40150000000000002</v>
      </c>
      <c r="D50" s="30">
        <v>0.38580000000000003</v>
      </c>
      <c r="E50" s="30">
        <v>0.40579999999999999</v>
      </c>
      <c r="F50" s="30">
        <v>0.44139999999999996</v>
      </c>
      <c r="G50" s="30">
        <v>0.39560000000000001</v>
      </c>
    </row>
    <row r="51" spans="2:7" x14ac:dyDescent="0.25">
      <c r="B51" s="30">
        <v>0.6</v>
      </c>
      <c r="C51" s="30">
        <v>0.40360000000000001</v>
      </c>
      <c r="D51" s="30">
        <v>0.38789999999999997</v>
      </c>
      <c r="E51" s="30">
        <v>0.40970000000000001</v>
      </c>
      <c r="F51" s="30">
        <v>0.44539999999999996</v>
      </c>
      <c r="G51" s="30">
        <v>0.4007</v>
      </c>
    </row>
    <row r="52" spans="2:7" x14ac:dyDescent="0.25">
      <c r="B52" s="30">
        <v>0.65</v>
      </c>
      <c r="C52" s="30">
        <v>0.4042</v>
      </c>
      <c r="D52" s="30">
        <v>0.3886</v>
      </c>
      <c r="E52" s="30">
        <v>0.41199999999999998</v>
      </c>
      <c r="F52" s="30">
        <v>0.44769999999999999</v>
      </c>
      <c r="G52" s="30">
        <v>0.4042</v>
      </c>
    </row>
    <row r="53" spans="2:7" x14ac:dyDescent="0.25">
      <c r="B53" s="30">
        <v>0.7</v>
      </c>
      <c r="C53" s="30">
        <v>0.4037</v>
      </c>
      <c r="D53" s="30">
        <v>0.38819999999999999</v>
      </c>
      <c r="E53" s="30">
        <v>0.41289999999999999</v>
      </c>
      <c r="F53" s="30">
        <v>0.44850000000000001</v>
      </c>
      <c r="G53" s="30">
        <v>0.40639999999999998</v>
      </c>
    </row>
    <row r="54" spans="2:7" x14ac:dyDescent="0.25">
      <c r="B54" s="30">
        <v>0.8</v>
      </c>
      <c r="C54" s="30">
        <v>0.4</v>
      </c>
      <c r="D54" s="30">
        <v>0.38480000000000003</v>
      </c>
      <c r="E54" s="30">
        <v>0.41160000000000002</v>
      </c>
      <c r="F54" s="30">
        <v>0.44689999999999996</v>
      </c>
      <c r="G54" s="30">
        <v>0.40789999999999998</v>
      </c>
    </row>
    <row r="55" spans="2:7" x14ac:dyDescent="0.25">
      <c r="B55" s="30">
        <v>0.9</v>
      </c>
      <c r="C55" s="30">
        <v>0.39380000000000004</v>
      </c>
      <c r="D55" s="30">
        <v>0.37880000000000003</v>
      </c>
      <c r="E55" s="30">
        <v>0.40720000000000001</v>
      </c>
      <c r="F55" s="30">
        <v>0.44189999999999996</v>
      </c>
      <c r="G55" s="30">
        <v>0.40639999999999998</v>
      </c>
    </row>
    <row r="56" spans="2:7" x14ac:dyDescent="0.25">
      <c r="B56" s="30">
        <v>1</v>
      </c>
      <c r="C56" s="30">
        <v>0.38600000000000001</v>
      </c>
      <c r="D56" s="30">
        <v>0.37139999999999995</v>
      </c>
      <c r="E56" s="30">
        <v>0.4007</v>
      </c>
      <c r="F56" s="30">
        <v>0.43480000000000002</v>
      </c>
      <c r="G56" s="30">
        <v>0.40279999999999999</v>
      </c>
    </row>
    <row r="57" spans="2:7" x14ac:dyDescent="0.25">
      <c r="B57" s="30">
        <v>1.1000000000000001</v>
      </c>
      <c r="C57" s="30">
        <v>0.37719999999999998</v>
      </c>
      <c r="D57" s="30">
        <v>0.36310000000000003</v>
      </c>
      <c r="E57" s="30">
        <v>0.39300000000000002</v>
      </c>
      <c r="F57" s="30">
        <v>0.42630000000000001</v>
      </c>
      <c r="G57" s="30">
        <v>0.39779999999999999</v>
      </c>
    </row>
    <row r="58" spans="2:7" x14ac:dyDescent="0.25">
      <c r="B58" s="30">
        <v>1.2</v>
      </c>
      <c r="C58" s="30">
        <v>0.36810000000000004</v>
      </c>
      <c r="D58" s="30">
        <v>0.3543</v>
      </c>
      <c r="E58" s="30">
        <v>0.3846</v>
      </c>
      <c r="F58" s="30">
        <v>0.41710000000000003</v>
      </c>
      <c r="G58" s="30">
        <v>0.39189999999999997</v>
      </c>
    </row>
    <row r="59" spans="2:7" x14ac:dyDescent="0.25">
      <c r="B59" s="30">
        <v>1.3</v>
      </c>
      <c r="C59" s="30">
        <v>0.35869999999999996</v>
      </c>
      <c r="D59" s="30">
        <v>0.34549999999999997</v>
      </c>
      <c r="E59" s="30">
        <v>0.37569999999999998</v>
      </c>
      <c r="F59" s="30">
        <v>0.40739999999999998</v>
      </c>
      <c r="G59" s="30">
        <v>0.38539999999999996</v>
      </c>
    </row>
    <row r="60" spans="2:7" x14ac:dyDescent="0.25">
      <c r="B60" s="30">
        <v>1.4</v>
      </c>
      <c r="C60" s="30">
        <v>0.34949999999999998</v>
      </c>
      <c r="D60" s="30">
        <v>0.33660000000000001</v>
      </c>
      <c r="E60" s="30">
        <v>0.36680000000000001</v>
      </c>
      <c r="F60" s="30">
        <v>0.39760000000000001</v>
      </c>
      <c r="G60" s="30">
        <v>0.3785</v>
      </c>
    </row>
    <row r="61" spans="2:7" x14ac:dyDescent="0.25">
      <c r="B61" s="30">
        <v>1.5</v>
      </c>
      <c r="C61" s="30">
        <v>0.34039999999999998</v>
      </c>
      <c r="D61" s="30">
        <v>0.32800000000000001</v>
      </c>
      <c r="E61" s="30">
        <v>0.3579</v>
      </c>
      <c r="F61" s="30">
        <v>0.38789999999999997</v>
      </c>
      <c r="G61" s="30">
        <v>0.37130000000000002</v>
      </c>
    </row>
    <row r="62" spans="2:7" x14ac:dyDescent="0.25">
      <c r="B62" s="30">
        <v>1.6</v>
      </c>
      <c r="C62" s="30">
        <v>0.33169999999999999</v>
      </c>
      <c r="D62" s="30">
        <v>0.3196</v>
      </c>
      <c r="E62" s="30">
        <v>0.34910000000000002</v>
      </c>
      <c r="F62" s="30">
        <v>0.37839999999999996</v>
      </c>
      <c r="G62" s="30">
        <v>0.36410000000000003</v>
      </c>
    </row>
    <row r="63" spans="2:7" x14ac:dyDescent="0.25">
      <c r="B63" s="30">
        <v>1.7</v>
      </c>
      <c r="C63" s="30">
        <v>0.32319999999999999</v>
      </c>
      <c r="D63" s="30">
        <v>0.3115</v>
      </c>
      <c r="E63" s="30">
        <v>0.34060000000000001</v>
      </c>
      <c r="F63" s="30">
        <v>0.36910000000000004</v>
      </c>
      <c r="G63" s="30">
        <v>0.35699999999999998</v>
      </c>
    </row>
    <row r="64" spans="2:7" x14ac:dyDescent="0.25">
      <c r="B64" s="30">
        <v>1.8</v>
      </c>
      <c r="C64" s="30">
        <v>0.31510000000000005</v>
      </c>
      <c r="D64" s="30">
        <v>0.30369999999999997</v>
      </c>
      <c r="E64" s="30">
        <v>0.33239999999999997</v>
      </c>
      <c r="F64" s="30">
        <v>0.36010000000000003</v>
      </c>
      <c r="G64" s="30">
        <v>0.3498</v>
      </c>
    </row>
    <row r="65" spans="2:14" x14ac:dyDescent="0.25">
      <c r="B65" s="30">
        <v>2</v>
      </c>
      <c r="C65" s="30">
        <v>0.2999</v>
      </c>
      <c r="D65" s="30">
        <v>0.28910000000000002</v>
      </c>
      <c r="E65" s="30">
        <v>0.31689999999999996</v>
      </c>
      <c r="F65" s="30">
        <v>0.34310000000000002</v>
      </c>
      <c r="G65" s="30">
        <v>0.33589999999999998</v>
      </c>
    </row>
    <row r="66" spans="2:14" x14ac:dyDescent="0.25">
      <c r="B66" s="30">
        <v>2.25</v>
      </c>
      <c r="C66" s="30">
        <v>0.28270000000000001</v>
      </c>
      <c r="D66" s="30">
        <v>0.27260000000000001</v>
      </c>
      <c r="E66" s="30">
        <v>0.29910000000000003</v>
      </c>
      <c r="F66" s="30">
        <v>0.32380000000000003</v>
      </c>
      <c r="G66" s="30">
        <v>0.31939999999999996</v>
      </c>
    </row>
    <row r="67" spans="2:14" x14ac:dyDescent="0.25">
      <c r="B67" s="30">
        <v>2.5</v>
      </c>
      <c r="C67" s="30">
        <v>0.26750000000000002</v>
      </c>
      <c r="D67" s="30">
        <v>0.25800000000000001</v>
      </c>
      <c r="E67" s="30">
        <v>0.28320000000000001</v>
      </c>
      <c r="F67" s="30">
        <v>0.30630000000000002</v>
      </c>
      <c r="G67" s="30">
        <v>0.30399999999999999</v>
      </c>
    </row>
    <row r="68" spans="2:14" x14ac:dyDescent="0.25">
      <c r="B68" s="30">
        <v>2.75</v>
      </c>
      <c r="C68" s="30">
        <v>0.25380000000000003</v>
      </c>
      <c r="D68" s="30">
        <v>0.24490000000000001</v>
      </c>
      <c r="E68" s="30">
        <v>0.26880000000000004</v>
      </c>
      <c r="F68" s="30">
        <v>0.29070000000000001</v>
      </c>
      <c r="G68" s="30">
        <v>0.28970000000000001</v>
      </c>
    </row>
    <row r="69" spans="2:14" x14ac:dyDescent="0.25">
      <c r="B69" s="30">
        <v>3</v>
      </c>
      <c r="C69" s="30">
        <v>0.24159999999999998</v>
      </c>
      <c r="D69" s="30">
        <v>0.2331</v>
      </c>
      <c r="E69" s="30">
        <v>0.25590000000000002</v>
      </c>
      <c r="F69" s="30">
        <v>0.27660000000000001</v>
      </c>
      <c r="G69" s="30">
        <v>0.27660000000000001</v>
      </c>
    </row>
    <row r="70" spans="2:14" s="8" customFormat="1" x14ac:dyDescent="0.25">
      <c r="B70" s="34">
        <v>3.25</v>
      </c>
      <c r="C70" s="34">
        <v>0.23069999999999999</v>
      </c>
      <c r="D70" s="34">
        <v>0.22259999999999999</v>
      </c>
      <c r="E70" s="34">
        <v>0.24430000000000002</v>
      </c>
      <c r="F70" s="34">
        <v>0.26380000000000003</v>
      </c>
      <c r="G70" s="34">
        <v>0.26450000000000001</v>
      </c>
      <c r="I70" s="22"/>
      <c r="J70" s="18"/>
      <c r="K70" s="18"/>
      <c r="L70" s="18"/>
      <c r="M70" s="18"/>
      <c r="N70" s="18"/>
    </row>
    <row r="71" spans="2:14" s="8" customFormat="1" x14ac:dyDescent="0.25">
      <c r="B71" s="34">
        <v>3.5</v>
      </c>
      <c r="C71" s="34">
        <v>0.22069999999999998</v>
      </c>
      <c r="D71" s="34">
        <v>0.21299999999999999</v>
      </c>
      <c r="E71" s="34">
        <v>0.23369999999999999</v>
      </c>
      <c r="F71" s="34">
        <v>0.25230000000000002</v>
      </c>
      <c r="G71" s="34">
        <v>0.25340000000000001</v>
      </c>
      <c r="I71" s="22"/>
    </row>
    <row r="72" spans="2:14" s="8" customFormat="1" x14ac:dyDescent="0.25">
      <c r="B72" s="34">
        <v>3.75</v>
      </c>
      <c r="C72" s="34">
        <v>0.21180000000000002</v>
      </c>
      <c r="D72" s="34">
        <v>0.20430000000000001</v>
      </c>
      <c r="E72" s="34">
        <v>0.22409999999999999</v>
      </c>
      <c r="F72" s="34">
        <v>0.2417</v>
      </c>
      <c r="G72" s="34">
        <v>0.24330000000000002</v>
      </c>
      <c r="I72" s="22"/>
      <c r="J72" s="18"/>
      <c r="K72" s="18"/>
      <c r="L72" s="18"/>
      <c r="M72" s="18"/>
      <c r="N72" s="18"/>
    </row>
    <row r="73" spans="2:14" x14ac:dyDescent="0.25">
      <c r="B73" s="30">
        <v>4</v>
      </c>
      <c r="C73" s="30">
        <v>0.2036</v>
      </c>
      <c r="D73" s="30">
        <v>0.19640000000000002</v>
      </c>
      <c r="E73" s="30">
        <v>0.21530000000000002</v>
      </c>
      <c r="F73" s="30">
        <v>0.23219999999999999</v>
      </c>
      <c r="G73" s="30">
        <v>0.2339</v>
      </c>
    </row>
    <row r="74" spans="2:14" x14ac:dyDescent="0.25">
      <c r="B74" s="30">
        <v>4.5</v>
      </c>
      <c r="C74" s="30">
        <v>0.18919999999999998</v>
      </c>
      <c r="D74" s="30">
        <v>0.18259999999999998</v>
      </c>
      <c r="E74" s="30">
        <v>0.19980000000000001</v>
      </c>
      <c r="F74" s="30">
        <v>0.21530000000000002</v>
      </c>
      <c r="G74" s="30">
        <v>0.21730000000000002</v>
      </c>
    </row>
    <row r="75" spans="2:14" x14ac:dyDescent="0.25">
      <c r="B75" s="30">
        <v>5</v>
      </c>
      <c r="C75" s="30">
        <v>0.17699999999999999</v>
      </c>
      <c r="D75" s="30">
        <v>0.17080000000000001</v>
      </c>
      <c r="E75" s="30">
        <v>0.18669999999999998</v>
      </c>
      <c r="F75" s="30">
        <v>0.2009</v>
      </c>
      <c r="G75" s="30">
        <v>0.2031</v>
      </c>
    </row>
    <row r="76" spans="2:14" x14ac:dyDescent="0.25">
      <c r="B76" s="30">
        <v>5.5</v>
      </c>
      <c r="C76" s="30">
        <v>0.16639999999999999</v>
      </c>
      <c r="D76" s="30">
        <v>0.16059999999999999</v>
      </c>
      <c r="E76" s="30">
        <v>0.17530000000000001</v>
      </c>
      <c r="F76" s="30">
        <v>0.1885</v>
      </c>
      <c r="G76" s="30">
        <v>0.19069999999999998</v>
      </c>
    </row>
    <row r="77" spans="2:14" x14ac:dyDescent="0.25">
      <c r="B77" s="30">
        <v>6</v>
      </c>
      <c r="C77" s="30">
        <v>0.15730000000000002</v>
      </c>
      <c r="D77" s="30">
        <v>0.15180000000000002</v>
      </c>
      <c r="E77" s="30">
        <v>0.16540000000000002</v>
      </c>
      <c r="F77" s="30">
        <v>0.1777</v>
      </c>
      <c r="G77" s="30">
        <v>0.18</v>
      </c>
    </row>
    <row r="78" spans="2:14" x14ac:dyDescent="0.25">
      <c r="B78" s="30">
        <v>6.5</v>
      </c>
      <c r="C78" s="30">
        <v>0.1492</v>
      </c>
      <c r="D78" s="30">
        <v>0.14399999999999999</v>
      </c>
      <c r="E78" s="30">
        <v>0.15669999999999998</v>
      </c>
      <c r="F78" s="30">
        <v>0.16819999999999999</v>
      </c>
      <c r="G78" s="30">
        <v>0.17050000000000001</v>
      </c>
    </row>
    <row r="79" spans="2:14" x14ac:dyDescent="0.25">
      <c r="B79" s="30">
        <v>7</v>
      </c>
      <c r="C79" s="30">
        <v>0.14199999999999999</v>
      </c>
      <c r="D79" s="30">
        <v>0.13700000000000001</v>
      </c>
      <c r="E79" s="30">
        <v>0.14899999999999999</v>
      </c>
      <c r="F79" s="30">
        <v>0.1598</v>
      </c>
      <c r="G79" s="30">
        <v>0.16200000000000001</v>
      </c>
    </row>
    <row r="80" spans="2:14" x14ac:dyDescent="0.25">
      <c r="B80" s="30">
        <v>8</v>
      </c>
      <c r="C80" s="30">
        <v>0.1298</v>
      </c>
      <c r="D80" s="30">
        <v>0.12529999999999999</v>
      </c>
      <c r="E80" s="30">
        <v>0.1358</v>
      </c>
      <c r="F80" s="30">
        <v>0.14549999999999999</v>
      </c>
      <c r="G80" s="30">
        <v>0.1477</v>
      </c>
    </row>
    <row r="81" spans="2:7" x14ac:dyDescent="0.25">
      <c r="B81" s="30">
        <v>9</v>
      </c>
      <c r="C81" s="30">
        <v>0.12029999999999999</v>
      </c>
      <c r="D81" s="30">
        <v>0.11609999999999999</v>
      </c>
      <c r="E81" s="30">
        <v>0.1258</v>
      </c>
      <c r="F81" s="30">
        <v>0.1348</v>
      </c>
      <c r="G81" s="30">
        <v>0.1363</v>
      </c>
    </row>
    <row r="82" spans="2:7" x14ac:dyDescent="0.25">
      <c r="B82" s="30">
        <v>10</v>
      </c>
      <c r="C82" s="30">
        <v>0.1113</v>
      </c>
      <c r="D82" s="30">
        <v>0.10729999999999999</v>
      </c>
      <c r="E82" s="30">
        <v>0.1163</v>
      </c>
      <c r="F82" s="30">
        <v>0.12459999999999999</v>
      </c>
      <c r="G82" s="30">
        <v>0.12570000000000001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6"/>
  <sheetViews>
    <sheetView workbookViewId="0">
      <selection activeCell="B2" sqref="B2"/>
    </sheetView>
  </sheetViews>
  <sheetFormatPr defaultRowHeight="15" x14ac:dyDescent="0.25"/>
  <cols>
    <col min="4" max="4" width="10.7109375" customWidth="1"/>
    <col min="5" max="5" width="11.5703125" customWidth="1"/>
    <col min="12" max="13" width="9.140625" style="4"/>
  </cols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0</v>
      </c>
    </row>
    <row r="6" spans="1:1" x14ac:dyDescent="0.25">
      <c r="A6" t="s">
        <v>3</v>
      </c>
    </row>
    <row r="8" spans="1:1" x14ac:dyDescent="0.25">
      <c r="A8" t="s">
        <v>4</v>
      </c>
    </row>
    <row r="10" spans="1:1" x14ac:dyDescent="0.25">
      <c r="A10" t="s">
        <v>5</v>
      </c>
    </row>
    <row r="11" spans="1:1" x14ac:dyDescent="0.25">
      <c r="A11" t="s">
        <v>6</v>
      </c>
    </row>
    <row r="12" spans="1:1" x14ac:dyDescent="0.25">
      <c r="A12" t="s">
        <v>7</v>
      </c>
    </row>
    <row r="13" spans="1:1" x14ac:dyDescent="0.25">
      <c r="A13" t="s">
        <v>8</v>
      </c>
    </row>
    <row r="14" spans="1:1" x14ac:dyDescent="0.25">
      <c r="A14" t="s">
        <v>9</v>
      </c>
    </row>
    <row r="15" spans="1:1" x14ac:dyDescent="0.25">
      <c r="A15" t="s">
        <v>10</v>
      </c>
    </row>
    <row r="16" spans="1:1" x14ac:dyDescent="0.25">
      <c r="A16" t="s">
        <v>11</v>
      </c>
    </row>
    <row r="17" spans="1:13" x14ac:dyDescent="0.25">
      <c r="A17" t="s">
        <v>12</v>
      </c>
    </row>
    <row r="18" spans="1:13" x14ac:dyDescent="0.25">
      <c r="A18" t="s">
        <v>13</v>
      </c>
    </row>
    <row r="19" spans="1:13" x14ac:dyDescent="0.25">
      <c r="A19" t="s">
        <v>14</v>
      </c>
    </row>
    <row r="20" spans="1:13" x14ac:dyDescent="0.25">
      <c r="A20" t="s">
        <v>15</v>
      </c>
    </row>
    <row r="22" spans="1:13" x14ac:dyDescent="0.25">
      <c r="B22" t="s">
        <v>28</v>
      </c>
      <c r="D22" t="s">
        <v>29</v>
      </c>
      <c r="E22" t="s">
        <v>29</v>
      </c>
      <c r="F22" t="s">
        <v>30</v>
      </c>
      <c r="H22" t="s">
        <v>31</v>
      </c>
      <c r="J22" t="s">
        <v>32</v>
      </c>
    </row>
    <row r="23" spans="1:13" x14ac:dyDescent="0.25">
      <c r="B23" t="s">
        <v>33</v>
      </c>
      <c r="D23" t="s">
        <v>34</v>
      </c>
      <c r="E23" t="s">
        <v>35</v>
      </c>
      <c r="F23" t="s">
        <v>36</v>
      </c>
      <c r="H23" t="s">
        <v>37</v>
      </c>
      <c r="J23" t="s">
        <v>37</v>
      </c>
    </row>
    <row r="24" spans="1:13" x14ac:dyDescent="0.25">
      <c r="B24" t="s">
        <v>38</v>
      </c>
      <c r="C24" t="s">
        <v>39</v>
      </c>
      <c r="D24" t="s">
        <v>39</v>
      </c>
      <c r="E24" t="s">
        <v>39</v>
      </c>
      <c r="F24" t="s">
        <v>39</v>
      </c>
      <c r="G24" t="s">
        <v>39</v>
      </c>
      <c r="L24" s="4" t="s">
        <v>33</v>
      </c>
      <c r="M24" s="4" t="s">
        <v>44</v>
      </c>
    </row>
    <row r="25" spans="1:13" x14ac:dyDescent="0.25">
      <c r="B25">
        <v>10</v>
      </c>
      <c r="C25" t="s">
        <v>40</v>
      </c>
      <c r="D25" s="1">
        <v>64.19</v>
      </c>
      <c r="E25" s="1">
        <v>13.55</v>
      </c>
      <c r="F25">
        <v>920</v>
      </c>
      <c r="G25" t="s">
        <v>41</v>
      </c>
      <c r="H25">
        <v>467</v>
      </c>
      <c r="I25" t="s">
        <v>41</v>
      </c>
      <c r="J25">
        <v>395</v>
      </c>
      <c r="K25" t="s">
        <v>41</v>
      </c>
      <c r="L25" s="4">
        <f>B25/1000</f>
        <v>0.01</v>
      </c>
      <c r="M25" s="5">
        <f>D25/1000</f>
        <v>6.4189999999999997E-2</v>
      </c>
    </row>
    <row r="26" spans="1:13" x14ac:dyDescent="0.25">
      <c r="B26">
        <v>11</v>
      </c>
      <c r="C26" t="s">
        <v>40</v>
      </c>
      <c r="D26" s="1">
        <v>67.31</v>
      </c>
      <c r="E26" s="1">
        <v>12.91</v>
      </c>
      <c r="F26">
        <v>1009</v>
      </c>
      <c r="G26" t="s">
        <v>41</v>
      </c>
      <c r="H26">
        <v>496</v>
      </c>
      <c r="I26" t="s">
        <v>41</v>
      </c>
      <c r="J26">
        <v>423</v>
      </c>
      <c r="K26" t="s">
        <v>41</v>
      </c>
      <c r="L26" s="4">
        <f t="shared" ref="L26:L76" si="0">B26/1000</f>
        <v>1.0999999999999999E-2</v>
      </c>
      <c r="M26" s="5">
        <f t="shared" ref="M26:M89" si="1">D26/1000</f>
        <v>6.7310000000000009E-2</v>
      </c>
    </row>
    <row r="27" spans="1:13" x14ac:dyDescent="0.25">
      <c r="B27">
        <v>12</v>
      </c>
      <c r="C27" t="s">
        <v>40</v>
      </c>
      <c r="D27" s="1">
        <v>70.28</v>
      </c>
      <c r="E27" s="1">
        <v>12.34</v>
      </c>
      <c r="F27">
        <v>1097</v>
      </c>
      <c r="G27" t="s">
        <v>41</v>
      </c>
      <c r="H27">
        <v>522</v>
      </c>
      <c r="I27" t="s">
        <v>41</v>
      </c>
      <c r="J27">
        <v>450</v>
      </c>
      <c r="K27" t="s">
        <v>41</v>
      </c>
      <c r="L27" s="4">
        <f t="shared" si="0"/>
        <v>1.2E-2</v>
      </c>
      <c r="M27" s="5">
        <f t="shared" si="1"/>
        <v>7.0279999999999995E-2</v>
      </c>
    </row>
    <row r="28" spans="1:13" x14ac:dyDescent="0.25">
      <c r="B28">
        <v>13</v>
      </c>
      <c r="C28" t="s">
        <v>40</v>
      </c>
      <c r="D28" s="1">
        <v>73.150000000000006</v>
      </c>
      <c r="E28" s="1">
        <v>11.83</v>
      </c>
      <c r="F28">
        <v>1184</v>
      </c>
      <c r="G28" t="s">
        <v>41</v>
      </c>
      <c r="H28">
        <v>547</v>
      </c>
      <c r="I28" t="s">
        <v>41</v>
      </c>
      <c r="J28">
        <v>476</v>
      </c>
      <c r="K28" t="s">
        <v>41</v>
      </c>
      <c r="L28" s="4">
        <f t="shared" si="0"/>
        <v>1.2999999999999999E-2</v>
      </c>
      <c r="M28" s="5">
        <f t="shared" si="1"/>
        <v>7.3150000000000007E-2</v>
      </c>
    </row>
    <row r="29" spans="1:13" x14ac:dyDescent="0.25">
      <c r="B29">
        <v>14</v>
      </c>
      <c r="C29" t="s">
        <v>40</v>
      </c>
      <c r="D29" s="1">
        <v>75.94</v>
      </c>
      <c r="E29" s="1">
        <v>11.36</v>
      </c>
      <c r="F29">
        <v>1270</v>
      </c>
      <c r="G29" t="s">
        <v>41</v>
      </c>
      <c r="H29">
        <v>570</v>
      </c>
      <c r="I29" t="s">
        <v>41</v>
      </c>
      <c r="J29">
        <v>501</v>
      </c>
      <c r="K29" t="s">
        <v>41</v>
      </c>
      <c r="L29" s="4">
        <f t="shared" si="0"/>
        <v>1.4E-2</v>
      </c>
      <c r="M29" s="5">
        <f t="shared" si="1"/>
        <v>7.5939999999999994E-2</v>
      </c>
    </row>
    <row r="30" spans="1:13" x14ac:dyDescent="0.25">
      <c r="B30">
        <v>15</v>
      </c>
      <c r="C30" t="s">
        <v>40</v>
      </c>
      <c r="D30" s="1">
        <v>78.69</v>
      </c>
      <c r="E30" s="1">
        <v>10.94</v>
      </c>
      <c r="F30">
        <v>1354</v>
      </c>
      <c r="G30" t="s">
        <v>41</v>
      </c>
      <c r="H30">
        <v>593</v>
      </c>
      <c r="I30" t="s">
        <v>41</v>
      </c>
      <c r="J30">
        <v>524</v>
      </c>
      <c r="K30" t="s">
        <v>41</v>
      </c>
      <c r="L30" s="4">
        <f t="shared" si="0"/>
        <v>1.4999999999999999E-2</v>
      </c>
      <c r="M30" s="5">
        <f t="shared" si="1"/>
        <v>7.8689999999999996E-2</v>
      </c>
    </row>
    <row r="31" spans="1:13" x14ac:dyDescent="0.25">
      <c r="B31">
        <v>16</v>
      </c>
      <c r="C31" t="s">
        <v>40</v>
      </c>
      <c r="D31" s="1">
        <v>81.39</v>
      </c>
      <c r="E31" s="1">
        <v>10.55</v>
      </c>
      <c r="F31">
        <v>1438</v>
      </c>
      <c r="G31" t="s">
        <v>41</v>
      </c>
      <c r="H31">
        <v>614</v>
      </c>
      <c r="I31" t="s">
        <v>41</v>
      </c>
      <c r="J31">
        <v>547</v>
      </c>
      <c r="K31" t="s">
        <v>41</v>
      </c>
      <c r="L31" s="4">
        <f t="shared" si="0"/>
        <v>1.6E-2</v>
      </c>
      <c r="M31" s="5">
        <f t="shared" si="1"/>
        <v>8.1390000000000004E-2</v>
      </c>
    </row>
    <row r="32" spans="1:13" x14ac:dyDescent="0.25">
      <c r="B32">
        <v>17</v>
      </c>
      <c r="C32" t="s">
        <v>40</v>
      </c>
      <c r="D32" s="1">
        <v>84.05</v>
      </c>
      <c r="E32" s="1">
        <v>10.19</v>
      </c>
      <c r="F32">
        <v>1521</v>
      </c>
      <c r="G32" t="s">
        <v>41</v>
      </c>
      <c r="H32">
        <v>634</v>
      </c>
      <c r="I32" t="s">
        <v>41</v>
      </c>
      <c r="J32">
        <v>569</v>
      </c>
      <c r="K32" t="s">
        <v>41</v>
      </c>
      <c r="L32" s="4">
        <f t="shared" si="0"/>
        <v>1.7000000000000001E-2</v>
      </c>
      <c r="M32" s="5">
        <f t="shared" si="1"/>
        <v>8.405E-2</v>
      </c>
    </row>
    <row r="33" spans="2:13" x14ac:dyDescent="0.25">
      <c r="B33">
        <v>18</v>
      </c>
      <c r="C33" t="s">
        <v>40</v>
      </c>
      <c r="D33" s="1">
        <v>86.67</v>
      </c>
      <c r="E33" s="1">
        <v>9.8580000000000005</v>
      </c>
      <c r="F33">
        <v>1602</v>
      </c>
      <c r="G33" t="s">
        <v>41</v>
      </c>
      <c r="H33">
        <v>652</v>
      </c>
      <c r="I33" t="s">
        <v>41</v>
      </c>
      <c r="J33">
        <v>590</v>
      </c>
      <c r="K33" t="s">
        <v>41</v>
      </c>
      <c r="L33" s="4">
        <f t="shared" si="0"/>
        <v>1.7999999999999999E-2</v>
      </c>
      <c r="M33" s="5">
        <f t="shared" si="1"/>
        <v>8.6669999999999997E-2</v>
      </c>
    </row>
    <row r="34" spans="2:13" x14ac:dyDescent="0.25">
      <c r="B34">
        <v>20</v>
      </c>
      <c r="C34" t="s">
        <v>40</v>
      </c>
      <c r="D34" s="1">
        <v>91.81</v>
      </c>
      <c r="E34" s="1">
        <v>9.2669999999999995</v>
      </c>
      <c r="F34">
        <v>1761</v>
      </c>
      <c r="G34" t="s">
        <v>41</v>
      </c>
      <c r="H34">
        <v>688</v>
      </c>
      <c r="I34" t="s">
        <v>41</v>
      </c>
      <c r="J34">
        <v>630</v>
      </c>
      <c r="K34" t="s">
        <v>41</v>
      </c>
      <c r="L34" s="4">
        <f t="shared" si="0"/>
        <v>0.02</v>
      </c>
      <c r="M34" s="5">
        <f t="shared" si="1"/>
        <v>9.1810000000000003E-2</v>
      </c>
    </row>
    <row r="35" spans="2:13" x14ac:dyDescent="0.25">
      <c r="B35">
        <v>22.5</v>
      </c>
      <c r="C35" t="s">
        <v>40</v>
      </c>
      <c r="D35" s="1">
        <v>98.01</v>
      </c>
      <c r="E35" s="1">
        <v>8.6329999999999991</v>
      </c>
      <c r="F35">
        <v>1955</v>
      </c>
      <c r="G35" t="s">
        <v>41</v>
      </c>
      <c r="H35">
        <v>727</v>
      </c>
      <c r="I35" t="s">
        <v>41</v>
      </c>
      <c r="J35">
        <v>677</v>
      </c>
      <c r="K35" t="s">
        <v>41</v>
      </c>
      <c r="L35" s="4">
        <f t="shared" si="0"/>
        <v>2.2499999999999999E-2</v>
      </c>
      <c r="M35" s="5">
        <f t="shared" si="1"/>
        <v>9.801E-2</v>
      </c>
    </row>
    <row r="36" spans="2:13" x14ac:dyDescent="0.25">
      <c r="B36">
        <v>25</v>
      </c>
      <c r="C36" t="s">
        <v>40</v>
      </c>
      <c r="D36" s="1">
        <v>104</v>
      </c>
      <c r="E36" s="1">
        <v>8.093</v>
      </c>
      <c r="F36">
        <v>2142</v>
      </c>
      <c r="G36" t="s">
        <v>41</v>
      </c>
      <c r="H36">
        <v>762</v>
      </c>
      <c r="I36" t="s">
        <v>41</v>
      </c>
      <c r="J36">
        <v>719</v>
      </c>
      <c r="K36" t="s">
        <v>41</v>
      </c>
      <c r="L36" s="4">
        <f t="shared" si="0"/>
        <v>2.5000000000000001E-2</v>
      </c>
      <c r="M36" s="5">
        <f t="shared" si="1"/>
        <v>0.104</v>
      </c>
    </row>
    <row r="37" spans="2:13" x14ac:dyDescent="0.25">
      <c r="B37">
        <v>27.5</v>
      </c>
      <c r="C37" t="s">
        <v>40</v>
      </c>
      <c r="D37" s="1">
        <v>109.7</v>
      </c>
      <c r="E37" s="1">
        <v>7.625</v>
      </c>
      <c r="F37">
        <v>2323</v>
      </c>
      <c r="G37" t="s">
        <v>41</v>
      </c>
      <c r="H37">
        <v>794</v>
      </c>
      <c r="I37" t="s">
        <v>41</v>
      </c>
      <c r="J37">
        <v>758</v>
      </c>
      <c r="K37" t="s">
        <v>41</v>
      </c>
      <c r="L37" s="4">
        <f t="shared" si="0"/>
        <v>2.75E-2</v>
      </c>
      <c r="M37" s="5">
        <f t="shared" si="1"/>
        <v>0.10970000000000001</v>
      </c>
    </row>
    <row r="38" spans="2:13" x14ac:dyDescent="0.25">
      <c r="B38">
        <v>30</v>
      </c>
      <c r="C38" t="s">
        <v>40</v>
      </c>
      <c r="D38" s="1">
        <v>115.2</v>
      </c>
      <c r="E38" s="1">
        <v>7.2149999999999999</v>
      </c>
      <c r="F38">
        <v>2498</v>
      </c>
      <c r="G38" t="s">
        <v>41</v>
      </c>
      <c r="H38">
        <v>822</v>
      </c>
      <c r="I38" t="s">
        <v>41</v>
      </c>
      <c r="J38">
        <v>795</v>
      </c>
      <c r="K38" t="s">
        <v>41</v>
      </c>
      <c r="L38" s="4">
        <f t="shared" si="0"/>
        <v>0.03</v>
      </c>
      <c r="M38" s="5">
        <f t="shared" si="1"/>
        <v>0.1152</v>
      </c>
    </row>
    <row r="39" spans="2:13" x14ac:dyDescent="0.25">
      <c r="B39">
        <v>32.5</v>
      </c>
      <c r="C39" t="s">
        <v>40</v>
      </c>
      <c r="D39" s="1">
        <v>120.5</v>
      </c>
      <c r="E39" s="1">
        <v>6.8529999999999998</v>
      </c>
      <c r="F39">
        <v>2669</v>
      </c>
      <c r="G39" t="s">
        <v>41</v>
      </c>
      <c r="H39">
        <v>848</v>
      </c>
      <c r="I39" t="s">
        <v>41</v>
      </c>
      <c r="J39">
        <v>829</v>
      </c>
      <c r="K39" t="s">
        <v>41</v>
      </c>
      <c r="L39" s="4">
        <f t="shared" si="0"/>
        <v>3.2500000000000001E-2</v>
      </c>
      <c r="M39" s="5">
        <f t="shared" si="1"/>
        <v>0.1205</v>
      </c>
    </row>
    <row r="40" spans="2:13" x14ac:dyDescent="0.25">
      <c r="B40">
        <v>35</v>
      </c>
      <c r="C40" t="s">
        <v>40</v>
      </c>
      <c r="D40" s="1">
        <v>125.7</v>
      </c>
      <c r="E40" s="1">
        <v>6.53</v>
      </c>
      <c r="F40">
        <v>2834</v>
      </c>
      <c r="G40" t="s">
        <v>41</v>
      </c>
      <c r="H40">
        <v>872</v>
      </c>
      <c r="I40" t="s">
        <v>41</v>
      </c>
      <c r="J40">
        <v>861</v>
      </c>
      <c r="K40" t="s">
        <v>41</v>
      </c>
      <c r="L40" s="4">
        <f t="shared" si="0"/>
        <v>3.5000000000000003E-2</v>
      </c>
      <c r="M40" s="5">
        <f t="shared" si="1"/>
        <v>0.12570000000000001</v>
      </c>
    </row>
    <row r="41" spans="2:13" x14ac:dyDescent="0.25">
      <c r="B41">
        <v>37.5</v>
      </c>
      <c r="C41" t="s">
        <v>40</v>
      </c>
      <c r="D41" s="1">
        <v>130.6</v>
      </c>
      <c r="E41" s="1">
        <v>6.24</v>
      </c>
      <c r="F41">
        <v>2996</v>
      </c>
      <c r="G41" t="s">
        <v>41</v>
      </c>
      <c r="H41">
        <v>894</v>
      </c>
      <c r="I41" t="s">
        <v>41</v>
      </c>
      <c r="J41">
        <v>890</v>
      </c>
      <c r="K41" t="s">
        <v>41</v>
      </c>
      <c r="L41" s="4">
        <f t="shared" si="0"/>
        <v>3.7499999999999999E-2</v>
      </c>
      <c r="M41" s="5">
        <f t="shared" si="1"/>
        <v>0.13059999999999999</v>
      </c>
    </row>
    <row r="42" spans="2:13" x14ac:dyDescent="0.25">
      <c r="B42">
        <v>40</v>
      </c>
      <c r="C42" t="s">
        <v>40</v>
      </c>
      <c r="D42" s="1">
        <v>135.5</v>
      </c>
      <c r="E42" s="1">
        <v>5.9779999999999998</v>
      </c>
      <c r="F42">
        <v>3153</v>
      </c>
      <c r="G42" t="s">
        <v>41</v>
      </c>
      <c r="H42">
        <v>914</v>
      </c>
      <c r="I42" t="s">
        <v>41</v>
      </c>
      <c r="J42">
        <v>918</v>
      </c>
      <c r="K42" t="s">
        <v>41</v>
      </c>
      <c r="L42" s="4">
        <f t="shared" si="0"/>
        <v>0.04</v>
      </c>
      <c r="M42" s="5">
        <f t="shared" si="1"/>
        <v>0.13550000000000001</v>
      </c>
    </row>
    <row r="43" spans="2:13" x14ac:dyDescent="0.25">
      <c r="B43">
        <v>45</v>
      </c>
      <c r="C43" t="s">
        <v>40</v>
      </c>
      <c r="D43" s="1">
        <v>144.69999999999999</v>
      </c>
      <c r="E43" s="1">
        <v>5.5220000000000002</v>
      </c>
      <c r="F43">
        <v>3457</v>
      </c>
      <c r="G43" t="s">
        <v>41</v>
      </c>
      <c r="H43">
        <v>951</v>
      </c>
      <c r="I43" t="s">
        <v>41</v>
      </c>
      <c r="J43">
        <v>970</v>
      </c>
      <c r="K43" t="s">
        <v>41</v>
      </c>
      <c r="L43" s="4">
        <f t="shared" si="0"/>
        <v>4.4999999999999998E-2</v>
      </c>
      <c r="M43" s="5">
        <f t="shared" si="1"/>
        <v>0.1447</v>
      </c>
    </row>
    <row r="44" spans="2:13" x14ac:dyDescent="0.25">
      <c r="B44">
        <v>50</v>
      </c>
      <c r="C44" t="s">
        <v>40</v>
      </c>
      <c r="D44" s="1">
        <v>153.4</v>
      </c>
      <c r="E44" s="1">
        <v>5.1390000000000002</v>
      </c>
      <c r="F44">
        <v>3747</v>
      </c>
      <c r="G44" t="s">
        <v>41</v>
      </c>
      <c r="H44">
        <v>982</v>
      </c>
      <c r="I44" t="s">
        <v>41</v>
      </c>
      <c r="J44">
        <v>1016</v>
      </c>
      <c r="K44" t="s">
        <v>41</v>
      </c>
      <c r="L44" s="4">
        <f t="shared" si="0"/>
        <v>0.05</v>
      </c>
      <c r="M44" s="5">
        <f t="shared" si="1"/>
        <v>0.15340000000000001</v>
      </c>
    </row>
    <row r="45" spans="2:13" x14ac:dyDescent="0.25">
      <c r="B45">
        <v>55</v>
      </c>
      <c r="C45" t="s">
        <v>40</v>
      </c>
      <c r="D45" s="1">
        <v>161.69999999999999</v>
      </c>
      <c r="E45" s="1">
        <v>4.8120000000000003</v>
      </c>
      <c r="F45">
        <v>4025</v>
      </c>
      <c r="G45" t="s">
        <v>41</v>
      </c>
      <c r="H45">
        <v>1010</v>
      </c>
      <c r="I45" t="s">
        <v>41</v>
      </c>
      <c r="J45">
        <v>1058</v>
      </c>
      <c r="K45" t="s">
        <v>41</v>
      </c>
      <c r="L45" s="4">
        <f t="shared" si="0"/>
        <v>5.5E-2</v>
      </c>
      <c r="M45" s="5">
        <f t="shared" si="1"/>
        <v>0.16169999999999998</v>
      </c>
    </row>
    <row r="46" spans="2:13" x14ac:dyDescent="0.25">
      <c r="B46">
        <v>60</v>
      </c>
      <c r="C46" t="s">
        <v>40</v>
      </c>
      <c r="D46" s="1">
        <v>169.6</v>
      </c>
      <c r="E46" s="1">
        <v>4.5279999999999996</v>
      </c>
      <c r="F46">
        <v>4293</v>
      </c>
      <c r="G46" t="s">
        <v>41</v>
      </c>
      <c r="H46">
        <v>1035</v>
      </c>
      <c r="I46" t="s">
        <v>41</v>
      </c>
      <c r="J46">
        <v>1096</v>
      </c>
      <c r="K46" t="s">
        <v>41</v>
      </c>
      <c r="L46" s="4">
        <f t="shared" si="0"/>
        <v>0.06</v>
      </c>
      <c r="M46" s="5">
        <f t="shared" si="1"/>
        <v>0.1696</v>
      </c>
    </row>
    <row r="47" spans="2:13" x14ac:dyDescent="0.25">
      <c r="B47">
        <v>65</v>
      </c>
      <c r="C47" t="s">
        <v>40</v>
      </c>
      <c r="D47" s="1">
        <v>177.2</v>
      </c>
      <c r="E47" s="1">
        <v>4.2789999999999999</v>
      </c>
      <c r="F47">
        <v>4551</v>
      </c>
      <c r="G47" t="s">
        <v>41</v>
      </c>
      <c r="H47">
        <v>1057</v>
      </c>
      <c r="I47" t="s">
        <v>41</v>
      </c>
      <c r="J47">
        <v>1131</v>
      </c>
      <c r="K47" t="s">
        <v>41</v>
      </c>
      <c r="L47" s="4">
        <f t="shared" si="0"/>
        <v>6.5000000000000002E-2</v>
      </c>
      <c r="M47" s="5">
        <f t="shared" si="1"/>
        <v>0.1772</v>
      </c>
    </row>
    <row r="48" spans="2:13" x14ac:dyDescent="0.25">
      <c r="B48">
        <v>70</v>
      </c>
      <c r="C48" t="s">
        <v>40</v>
      </c>
      <c r="D48" s="1">
        <v>184.5</v>
      </c>
      <c r="E48" s="1">
        <v>4.0599999999999996</v>
      </c>
      <c r="F48">
        <v>4801</v>
      </c>
      <c r="G48" t="s">
        <v>41</v>
      </c>
      <c r="H48">
        <v>1077</v>
      </c>
      <c r="I48" t="s">
        <v>41</v>
      </c>
      <c r="J48">
        <v>1163</v>
      </c>
      <c r="K48" t="s">
        <v>41</v>
      </c>
      <c r="L48" s="4">
        <f t="shared" si="0"/>
        <v>7.0000000000000007E-2</v>
      </c>
      <c r="M48" s="5">
        <f t="shared" si="1"/>
        <v>0.1845</v>
      </c>
    </row>
    <row r="49" spans="2:13" x14ac:dyDescent="0.25">
      <c r="B49">
        <v>80</v>
      </c>
      <c r="C49" t="s">
        <v>40</v>
      </c>
      <c r="D49" s="1">
        <v>198.1</v>
      </c>
      <c r="E49" s="1">
        <v>3.6880000000000002</v>
      </c>
      <c r="F49">
        <v>5279</v>
      </c>
      <c r="G49" t="s">
        <v>41</v>
      </c>
      <c r="H49">
        <v>1112</v>
      </c>
      <c r="I49" t="s">
        <v>41</v>
      </c>
      <c r="J49">
        <v>1221</v>
      </c>
      <c r="K49" t="s">
        <v>41</v>
      </c>
      <c r="L49" s="4">
        <f t="shared" si="0"/>
        <v>0.08</v>
      </c>
      <c r="M49" s="5">
        <f t="shared" si="1"/>
        <v>0.1981</v>
      </c>
    </row>
    <row r="50" spans="2:13" x14ac:dyDescent="0.25">
      <c r="B50">
        <v>90</v>
      </c>
      <c r="C50" t="s">
        <v>40</v>
      </c>
      <c r="D50" s="1">
        <v>210.8</v>
      </c>
      <c r="E50" s="1">
        <v>3.3860000000000001</v>
      </c>
      <c r="F50">
        <v>5730</v>
      </c>
      <c r="G50" t="s">
        <v>41</v>
      </c>
      <c r="H50">
        <v>1142</v>
      </c>
      <c r="I50" t="s">
        <v>41</v>
      </c>
      <c r="J50">
        <v>1271</v>
      </c>
      <c r="K50" t="s">
        <v>41</v>
      </c>
      <c r="L50" s="4">
        <f t="shared" si="0"/>
        <v>0.09</v>
      </c>
      <c r="M50" s="5">
        <f t="shared" si="1"/>
        <v>0.21080000000000002</v>
      </c>
    </row>
    <row r="51" spans="2:13" x14ac:dyDescent="0.25">
      <c r="B51">
        <v>100</v>
      </c>
      <c r="C51" t="s">
        <v>40</v>
      </c>
      <c r="D51" s="1">
        <v>222.6</v>
      </c>
      <c r="E51" s="1">
        <v>3.133</v>
      </c>
      <c r="F51">
        <v>6161</v>
      </c>
      <c r="G51" t="s">
        <v>41</v>
      </c>
      <c r="H51">
        <v>1168</v>
      </c>
      <c r="I51" t="s">
        <v>41</v>
      </c>
      <c r="J51">
        <v>1316</v>
      </c>
      <c r="K51" t="s">
        <v>41</v>
      </c>
      <c r="L51" s="4">
        <f t="shared" si="0"/>
        <v>0.1</v>
      </c>
      <c r="M51" s="5">
        <f t="shared" si="1"/>
        <v>0.22259999999999999</v>
      </c>
    </row>
    <row r="52" spans="2:13" x14ac:dyDescent="0.25">
      <c r="B52">
        <v>110</v>
      </c>
      <c r="C52" t="s">
        <v>40</v>
      </c>
      <c r="D52" s="1">
        <v>233.6</v>
      </c>
      <c r="E52" s="1">
        <v>2.92</v>
      </c>
      <c r="F52">
        <v>6573</v>
      </c>
      <c r="G52" t="s">
        <v>41</v>
      </c>
      <c r="H52">
        <v>1190</v>
      </c>
      <c r="I52" t="s">
        <v>41</v>
      </c>
      <c r="J52">
        <v>1356</v>
      </c>
      <c r="K52" t="s">
        <v>41</v>
      </c>
      <c r="L52" s="4">
        <f t="shared" si="0"/>
        <v>0.11</v>
      </c>
      <c r="M52" s="5">
        <f t="shared" si="1"/>
        <v>0.2336</v>
      </c>
    </row>
    <row r="53" spans="2:13" x14ac:dyDescent="0.25">
      <c r="B53">
        <v>120</v>
      </c>
      <c r="C53" t="s">
        <v>40</v>
      </c>
      <c r="D53" s="1">
        <v>243.9</v>
      </c>
      <c r="E53" s="1">
        <v>2.7360000000000002</v>
      </c>
      <c r="F53">
        <v>6968</v>
      </c>
      <c r="G53" t="s">
        <v>41</v>
      </c>
      <c r="H53">
        <v>1210</v>
      </c>
      <c r="I53" t="s">
        <v>41</v>
      </c>
      <c r="J53">
        <v>1393</v>
      </c>
      <c r="K53" t="s">
        <v>41</v>
      </c>
      <c r="L53" s="4">
        <f t="shared" si="0"/>
        <v>0.12</v>
      </c>
      <c r="M53" s="5">
        <f t="shared" si="1"/>
        <v>0.24390000000000001</v>
      </c>
    </row>
    <row r="54" spans="2:13" x14ac:dyDescent="0.25">
      <c r="B54">
        <v>130</v>
      </c>
      <c r="C54" t="s">
        <v>40</v>
      </c>
      <c r="D54" s="1">
        <v>253.6</v>
      </c>
      <c r="E54" s="1">
        <v>2.5760000000000001</v>
      </c>
      <c r="F54">
        <v>7350</v>
      </c>
      <c r="G54" t="s">
        <v>41</v>
      </c>
      <c r="H54">
        <v>1228</v>
      </c>
      <c r="I54" t="s">
        <v>41</v>
      </c>
      <c r="J54">
        <v>1426</v>
      </c>
      <c r="K54" t="s">
        <v>41</v>
      </c>
      <c r="L54" s="4">
        <f t="shared" si="0"/>
        <v>0.13</v>
      </c>
      <c r="M54" s="5">
        <f t="shared" si="1"/>
        <v>0.25359999999999999</v>
      </c>
    </row>
    <row r="55" spans="2:13" x14ac:dyDescent="0.25">
      <c r="B55">
        <v>140</v>
      </c>
      <c r="C55" t="s">
        <v>40</v>
      </c>
      <c r="D55" s="1">
        <v>262.7</v>
      </c>
      <c r="E55" s="1">
        <v>2.4359999999999999</v>
      </c>
      <c r="F55">
        <v>7720</v>
      </c>
      <c r="G55" t="s">
        <v>41</v>
      </c>
      <c r="H55">
        <v>1244</v>
      </c>
      <c r="I55" t="s">
        <v>41</v>
      </c>
      <c r="J55">
        <v>1456</v>
      </c>
      <c r="K55" t="s">
        <v>41</v>
      </c>
      <c r="L55" s="4">
        <f t="shared" si="0"/>
        <v>0.14000000000000001</v>
      </c>
      <c r="M55" s="5">
        <f t="shared" si="1"/>
        <v>0.26269999999999999</v>
      </c>
    </row>
    <row r="56" spans="2:13" x14ac:dyDescent="0.25">
      <c r="B56">
        <v>150</v>
      </c>
      <c r="C56" t="s">
        <v>40</v>
      </c>
      <c r="D56" s="1">
        <v>271.3</v>
      </c>
      <c r="E56" s="1">
        <v>2.3119999999999998</v>
      </c>
      <c r="F56">
        <v>8078</v>
      </c>
      <c r="G56" t="s">
        <v>41</v>
      </c>
      <c r="H56">
        <v>1258</v>
      </c>
      <c r="I56" t="s">
        <v>41</v>
      </c>
      <c r="J56">
        <v>1484</v>
      </c>
      <c r="K56" t="s">
        <v>41</v>
      </c>
      <c r="L56" s="4">
        <f t="shared" si="0"/>
        <v>0.15</v>
      </c>
      <c r="M56" s="5">
        <f t="shared" si="1"/>
        <v>0.27129999999999999</v>
      </c>
    </row>
    <row r="57" spans="2:13" x14ac:dyDescent="0.25">
      <c r="B57">
        <v>160</v>
      </c>
      <c r="C57" t="s">
        <v>40</v>
      </c>
      <c r="D57" s="1">
        <v>279.39999999999998</v>
      </c>
      <c r="E57" s="1">
        <v>2.2000000000000002</v>
      </c>
      <c r="F57">
        <v>8427</v>
      </c>
      <c r="G57" t="s">
        <v>41</v>
      </c>
      <c r="H57">
        <v>1271</v>
      </c>
      <c r="I57" t="s">
        <v>41</v>
      </c>
      <c r="J57">
        <v>1511</v>
      </c>
      <c r="K57" t="s">
        <v>41</v>
      </c>
      <c r="L57" s="4">
        <f t="shared" si="0"/>
        <v>0.16</v>
      </c>
      <c r="M57" s="5">
        <f t="shared" si="1"/>
        <v>0.27939999999999998</v>
      </c>
    </row>
    <row r="58" spans="2:13" x14ac:dyDescent="0.25">
      <c r="B58">
        <v>170</v>
      </c>
      <c r="C58" t="s">
        <v>40</v>
      </c>
      <c r="D58" s="1">
        <v>287</v>
      </c>
      <c r="E58" s="1">
        <v>2.1</v>
      </c>
      <c r="F58">
        <v>8767</v>
      </c>
      <c r="G58" t="s">
        <v>41</v>
      </c>
      <c r="H58">
        <v>1283</v>
      </c>
      <c r="I58" t="s">
        <v>41</v>
      </c>
      <c r="J58">
        <v>1535</v>
      </c>
      <c r="K58" t="s">
        <v>41</v>
      </c>
      <c r="L58" s="4">
        <f t="shared" si="0"/>
        <v>0.17</v>
      </c>
      <c r="M58" s="5">
        <f t="shared" si="1"/>
        <v>0.28699999999999998</v>
      </c>
    </row>
    <row r="59" spans="2:13" x14ac:dyDescent="0.25">
      <c r="B59">
        <v>180</v>
      </c>
      <c r="C59" t="s">
        <v>40</v>
      </c>
      <c r="D59" s="1">
        <v>294.2</v>
      </c>
      <c r="E59" s="1">
        <v>2.0099999999999998</v>
      </c>
      <c r="F59">
        <v>9099</v>
      </c>
      <c r="G59" t="s">
        <v>41</v>
      </c>
      <c r="H59">
        <v>1294</v>
      </c>
      <c r="I59" t="s">
        <v>41</v>
      </c>
      <c r="J59">
        <v>1558</v>
      </c>
      <c r="K59" t="s">
        <v>41</v>
      </c>
      <c r="L59" s="4">
        <f t="shared" si="0"/>
        <v>0.18</v>
      </c>
      <c r="M59" s="5">
        <f t="shared" si="1"/>
        <v>0.29419999999999996</v>
      </c>
    </row>
    <row r="60" spans="2:13" x14ac:dyDescent="0.25">
      <c r="B60">
        <v>200</v>
      </c>
      <c r="C60" t="s">
        <v>40</v>
      </c>
      <c r="D60" s="1">
        <v>307.39999999999998</v>
      </c>
      <c r="E60" s="1">
        <v>1.853</v>
      </c>
      <c r="F60">
        <v>9743</v>
      </c>
      <c r="G60" t="s">
        <v>41</v>
      </c>
      <c r="H60">
        <v>1316</v>
      </c>
      <c r="I60" t="s">
        <v>41</v>
      </c>
      <c r="J60">
        <v>1600</v>
      </c>
      <c r="K60" t="s">
        <v>41</v>
      </c>
      <c r="L60" s="4">
        <f t="shared" si="0"/>
        <v>0.2</v>
      </c>
      <c r="M60" s="5">
        <f t="shared" si="1"/>
        <v>0.30739999999999995</v>
      </c>
    </row>
    <row r="61" spans="2:13" x14ac:dyDescent="0.25">
      <c r="B61">
        <v>225</v>
      </c>
      <c r="C61" t="s">
        <v>40</v>
      </c>
      <c r="D61" s="1">
        <v>322.10000000000002</v>
      </c>
      <c r="E61" s="1">
        <v>1.69</v>
      </c>
      <c r="F61">
        <v>1.05</v>
      </c>
      <c r="G61" t="s">
        <v>42</v>
      </c>
      <c r="H61">
        <v>1340</v>
      </c>
      <c r="I61" t="s">
        <v>41</v>
      </c>
      <c r="J61">
        <v>1646</v>
      </c>
      <c r="K61" t="s">
        <v>41</v>
      </c>
      <c r="L61" s="4">
        <f t="shared" si="0"/>
        <v>0.22500000000000001</v>
      </c>
      <c r="M61" s="5">
        <f t="shared" si="1"/>
        <v>0.3221</v>
      </c>
    </row>
    <row r="62" spans="2:13" x14ac:dyDescent="0.25">
      <c r="B62">
        <v>250</v>
      </c>
      <c r="C62" t="s">
        <v>40</v>
      </c>
      <c r="D62" s="1">
        <v>334.8</v>
      </c>
      <c r="E62" s="1">
        <v>1.556</v>
      </c>
      <c r="F62">
        <v>1.1299999999999999</v>
      </c>
      <c r="G62" t="s">
        <v>42</v>
      </c>
      <c r="H62">
        <v>1361</v>
      </c>
      <c r="I62" t="s">
        <v>41</v>
      </c>
      <c r="J62">
        <v>1688</v>
      </c>
      <c r="K62" t="s">
        <v>41</v>
      </c>
      <c r="L62" s="4">
        <f t="shared" si="0"/>
        <v>0.25</v>
      </c>
      <c r="M62" s="5">
        <f t="shared" si="1"/>
        <v>0.33479999999999999</v>
      </c>
    </row>
    <row r="63" spans="2:13" x14ac:dyDescent="0.25">
      <c r="B63">
        <v>275</v>
      </c>
      <c r="C63" t="s">
        <v>40</v>
      </c>
      <c r="D63" s="1">
        <v>345.9</v>
      </c>
      <c r="E63" s="1">
        <v>1.4430000000000001</v>
      </c>
      <c r="F63">
        <v>1.2</v>
      </c>
      <c r="G63" t="s">
        <v>42</v>
      </c>
      <c r="H63">
        <v>1380</v>
      </c>
      <c r="I63" t="s">
        <v>41</v>
      </c>
      <c r="J63">
        <v>1725</v>
      </c>
      <c r="K63" t="s">
        <v>41</v>
      </c>
      <c r="L63" s="4">
        <f t="shared" si="0"/>
        <v>0.27500000000000002</v>
      </c>
      <c r="M63" s="5">
        <f t="shared" si="1"/>
        <v>0.34589999999999999</v>
      </c>
    </row>
    <row r="64" spans="2:13" x14ac:dyDescent="0.25">
      <c r="B64">
        <v>300</v>
      </c>
      <c r="C64" t="s">
        <v>40</v>
      </c>
      <c r="D64" s="1">
        <v>355.6</v>
      </c>
      <c r="E64" s="1">
        <v>1.347</v>
      </c>
      <c r="F64">
        <v>1.27</v>
      </c>
      <c r="G64" t="s">
        <v>42</v>
      </c>
      <c r="H64">
        <v>1397</v>
      </c>
      <c r="I64" t="s">
        <v>41</v>
      </c>
      <c r="J64">
        <v>1759</v>
      </c>
      <c r="K64" t="s">
        <v>41</v>
      </c>
      <c r="L64" s="4">
        <f t="shared" si="0"/>
        <v>0.3</v>
      </c>
      <c r="M64" s="5">
        <f t="shared" si="1"/>
        <v>0.35560000000000003</v>
      </c>
    </row>
    <row r="65" spans="2:15" x14ac:dyDescent="0.25">
      <c r="B65">
        <v>325</v>
      </c>
      <c r="C65" t="s">
        <v>40</v>
      </c>
      <c r="D65" s="1">
        <v>364.1</v>
      </c>
      <c r="E65" s="1">
        <v>1.264</v>
      </c>
      <c r="F65">
        <v>1.34</v>
      </c>
      <c r="G65" t="s">
        <v>42</v>
      </c>
      <c r="H65">
        <v>1412</v>
      </c>
      <c r="I65" t="s">
        <v>41</v>
      </c>
      <c r="J65">
        <v>1791</v>
      </c>
      <c r="K65" t="s">
        <v>41</v>
      </c>
      <c r="L65" s="4">
        <f t="shared" si="0"/>
        <v>0.32500000000000001</v>
      </c>
      <c r="M65" s="5">
        <f t="shared" si="1"/>
        <v>0.36410000000000003</v>
      </c>
    </row>
    <row r="66" spans="2:15" x14ac:dyDescent="0.25">
      <c r="B66">
        <v>350</v>
      </c>
      <c r="C66" t="s">
        <v>40</v>
      </c>
      <c r="D66" s="1">
        <v>371.4</v>
      </c>
      <c r="E66" s="1">
        <v>1.1910000000000001</v>
      </c>
      <c r="F66">
        <v>1.4</v>
      </c>
      <c r="G66" t="s">
        <v>42</v>
      </c>
      <c r="H66">
        <v>1427</v>
      </c>
      <c r="I66" t="s">
        <v>41</v>
      </c>
      <c r="J66">
        <v>1820</v>
      </c>
      <c r="K66" t="s">
        <v>41</v>
      </c>
      <c r="L66" s="4">
        <f t="shared" si="0"/>
        <v>0.35</v>
      </c>
      <c r="M66" s="5">
        <f t="shared" si="1"/>
        <v>0.37139999999999995</v>
      </c>
    </row>
    <row r="67" spans="2:15" x14ac:dyDescent="0.25">
      <c r="B67">
        <v>375</v>
      </c>
      <c r="C67" t="s">
        <v>40</v>
      </c>
      <c r="D67" s="1">
        <v>377.7</v>
      </c>
      <c r="E67" s="1">
        <v>1.127</v>
      </c>
      <c r="F67">
        <v>1.47</v>
      </c>
      <c r="G67" t="s">
        <v>42</v>
      </c>
      <c r="H67">
        <v>1440</v>
      </c>
      <c r="I67" t="s">
        <v>41</v>
      </c>
      <c r="J67">
        <v>1848</v>
      </c>
      <c r="K67" t="s">
        <v>41</v>
      </c>
      <c r="L67" s="4">
        <f t="shared" si="0"/>
        <v>0.375</v>
      </c>
      <c r="M67" s="5">
        <f t="shared" si="1"/>
        <v>0.37769999999999998</v>
      </c>
    </row>
    <row r="68" spans="2:15" x14ac:dyDescent="0.25">
      <c r="B68">
        <v>400</v>
      </c>
      <c r="C68" t="s">
        <v>40</v>
      </c>
      <c r="D68" s="1">
        <v>383.2</v>
      </c>
      <c r="E68" s="1">
        <v>1.07</v>
      </c>
      <c r="F68">
        <v>1.53</v>
      </c>
      <c r="G68" t="s">
        <v>42</v>
      </c>
      <c r="H68">
        <v>1452</v>
      </c>
      <c r="I68" t="s">
        <v>41</v>
      </c>
      <c r="J68">
        <v>1874</v>
      </c>
      <c r="K68" t="s">
        <v>41</v>
      </c>
      <c r="L68" s="4">
        <f t="shared" si="0"/>
        <v>0.4</v>
      </c>
      <c r="M68" s="5">
        <f t="shared" si="1"/>
        <v>0.38319999999999999</v>
      </c>
    </row>
    <row r="69" spans="2:15" x14ac:dyDescent="0.25">
      <c r="B69">
        <v>450</v>
      </c>
      <c r="C69" t="s">
        <v>40</v>
      </c>
      <c r="D69" s="1">
        <v>391.7</v>
      </c>
      <c r="E69" s="1">
        <v>0.97289999999999999</v>
      </c>
      <c r="F69">
        <v>1.66</v>
      </c>
      <c r="G69" t="s">
        <v>42</v>
      </c>
      <c r="H69">
        <v>1481</v>
      </c>
      <c r="I69" t="s">
        <v>41</v>
      </c>
      <c r="J69">
        <v>1922</v>
      </c>
      <c r="K69" t="s">
        <v>41</v>
      </c>
      <c r="L69" s="4">
        <f t="shared" si="0"/>
        <v>0.45</v>
      </c>
      <c r="M69" s="5">
        <f t="shared" si="1"/>
        <v>0.39169999999999999</v>
      </c>
    </row>
    <row r="70" spans="2:15" x14ac:dyDescent="0.25">
      <c r="B70">
        <v>500</v>
      </c>
      <c r="C70" t="s">
        <v>40</v>
      </c>
      <c r="D70" s="1">
        <v>397.7</v>
      </c>
      <c r="E70" s="1">
        <v>0.8931</v>
      </c>
      <c r="F70">
        <v>1.79</v>
      </c>
      <c r="G70" t="s">
        <v>42</v>
      </c>
      <c r="H70">
        <v>1506</v>
      </c>
      <c r="I70" t="s">
        <v>41</v>
      </c>
      <c r="J70">
        <v>1966</v>
      </c>
      <c r="K70" t="s">
        <v>41</v>
      </c>
      <c r="L70" s="4">
        <f t="shared" si="0"/>
        <v>0.5</v>
      </c>
      <c r="M70" s="5">
        <f t="shared" si="1"/>
        <v>0.3977</v>
      </c>
    </row>
    <row r="71" spans="2:15" x14ac:dyDescent="0.25">
      <c r="B71">
        <v>550</v>
      </c>
      <c r="C71" t="s">
        <v>40</v>
      </c>
      <c r="D71" s="1">
        <v>401.5</v>
      </c>
      <c r="E71" s="1">
        <v>0.82630000000000003</v>
      </c>
      <c r="F71">
        <v>1.91</v>
      </c>
      <c r="G71" t="s">
        <v>42</v>
      </c>
      <c r="H71">
        <v>1531</v>
      </c>
      <c r="I71" t="s">
        <v>41</v>
      </c>
      <c r="J71">
        <v>2006</v>
      </c>
      <c r="K71" t="s">
        <v>41</v>
      </c>
      <c r="L71" s="4">
        <f t="shared" si="0"/>
        <v>0.55000000000000004</v>
      </c>
      <c r="M71" s="5">
        <f t="shared" si="1"/>
        <v>0.40150000000000002</v>
      </c>
    </row>
    <row r="72" spans="2:15" x14ac:dyDescent="0.25">
      <c r="B72">
        <v>600</v>
      </c>
      <c r="C72" t="s">
        <v>40</v>
      </c>
      <c r="D72" s="1">
        <v>403.6</v>
      </c>
      <c r="E72" s="1">
        <v>0.76939999999999997</v>
      </c>
      <c r="F72">
        <v>2.0299999999999998</v>
      </c>
      <c r="G72" t="s">
        <v>42</v>
      </c>
      <c r="H72">
        <v>1553</v>
      </c>
      <c r="I72" t="s">
        <v>41</v>
      </c>
      <c r="J72">
        <v>2045</v>
      </c>
      <c r="K72" t="s">
        <v>41</v>
      </c>
      <c r="L72" s="4">
        <f t="shared" si="0"/>
        <v>0.6</v>
      </c>
      <c r="M72" s="5">
        <f t="shared" si="1"/>
        <v>0.40360000000000001</v>
      </c>
    </row>
    <row r="73" spans="2:15" x14ac:dyDescent="0.25">
      <c r="B73">
        <v>650</v>
      </c>
      <c r="C73" t="s">
        <v>40</v>
      </c>
      <c r="D73" s="1">
        <v>404.2</v>
      </c>
      <c r="E73" s="1">
        <v>0.72050000000000003</v>
      </c>
      <c r="F73">
        <v>2.16</v>
      </c>
      <c r="G73" t="s">
        <v>42</v>
      </c>
      <c r="H73">
        <v>1575</v>
      </c>
      <c r="I73" t="s">
        <v>41</v>
      </c>
      <c r="J73">
        <v>2081</v>
      </c>
      <c r="K73" t="s">
        <v>41</v>
      </c>
      <c r="L73" s="4">
        <f t="shared" si="0"/>
        <v>0.65</v>
      </c>
      <c r="M73" s="5">
        <f t="shared" si="1"/>
        <v>0.4042</v>
      </c>
    </row>
    <row r="74" spans="2:15" x14ac:dyDescent="0.25">
      <c r="B74">
        <v>700</v>
      </c>
      <c r="C74" t="s">
        <v>40</v>
      </c>
      <c r="D74" s="1">
        <v>403.7</v>
      </c>
      <c r="E74" s="1">
        <v>0.67779999999999996</v>
      </c>
      <c r="F74">
        <v>2.2799999999999998</v>
      </c>
      <c r="G74" t="s">
        <v>42</v>
      </c>
      <c r="H74">
        <v>1596</v>
      </c>
      <c r="I74" t="s">
        <v>41</v>
      </c>
      <c r="J74">
        <v>2116</v>
      </c>
      <c r="K74" t="s">
        <v>41</v>
      </c>
      <c r="L74" s="4">
        <f t="shared" si="0"/>
        <v>0.7</v>
      </c>
      <c r="M74" s="5">
        <f t="shared" si="1"/>
        <v>0.4037</v>
      </c>
    </row>
    <row r="75" spans="2:15" x14ac:dyDescent="0.25">
      <c r="B75">
        <v>800</v>
      </c>
      <c r="C75" t="s">
        <v>40</v>
      </c>
      <c r="D75" s="1">
        <v>400</v>
      </c>
      <c r="E75" s="1">
        <v>0.6069</v>
      </c>
      <c r="F75">
        <v>2.5299999999999998</v>
      </c>
      <c r="G75" t="s">
        <v>42</v>
      </c>
      <c r="H75">
        <v>1655</v>
      </c>
      <c r="I75" t="s">
        <v>41</v>
      </c>
      <c r="J75">
        <v>2183</v>
      </c>
      <c r="K75" t="s">
        <v>41</v>
      </c>
      <c r="L75" s="4">
        <f t="shared" si="0"/>
        <v>0.8</v>
      </c>
      <c r="M75" s="5">
        <f t="shared" si="1"/>
        <v>0.4</v>
      </c>
    </row>
    <row r="76" spans="2:15" x14ac:dyDescent="0.25">
      <c r="B76">
        <v>900</v>
      </c>
      <c r="C76" t="s">
        <v>40</v>
      </c>
      <c r="D76" s="1">
        <v>393.8</v>
      </c>
      <c r="E76" s="1">
        <v>0.55030000000000001</v>
      </c>
      <c r="F76">
        <v>2.78</v>
      </c>
      <c r="G76" t="s">
        <v>42</v>
      </c>
      <c r="H76">
        <v>1712</v>
      </c>
      <c r="I76" t="s">
        <v>41</v>
      </c>
      <c r="J76">
        <v>2247</v>
      </c>
      <c r="K76" t="s">
        <v>41</v>
      </c>
      <c r="L76" s="4">
        <f t="shared" si="0"/>
        <v>0.9</v>
      </c>
      <c r="M76" s="5">
        <f t="shared" si="1"/>
        <v>0.39380000000000004</v>
      </c>
      <c r="O76" s="6" t="s">
        <v>101</v>
      </c>
    </row>
    <row r="77" spans="2:15" x14ac:dyDescent="0.25">
      <c r="B77">
        <v>1</v>
      </c>
      <c r="C77" t="s">
        <v>43</v>
      </c>
      <c r="D77" s="1">
        <v>386</v>
      </c>
      <c r="E77" s="1">
        <v>0.504</v>
      </c>
      <c r="F77">
        <v>3.03</v>
      </c>
      <c r="G77" t="s">
        <v>42</v>
      </c>
      <c r="H77">
        <v>1768</v>
      </c>
      <c r="I77" t="s">
        <v>41</v>
      </c>
      <c r="J77">
        <v>2309</v>
      </c>
      <c r="K77" t="s">
        <v>41</v>
      </c>
      <c r="L77" s="6">
        <f>B77</f>
        <v>1</v>
      </c>
      <c r="M77" s="5">
        <f t="shared" si="1"/>
        <v>0.38600000000000001</v>
      </c>
      <c r="O77" s="6">
        <f>F77*2.6/10</f>
        <v>0.78780000000000006</v>
      </c>
    </row>
    <row r="78" spans="2:15" x14ac:dyDescent="0.25">
      <c r="B78">
        <v>1.1000000000000001</v>
      </c>
      <c r="C78" t="s">
        <v>43</v>
      </c>
      <c r="D78" s="1">
        <v>377.2</v>
      </c>
      <c r="E78" s="1">
        <v>0.46539999999999998</v>
      </c>
      <c r="F78">
        <v>3.29</v>
      </c>
      <c r="G78" t="s">
        <v>42</v>
      </c>
      <c r="H78">
        <v>1824</v>
      </c>
      <c r="I78" t="s">
        <v>41</v>
      </c>
      <c r="J78">
        <v>2369</v>
      </c>
      <c r="K78" t="s">
        <v>41</v>
      </c>
      <c r="L78" s="6">
        <f t="shared" ref="L78:L103" si="2">B78</f>
        <v>1.1000000000000001</v>
      </c>
      <c r="M78" s="5">
        <f t="shared" si="1"/>
        <v>0.37719999999999998</v>
      </c>
      <c r="O78" s="6">
        <f t="shared" ref="O78:O102" si="3">F78*2.6/10</f>
        <v>0.85540000000000005</v>
      </c>
    </row>
    <row r="79" spans="2:15" x14ac:dyDescent="0.25">
      <c r="B79">
        <v>1.2</v>
      </c>
      <c r="C79" t="s">
        <v>43</v>
      </c>
      <c r="D79" s="1">
        <v>368.1</v>
      </c>
      <c r="E79" s="1">
        <v>0.43259999999999998</v>
      </c>
      <c r="F79">
        <v>3.56</v>
      </c>
      <c r="G79" t="s">
        <v>42</v>
      </c>
      <c r="H79">
        <v>1881</v>
      </c>
      <c r="I79" t="s">
        <v>41</v>
      </c>
      <c r="J79">
        <v>2429</v>
      </c>
      <c r="K79" t="s">
        <v>41</v>
      </c>
      <c r="L79" s="6">
        <f t="shared" si="2"/>
        <v>1.2</v>
      </c>
      <c r="M79" s="5">
        <f t="shared" si="1"/>
        <v>0.36810000000000004</v>
      </c>
      <c r="O79" s="6">
        <f t="shared" si="3"/>
        <v>0.92559999999999998</v>
      </c>
    </row>
    <row r="80" spans="2:15" x14ac:dyDescent="0.25">
      <c r="B80">
        <v>1.3</v>
      </c>
      <c r="C80" t="s">
        <v>43</v>
      </c>
      <c r="D80" s="1">
        <v>358.7</v>
      </c>
      <c r="E80" s="1">
        <v>0.40439999999999998</v>
      </c>
      <c r="F80">
        <v>3.83</v>
      </c>
      <c r="G80" t="s">
        <v>42</v>
      </c>
      <c r="H80">
        <v>1938</v>
      </c>
      <c r="I80" t="s">
        <v>41</v>
      </c>
      <c r="J80">
        <v>2489</v>
      </c>
      <c r="K80" t="s">
        <v>41</v>
      </c>
      <c r="L80" s="6">
        <f t="shared" si="2"/>
        <v>1.3</v>
      </c>
      <c r="M80" s="5">
        <f t="shared" si="1"/>
        <v>0.35869999999999996</v>
      </c>
      <c r="O80" s="6">
        <f t="shared" si="3"/>
        <v>0.99580000000000002</v>
      </c>
    </row>
    <row r="81" spans="2:15" x14ac:dyDescent="0.25">
      <c r="B81">
        <v>1.4</v>
      </c>
      <c r="C81" t="s">
        <v>43</v>
      </c>
      <c r="D81" s="1">
        <v>349.5</v>
      </c>
      <c r="E81" s="1">
        <v>0.37990000000000002</v>
      </c>
      <c r="F81">
        <v>4.1100000000000003</v>
      </c>
      <c r="G81" t="s">
        <v>42</v>
      </c>
      <c r="H81">
        <v>1995</v>
      </c>
      <c r="I81" t="s">
        <v>41</v>
      </c>
      <c r="J81">
        <v>2549</v>
      </c>
      <c r="K81" t="s">
        <v>41</v>
      </c>
      <c r="L81" s="6">
        <f t="shared" si="2"/>
        <v>1.4</v>
      </c>
      <c r="M81" s="5">
        <f t="shared" si="1"/>
        <v>0.34949999999999998</v>
      </c>
      <c r="O81" s="6">
        <f t="shared" si="3"/>
        <v>1.0686000000000002</v>
      </c>
    </row>
    <row r="82" spans="2:15" x14ac:dyDescent="0.25">
      <c r="B82">
        <v>1.5</v>
      </c>
      <c r="C82" t="s">
        <v>43</v>
      </c>
      <c r="D82" s="1">
        <v>340.4</v>
      </c>
      <c r="E82" s="1">
        <v>0.3584</v>
      </c>
      <c r="F82">
        <v>4.4000000000000004</v>
      </c>
      <c r="G82" t="s">
        <v>42</v>
      </c>
      <c r="H82">
        <v>2054</v>
      </c>
      <c r="I82" t="s">
        <v>41</v>
      </c>
      <c r="J82">
        <v>2610</v>
      </c>
      <c r="K82" t="s">
        <v>41</v>
      </c>
      <c r="L82" s="6">
        <f t="shared" si="2"/>
        <v>1.5</v>
      </c>
      <c r="M82" s="5">
        <f t="shared" si="1"/>
        <v>0.34039999999999998</v>
      </c>
      <c r="O82" s="6">
        <f t="shared" si="3"/>
        <v>1.1440000000000001</v>
      </c>
    </row>
    <row r="83" spans="2:15" x14ac:dyDescent="0.25">
      <c r="B83">
        <v>1.6</v>
      </c>
      <c r="C83" t="s">
        <v>43</v>
      </c>
      <c r="D83" s="1">
        <v>331.7</v>
      </c>
      <c r="E83" s="1">
        <v>0.33929999999999999</v>
      </c>
      <c r="F83">
        <v>4.7</v>
      </c>
      <c r="G83" t="s">
        <v>42</v>
      </c>
      <c r="H83">
        <v>2114</v>
      </c>
      <c r="I83" t="s">
        <v>41</v>
      </c>
      <c r="J83">
        <v>2672</v>
      </c>
      <c r="K83" t="s">
        <v>41</v>
      </c>
      <c r="L83" s="6">
        <f t="shared" si="2"/>
        <v>1.6</v>
      </c>
      <c r="M83" s="5">
        <f t="shared" si="1"/>
        <v>0.33169999999999999</v>
      </c>
      <c r="O83" s="6">
        <f t="shared" si="3"/>
        <v>1.222</v>
      </c>
    </row>
    <row r="84" spans="2:15" x14ac:dyDescent="0.25">
      <c r="B84">
        <v>1.7</v>
      </c>
      <c r="C84" t="s">
        <v>43</v>
      </c>
      <c r="D84" s="1">
        <v>323.2</v>
      </c>
      <c r="E84" s="1">
        <v>0.32229999999999998</v>
      </c>
      <c r="F84">
        <v>5</v>
      </c>
      <c r="G84" t="s">
        <v>42</v>
      </c>
      <c r="H84">
        <v>2175</v>
      </c>
      <c r="I84" t="s">
        <v>41</v>
      </c>
      <c r="J84">
        <v>2734</v>
      </c>
      <c r="K84" t="s">
        <v>41</v>
      </c>
      <c r="L84" s="6">
        <f t="shared" si="2"/>
        <v>1.7</v>
      </c>
      <c r="M84" s="5">
        <f t="shared" si="1"/>
        <v>0.32319999999999999</v>
      </c>
      <c r="O84" s="6">
        <f t="shared" si="3"/>
        <v>1.3</v>
      </c>
    </row>
    <row r="85" spans="2:15" x14ac:dyDescent="0.25">
      <c r="B85">
        <v>1.8</v>
      </c>
      <c r="C85" t="s">
        <v>43</v>
      </c>
      <c r="D85" s="1">
        <v>315.10000000000002</v>
      </c>
      <c r="E85" s="1">
        <v>0.307</v>
      </c>
      <c r="F85">
        <v>5.32</v>
      </c>
      <c r="G85" t="s">
        <v>42</v>
      </c>
      <c r="H85">
        <v>2237</v>
      </c>
      <c r="I85" t="s">
        <v>41</v>
      </c>
      <c r="J85">
        <v>2798</v>
      </c>
      <c r="K85" t="s">
        <v>41</v>
      </c>
      <c r="L85" s="6">
        <f t="shared" si="2"/>
        <v>1.8</v>
      </c>
      <c r="M85" s="5">
        <f t="shared" si="1"/>
        <v>0.31510000000000005</v>
      </c>
      <c r="O85" s="6">
        <f t="shared" si="3"/>
        <v>1.3832</v>
      </c>
    </row>
    <row r="86" spans="2:15" x14ac:dyDescent="0.25">
      <c r="B86">
        <v>2</v>
      </c>
      <c r="C86" t="s">
        <v>43</v>
      </c>
      <c r="D86" s="1">
        <v>299.89999999999998</v>
      </c>
      <c r="E86" s="1">
        <v>0.28070000000000001</v>
      </c>
      <c r="F86">
        <v>5.96</v>
      </c>
      <c r="G86" t="s">
        <v>42</v>
      </c>
      <c r="H86">
        <v>2452</v>
      </c>
      <c r="I86" t="s">
        <v>41</v>
      </c>
      <c r="J86">
        <v>2929</v>
      </c>
      <c r="K86" t="s">
        <v>41</v>
      </c>
      <c r="L86" s="6">
        <f t="shared" si="2"/>
        <v>2</v>
      </c>
      <c r="M86" s="5">
        <f t="shared" si="1"/>
        <v>0.2999</v>
      </c>
      <c r="O86" s="6">
        <f t="shared" si="3"/>
        <v>1.5496000000000001</v>
      </c>
    </row>
    <row r="87" spans="2:15" x14ac:dyDescent="0.25">
      <c r="B87">
        <v>2.25</v>
      </c>
      <c r="C87" t="s">
        <v>43</v>
      </c>
      <c r="D87" s="1">
        <v>282.7</v>
      </c>
      <c r="E87" s="1">
        <v>0.25380000000000003</v>
      </c>
      <c r="F87">
        <v>6.82</v>
      </c>
      <c r="G87" t="s">
        <v>42</v>
      </c>
      <c r="H87">
        <v>2776</v>
      </c>
      <c r="I87" t="s">
        <v>41</v>
      </c>
      <c r="J87">
        <v>3099</v>
      </c>
      <c r="K87" t="s">
        <v>41</v>
      </c>
      <c r="L87" s="6">
        <f t="shared" si="2"/>
        <v>2.25</v>
      </c>
      <c r="M87" s="5">
        <f t="shared" si="1"/>
        <v>0.28270000000000001</v>
      </c>
      <c r="O87" s="6">
        <f t="shared" si="3"/>
        <v>1.7732000000000003</v>
      </c>
    </row>
    <row r="88" spans="2:15" x14ac:dyDescent="0.25">
      <c r="B88">
        <v>2.5</v>
      </c>
      <c r="C88" t="s">
        <v>43</v>
      </c>
      <c r="D88" s="1">
        <v>267.5</v>
      </c>
      <c r="E88" s="1">
        <v>0.2319</v>
      </c>
      <c r="F88">
        <v>7.73</v>
      </c>
      <c r="G88" t="s">
        <v>42</v>
      </c>
      <c r="H88">
        <v>3099</v>
      </c>
      <c r="I88" t="s">
        <v>41</v>
      </c>
      <c r="J88">
        <v>3279</v>
      </c>
      <c r="K88" t="s">
        <v>41</v>
      </c>
      <c r="L88" s="6">
        <f t="shared" si="2"/>
        <v>2.5</v>
      </c>
      <c r="M88" s="5">
        <f t="shared" si="1"/>
        <v>0.26750000000000002</v>
      </c>
      <c r="O88" s="6">
        <f t="shared" si="3"/>
        <v>2.0098000000000003</v>
      </c>
    </row>
    <row r="89" spans="2:15" x14ac:dyDescent="0.25">
      <c r="B89">
        <v>2.75</v>
      </c>
      <c r="C89" t="s">
        <v>43</v>
      </c>
      <c r="D89" s="1">
        <v>253.8</v>
      </c>
      <c r="E89" s="1">
        <v>0.2137</v>
      </c>
      <c r="F89">
        <v>8.69</v>
      </c>
      <c r="G89" t="s">
        <v>42</v>
      </c>
      <c r="H89">
        <v>3423</v>
      </c>
      <c r="I89" t="s">
        <v>41</v>
      </c>
      <c r="J89">
        <v>3469</v>
      </c>
      <c r="K89" t="s">
        <v>41</v>
      </c>
      <c r="L89" s="6">
        <f t="shared" si="2"/>
        <v>2.75</v>
      </c>
      <c r="M89" s="5">
        <f t="shared" si="1"/>
        <v>0.25380000000000003</v>
      </c>
      <c r="O89" s="6">
        <f t="shared" si="3"/>
        <v>2.2594000000000003</v>
      </c>
    </row>
    <row r="90" spans="2:15" x14ac:dyDescent="0.25">
      <c r="B90">
        <v>3</v>
      </c>
      <c r="C90" t="s">
        <v>43</v>
      </c>
      <c r="D90" s="1">
        <v>241.6</v>
      </c>
      <c r="E90" s="1">
        <v>0.1983</v>
      </c>
      <c r="F90">
        <v>9.69</v>
      </c>
      <c r="G90" t="s">
        <v>42</v>
      </c>
      <c r="H90">
        <v>3749</v>
      </c>
      <c r="I90" t="s">
        <v>41</v>
      </c>
      <c r="J90">
        <v>3668</v>
      </c>
      <c r="K90" t="s">
        <v>41</v>
      </c>
      <c r="L90" s="6">
        <f t="shared" si="2"/>
        <v>3</v>
      </c>
      <c r="M90" s="5">
        <f t="shared" ref="M90:M103" si="4">D90/1000</f>
        <v>0.24159999999999998</v>
      </c>
      <c r="O90" s="6">
        <f t="shared" si="3"/>
        <v>2.5194000000000001</v>
      </c>
    </row>
    <row r="91" spans="2:15" x14ac:dyDescent="0.25">
      <c r="B91">
        <v>3.25</v>
      </c>
      <c r="C91" t="s">
        <v>43</v>
      </c>
      <c r="D91" s="1">
        <v>230.7</v>
      </c>
      <c r="E91" s="1">
        <v>0.18509999999999999</v>
      </c>
      <c r="F91">
        <v>10.75</v>
      </c>
      <c r="G91" t="s">
        <v>42</v>
      </c>
      <c r="H91">
        <v>4079</v>
      </c>
      <c r="I91" t="s">
        <v>41</v>
      </c>
      <c r="J91">
        <v>3878</v>
      </c>
      <c r="K91" t="s">
        <v>41</v>
      </c>
      <c r="L91" s="6">
        <f t="shared" si="2"/>
        <v>3.25</v>
      </c>
      <c r="M91" s="5">
        <f t="shared" si="4"/>
        <v>0.23069999999999999</v>
      </c>
      <c r="O91" s="6">
        <f t="shared" si="3"/>
        <v>2.7949999999999999</v>
      </c>
    </row>
    <row r="92" spans="2:15" x14ac:dyDescent="0.25">
      <c r="B92">
        <v>3.5</v>
      </c>
      <c r="C92" t="s">
        <v>43</v>
      </c>
      <c r="D92" s="1">
        <v>220.7</v>
      </c>
      <c r="E92" s="1">
        <v>0.1736</v>
      </c>
      <c r="F92">
        <v>11.85</v>
      </c>
      <c r="G92" t="s">
        <v>42</v>
      </c>
      <c r="H92">
        <v>4412</v>
      </c>
      <c r="I92" t="s">
        <v>41</v>
      </c>
      <c r="J92">
        <v>4098</v>
      </c>
      <c r="K92" t="s">
        <v>41</v>
      </c>
      <c r="L92" s="6">
        <f t="shared" si="2"/>
        <v>3.5</v>
      </c>
      <c r="M92" s="5">
        <f t="shared" si="4"/>
        <v>0.22069999999999998</v>
      </c>
      <c r="O92" s="6">
        <f t="shared" si="3"/>
        <v>3.081</v>
      </c>
    </row>
    <row r="93" spans="2:15" x14ac:dyDescent="0.25">
      <c r="B93">
        <v>3.75</v>
      </c>
      <c r="C93" t="s">
        <v>43</v>
      </c>
      <c r="D93" s="1">
        <v>211.8</v>
      </c>
      <c r="E93" s="1">
        <v>0.16350000000000001</v>
      </c>
      <c r="F93">
        <v>13.01</v>
      </c>
      <c r="G93" t="s">
        <v>42</v>
      </c>
      <c r="H93">
        <v>4749</v>
      </c>
      <c r="I93" t="s">
        <v>41</v>
      </c>
      <c r="J93">
        <v>4328</v>
      </c>
      <c r="K93" t="s">
        <v>41</v>
      </c>
      <c r="L93" s="6">
        <f t="shared" si="2"/>
        <v>3.75</v>
      </c>
      <c r="M93" s="5">
        <f t="shared" si="4"/>
        <v>0.21180000000000002</v>
      </c>
      <c r="O93" s="6">
        <f t="shared" si="3"/>
        <v>3.3826000000000001</v>
      </c>
    </row>
    <row r="94" spans="2:15" x14ac:dyDescent="0.25">
      <c r="B94">
        <v>4</v>
      </c>
      <c r="C94" t="s">
        <v>43</v>
      </c>
      <c r="D94" s="1">
        <v>203.6</v>
      </c>
      <c r="E94" s="1">
        <v>0.1547</v>
      </c>
      <c r="F94">
        <v>14.21</v>
      </c>
      <c r="G94" t="s">
        <v>42</v>
      </c>
      <c r="H94">
        <v>5091</v>
      </c>
      <c r="I94" t="s">
        <v>41</v>
      </c>
      <c r="J94">
        <v>4568</v>
      </c>
      <c r="K94" t="s">
        <v>41</v>
      </c>
      <c r="L94" s="6">
        <f t="shared" si="2"/>
        <v>4</v>
      </c>
      <c r="M94" s="5">
        <f t="shared" si="4"/>
        <v>0.2036</v>
      </c>
      <c r="O94" s="6">
        <f t="shared" si="3"/>
        <v>3.6946000000000003</v>
      </c>
    </row>
    <row r="95" spans="2:15" x14ac:dyDescent="0.25">
      <c r="B95">
        <v>4.5</v>
      </c>
      <c r="C95" t="s">
        <v>43</v>
      </c>
      <c r="D95" s="1">
        <v>189.2</v>
      </c>
      <c r="E95" s="1">
        <v>0.1396</v>
      </c>
      <c r="F95">
        <v>16.75</v>
      </c>
      <c r="G95" t="s">
        <v>42</v>
      </c>
      <c r="H95">
        <v>6318</v>
      </c>
      <c r="I95" t="s">
        <v>41</v>
      </c>
      <c r="J95">
        <v>5077</v>
      </c>
      <c r="K95" t="s">
        <v>41</v>
      </c>
      <c r="L95" s="6">
        <f t="shared" si="2"/>
        <v>4.5</v>
      </c>
      <c r="M95" s="5">
        <f t="shared" si="4"/>
        <v>0.18919999999999998</v>
      </c>
      <c r="O95" s="6">
        <f t="shared" si="3"/>
        <v>4.3550000000000004</v>
      </c>
    </row>
    <row r="96" spans="2:15" x14ac:dyDescent="0.25">
      <c r="B96">
        <v>5</v>
      </c>
      <c r="C96" t="s">
        <v>43</v>
      </c>
      <c r="D96" s="1">
        <v>177</v>
      </c>
      <c r="E96" s="1">
        <v>0.12740000000000001</v>
      </c>
      <c r="F96">
        <v>19.48</v>
      </c>
      <c r="G96" t="s">
        <v>42</v>
      </c>
      <c r="H96">
        <v>7488</v>
      </c>
      <c r="I96" t="s">
        <v>41</v>
      </c>
      <c r="J96">
        <v>5625</v>
      </c>
      <c r="K96" t="s">
        <v>41</v>
      </c>
      <c r="L96" s="6">
        <f t="shared" si="2"/>
        <v>5</v>
      </c>
      <c r="M96" s="5">
        <f t="shared" si="4"/>
        <v>0.17699999999999999</v>
      </c>
      <c r="O96" s="6">
        <f t="shared" si="3"/>
        <v>5.0648</v>
      </c>
    </row>
    <row r="97" spans="1:15" x14ac:dyDescent="0.25">
      <c r="B97">
        <v>5.5</v>
      </c>
      <c r="C97" t="s">
        <v>43</v>
      </c>
      <c r="D97" s="1">
        <v>166.4</v>
      </c>
      <c r="E97" s="1">
        <v>0.1172</v>
      </c>
      <c r="F97">
        <v>22.39</v>
      </c>
      <c r="G97" t="s">
        <v>42</v>
      </c>
      <c r="H97">
        <v>8630</v>
      </c>
      <c r="I97" t="s">
        <v>41</v>
      </c>
      <c r="J97">
        <v>6211</v>
      </c>
      <c r="K97" t="s">
        <v>41</v>
      </c>
      <c r="L97" s="6">
        <f t="shared" si="2"/>
        <v>5.5</v>
      </c>
      <c r="M97" s="5">
        <f t="shared" si="4"/>
        <v>0.16639999999999999</v>
      </c>
      <c r="O97" s="6">
        <f t="shared" si="3"/>
        <v>5.8214000000000006</v>
      </c>
    </row>
    <row r="98" spans="1:15" x14ac:dyDescent="0.25">
      <c r="B98">
        <v>6</v>
      </c>
      <c r="C98" t="s">
        <v>43</v>
      </c>
      <c r="D98" s="1">
        <v>157.30000000000001</v>
      </c>
      <c r="E98" s="1">
        <v>0.1087</v>
      </c>
      <c r="F98">
        <v>25.48</v>
      </c>
      <c r="G98" t="s">
        <v>42</v>
      </c>
      <c r="H98">
        <v>9760</v>
      </c>
      <c r="I98" t="s">
        <v>41</v>
      </c>
      <c r="J98">
        <v>6832</v>
      </c>
      <c r="K98" t="s">
        <v>41</v>
      </c>
      <c r="L98" s="6">
        <f t="shared" si="2"/>
        <v>6</v>
      </c>
      <c r="M98" s="5">
        <f t="shared" si="4"/>
        <v>0.15730000000000002</v>
      </c>
      <c r="O98" s="6">
        <f t="shared" si="3"/>
        <v>6.6248000000000005</v>
      </c>
    </row>
    <row r="99" spans="1:15" x14ac:dyDescent="0.25">
      <c r="B99">
        <v>6.5</v>
      </c>
      <c r="C99" t="s">
        <v>43</v>
      </c>
      <c r="D99" s="1">
        <v>149.19999999999999</v>
      </c>
      <c r="E99" s="1">
        <v>0.1013</v>
      </c>
      <c r="F99">
        <v>28.74</v>
      </c>
      <c r="G99" t="s">
        <v>42</v>
      </c>
      <c r="H99">
        <v>1.0900000000000001</v>
      </c>
      <c r="I99" t="s">
        <v>42</v>
      </c>
      <c r="J99">
        <v>7488</v>
      </c>
      <c r="K99" t="s">
        <v>41</v>
      </c>
      <c r="L99" s="6">
        <f t="shared" si="2"/>
        <v>6.5</v>
      </c>
      <c r="M99" s="5">
        <f t="shared" si="4"/>
        <v>0.1492</v>
      </c>
      <c r="O99" s="6">
        <f t="shared" si="3"/>
        <v>7.4724000000000004</v>
      </c>
    </row>
    <row r="100" spans="1:15" x14ac:dyDescent="0.25">
      <c r="B100">
        <v>7</v>
      </c>
      <c r="C100" t="s">
        <v>43</v>
      </c>
      <c r="D100" s="1">
        <v>142</v>
      </c>
      <c r="E100" s="1">
        <v>9.4960000000000003E-2</v>
      </c>
      <c r="F100">
        <v>32.17</v>
      </c>
      <c r="G100" t="s">
        <v>42</v>
      </c>
      <c r="H100">
        <v>1.2</v>
      </c>
      <c r="I100" t="s">
        <v>42</v>
      </c>
      <c r="J100">
        <v>8177</v>
      </c>
      <c r="K100" t="s">
        <v>41</v>
      </c>
      <c r="L100" s="6">
        <f t="shared" si="2"/>
        <v>7</v>
      </c>
      <c r="M100" s="5">
        <f t="shared" si="4"/>
        <v>0.14199999999999999</v>
      </c>
      <c r="O100" s="6">
        <f t="shared" si="3"/>
        <v>8.3642000000000003</v>
      </c>
    </row>
    <row r="101" spans="1:15" x14ac:dyDescent="0.25">
      <c r="B101">
        <v>8</v>
      </c>
      <c r="C101" t="s">
        <v>43</v>
      </c>
      <c r="D101" s="1">
        <v>129.80000000000001</v>
      </c>
      <c r="E101" s="1">
        <v>8.4459999999999993E-2</v>
      </c>
      <c r="F101">
        <v>39.520000000000003</v>
      </c>
      <c r="G101" t="s">
        <v>42</v>
      </c>
      <c r="H101">
        <v>1.61</v>
      </c>
      <c r="I101" t="s">
        <v>42</v>
      </c>
      <c r="J101">
        <v>9653</v>
      </c>
      <c r="K101" t="s">
        <v>41</v>
      </c>
      <c r="L101" s="6">
        <f t="shared" si="2"/>
        <v>8</v>
      </c>
      <c r="M101" s="5">
        <f t="shared" si="4"/>
        <v>0.1298</v>
      </c>
      <c r="O101" s="6">
        <f t="shared" si="3"/>
        <v>10.275200000000002</v>
      </c>
    </row>
    <row r="102" spans="1:15" x14ac:dyDescent="0.25">
      <c r="B102">
        <v>9</v>
      </c>
      <c r="C102" t="s">
        <v>43</v>
      </c>
      <c r="D102" s="1">
        <v>120.3</v>
      </c>
      <c r="E102" s="1">
        <v>7.6160000000000005E-2</v>
      </c>
      <c r="F102">
        <v>47.52</v>
      </c>
      <c r="G102" t="s">
        <v>42</v>
      </c>
      <c r="H102">
        <v>1.98</v>
      </c>
      <c r="I102" t="s">
        <v>42</v>
      </c>
      <c r="J102">
        <v>1.1299999999999999</v>
      </c>
      <c r="K102" t="s">
        <v>42</v>
      </c>
      <c r="L102" s="6">
        <f t="shared" si="2"/>
        <v>9</v>
      </c>
      <c r="M102" s="5">
        <f t="shared" si="4"/>
        <v>0.12029999999999999</v>
      </c>
      <c r="O102" s="6">
        <f t="shared" si="3"/>
        <v>12.3552</v>
      </c>
    </row>
    <row r="103" spans="1:15" x14ac:dyDescent="0.25">
      <c r="B103">
        <v>10</v>
      </c>
      <c r="C103" t="s">
        <v>43</v>
      </c>
      <c r="D103" s="1">
        <v>111.3</v>
      </c>
      <c r="E103" s="1">
        <v>6.9409999999999999E-2</v>
      </c>
      <c r="F103">
        <v>56.15</v>
      </c>
      <c r="G103" t="s">
        <v>42</v>
      </c>
      <c r="H103">
        <v>2.35</v>
      </c>
      <c r="I103" t="s">
        <v>42</v>
      </c>
      <c r="J103">
        <v>1.3</v>
      </c>
      <c r="K103" t="s">
        <v>42</v>
      </c>
      <c r="L103" s="6">
        <f t="shared" si="2"/>
        <v>10</v>
      </c>
      <c r="M103" s="5">
        <f t="shared" si="4"/>
        <v>0.1113</v>
      </c>
      <c r="O103" s="6">
        <f>F103*2.6/10</f>
        <v>14.599</v>
      </c>
    </row>
    <row r="104" spans="1:15" x14ac:dyDescent="0.25">
      <c r="A104" t="s">
        <v>16</v>
      </c>
    </row>
    <row r="105" spans="1:15" x14ac:dyDescent="0.25">
      <c r="A105" t="s">
        <v>17</v>
      </c>
    </row>
    <row r="106" spans="1:15" x14ac:dyDescent="0.25">
      <c r="A106" t="s">
        <v>18</v>
      </c>
    </row>
    <row r="107" spans="1:15" x14ac:dyDescent="0.25">
      <c r="A107" t="s">
        <v>19</v>
      </c>
    </row>
    <row r="108" spans="1:15" x14ac:dyDescent="0.25">
      <c r="A108" t="s">
        <v>20</v>
      </c>
    </row>
    <row r="109" spans="1:15" x14ac:dyDescent="0.25">
      <c r="A109" t="s">
        <v>21</v>
      </c>
    </row>
    <row r="110" spans="1:15" x14ac:dyDescent="0.25">
      <c r="A110" t="s">
        <v>22</v>
      </c>
    </row>
    <row r="111" spans="1:15" x14ac:dyDescent="0.25">
      <c r="A111" t="s">
        <v>23</v>
      </c>
    </row>
    <row r="112" spans="1:15" x14ac:dyDescent="0.25">
      <c r="A112" t="s">
        <v>24</v>
      </c>
    </row>
    <row r="113" spans="1:1" x14ac:dyDescent="0.25">
      <c r="A113" t="s">
        <v>25</v>
      </c>
    </row>
    <row r="114" spans="1:1" x14ac:dyDescent="0.25">
      <c r="A114" t="s">
        <v>26</v>
      </c>
    </row>
    <row r="115" spans="1:1" x14ac:dyDescent="0.25">
      <c r="A115" t="s">
        <v>0</v>
      </c>
    </row>
    <row r="116" spans="1:1" x14ac:dyDescent="0.25">
      <c r="A116" t="s">
        <v>27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8"/>
  <sheetViews>
    <sheetView workbookViewId="0">
      <selection activeCell="N7" sqref="N7"/>
    </sheetView>
  </sheetViews>
  <sheetFormatPr defaultRowHeight="15" x14ac:dyDescent="0.25"/>
  <cols>
    <col min="12" max="13" width="9.140625" style="4"/>
  </cols>
  <sheetData>
    <row r="1" spans="1:8" x14ac:dyDescent="0.25">
      <c r="A1" t="s">
        <v>0</v>
      </c>
    </row>
    <row r="2" spans="1:8" x14ac:dyDescent="0.25">
      <c r="A2" t="s">
        <v>1</v>
      </c>
    </row>
    <row r="3" spans="1:8" x14ac:dyDescent="0.25">
      <c r="A3" t="s">
        <v>2</v>
      </c>
    </row>
    <row r="4" spans="1:8" x14ac:dyDescent="0.25">
      <c r="A4" t="s">
        <v>0</v>
      </c>
    </row>
    <row r="6" spans="1:8" x14ac:dyDescent="0.25">
      <c r="A6" t="s">
        <v>80</v>
      </c>
    </row>
    <row r="8" spans="1:8" x14ac:dyDescent="0.25">
      <c r="A8" t="s">
        <v>4</v>
      </c>
    </row>
    <row r="10" spans="1:8" x14ac:dyDescent="0.25">
      <c r="A10" t="s">
        <v>81</v>
      </c>
      <c r="E10" s="1"/>
      <c r="H10" s="1"/>
    </row>
    <row r="11" spans="1:8" x14ac:dyDescent="0.25">
      <c r="A11" t="s">
        <v>6</v>
      </c>
    </row>
    <row r="12" spans="1:8" x14ac:dyDescent="0.25">
      <c r="A12" t="s">
        <v>7</v>
      </c>
    </row>
    <row r="13" spans="1:8" x14ac:dyDescent="0.25">
      <c r="A13" t="s">
        <v>8</v>
      </c>
    </row>
    <row r="14" spans="1:8" x14ac:dyDescent="0.25">
      <c r="A14" t="s">
        <v>9</v>
      </c>
    </row>
    <row r="15" spans="1:8" x14ac:dyDescent="0.25">
      <c r="A15" t="s">
        <v>82</v>
      </c>
    </row>
    <row r="16" spans="1:8" x14ac:dyDescent="0.25">
      <c r="A16" t="s">
        <v>83</v>
      </c>
    </row>
    <row r="17" spans="1:15" x14ac:dyDescent="0.25">
      <c r="A17" t="s">
        <v>84</v>
      </c>
    </row>
    <row r="18" spans="1:15" x14ac:dyDescent="0.25">
      <c r="A18" t="s">
        <v>85</v>
      </c>
    </row>
    <row r="19" spans="1:15" x14ac:dyDescent="0.25">
      <c r="A19" t="s">
        <v>12</v>
      </c>
    </row>
    <row r="20" spans="1:15" x14ac:dyDescent="0.25">
      <c r="A20" t="s">
        <v>13</v>
      </c>
      <c r="E20" s="2"/>
    </row>
    <row r="21" spans="1:15" x14ac:dyDescent="0.25">
      <c r="A21" t="s">
        <v>14</v>
      </c>
    </row>
    <row r="22" spans="1:15" x14ac:dyDescent="0.25">
      <c r="A22" t="s">
        <v>15</v>
      </c>
    </row>
    <row r="24" spans="1:15" x14ac:dyDescent="0.25">
      <c r="B24" t="s">
        <v>28</v>
      </c>
      <c r="D24" t="s">
        <v>29</v>
      </c>
      <c r="E24" t="s">
        <v>29</v>
      </c>
      <c r="F24" t="s">
        <v>30</v>
      </c>
      <c r="H24" t="s">
        <v>31</v>
      </c>
      <c r="J24" t="s">
        <v>32</v>
      </c>
      <c r="L24"/>
      <c r="M24"/>
    </row>
    <row r="25" spans="1:15" x14ac:dyDescent="0.25">
      <c r="B25" t="s">
        <v>33</v>
      </c>
      <c r="D25" t="s">
        <v>34</v>
      </c>
      <c r="E25" t="s">
        <v>35</v>
      </c>
      <c r="F25" t="s">
        <v>36</v>
      </c>
      <c r="H25" t="s">
        <v>37</v>
      </c>
      <c r="J25" t="s">
        <v>37</v>
      </c>
      <c r="L25"/>
      <c r="M25"/>
    </row>
    <row r="26" spans="1:15" x14ac:dyDescent="0.25">
      <c r="B26" t="s">
        <v>38</v>
      </c>
      <c r="C26" t="s">
        <v>39</v>
      </c>
      <c r="D26" t="s">
        <v>39</v>
      </c>
      <c r="E26" t="s">
        <v>39</v>
      </c>
      <c r="F26" t="s">
        <v>39</v>
      </c>
      <c r="G26" t="s">
        <v>39</v>
      </c>
      <c r="L26" s="4" t="s">
        <v>33</v>
      </c>
      <c r="M26" s="4" t="s">
        <v>44</v>
      </c>
    </row>
    <row r="27" spans="1:15" x14ac:dyDescent="0.25">
      <c r="B27">
        <v>10</v>
      </c>
      <c r="C27" t="s">
        <v>40</v>
      </c>
      <c r="D27" s="1">
        <v>60.01</v>
      </c>
      <c r="E27" s="1">
        <v>12.71</v>
      </c>
      <c r="F27">
        <v>957</v>
      </c>
      <c r="G27" t="s">
        <v>41</v>
      </c>
      <c r="H27">
        <v>507</v>
      </c>
      <c r="I27" t="s">
        <v>41</v>
      </c>
      <c r="J27">
        <v>427</v>
      </c>
      <c r="K27" t="s">
        <v>41</v>
      </c>
      <c r="L27" s="4">
        <f>B27/1000</f>
        <v>0.01</v>
      </c>
      <c r="M27" s="5">
        <f>D27/1000</f>
        <v>6.0010000000000001E-2</v>
      </c>
      <c r="O27" s="7"/>
    </row>
    <row r="28" spans="1:15" x14ac:dyDescent="0.25">
      <c r="B28">
        <v>11</v>
      </c>
      <c r="C28" t="s">
        <v>40</v>
      </c>
      <c r="D28" s="1">
        <v>63.01</v>
      </c>
      <c r="E28" s="1">
        <v>12.12</v>
      </c>
      <c r="F28">
        <v>1050</v>
      </c>
      <c r="G28" t="s">
        <v>41</v>
      </c>
      <c r="H28">
        <v>538</v>
      </c>
      <c r="I28" t="s">
        <v>41</v>
      </c>
      <c r="J28">
        <v>457</v>
      </c>
      <c r="K28" t="s">
        <v>41</v>
      </c>
      <c r="L28" s="4">
        <f t="shared" ref="L28:L78" si="0">B28/1000</f>
        <v>1.0999999999999999E-2</v>
      </c>
      <c r="M28" s="5">
        <f>D28/1000</f>
        <v>6.3009999999999997E-2</v>
      </c>
    </row>
    <row r="29" spans="1:15" x14ac:dyDescent="0.25">
      <c r="B29">
        <v>12</v>
      </c>
      <c r="C29" t="s">
        <v>40</v>
      </c>
      <c r="D29" s="1">
        <v>65.900000000000006</v>
      </c>
      <c r="E29" s="1">
        <v>11.6</v>
      </c>
      <c r="F29">
        <v>1142</v>
      </c>
      <c r="G29" t="s">
        <v>41</v>
      </c>
      <c r="H29">
        <v>567</v>
      </c>
      <c r="I29" t="s">
        <v>41</v>
      </c>
      <c r="J29">
        <v>486</v>
      </c>
      <c r="K29" t="s">
        <v>41</v>
      </c>
      <c r="L29" s="4">
        <f t="shared" si="0"/>
        <v>1.2E-2</v>
      </c>
      <c r="M29" s="5">
        <f t="shared" ref="M29:M91" si="1">D29/1000</f>
        <v>6.59E-2</v>
      </c>
    </row>
    <row r="30" spans="1:15" x14ac:dyDescent="0.25">
      <c r="B30">
        <v>13</v>
      </c>
      <c r="C30" t="s">
        <v>40</v>
      </c>
      <c r="D30" s="1">
        <v>68.680000000000007</v>
      </c>
      <c r="E30" s="1">
        <v>11.12</v>
      </c>
      <c r="F30">
        <v>1232</v>
      </c>
      <c r="G30" t="s">
        <v>41</v>
      </c>
      <c r="H30">
        <v>594</v>
      </c>
      <c r="I30" t="s">
        <v>41</v>
      </c>
      <c r="J30">
        <v>514</v>
      </c>
      <c r="K30" t="s">
        <v>41</v>
      </c>
      <c r="L30" s="4">
        <f t="shared" si="0"/>
        <v>1.2999999999999999E-2</v>
      </c>
      <c r="M30" s="5">
        <f t="shared" si="1"/>
        <v>6.8680000000000005E-2</v>
      </c>
    </row>
    <row r="31" spans="1:15" x14ac:dyDescent="0.25">
      <c r="B31">
        <v>14</v>
      </c>
      <c r="C31" t="s">
        <v>40</v>
      </c>
      <c r="D31" s="1">
        <v>71.39</v>
      </c>
      <c r="E31" s="1">
        <v>10.69</v>
      </c>
      <c r="F31">
        <v>1321</v>
      </c>
      <c r="G31" t="s">
        <v>41</v>
      </c>
      <c r="H31">
        <v>620</v>
      </c>
      <c r="I31" t="s">
        <v>41</v>
      </c>
      <c r="J31">
        <v>540</v>
      </c>
      <c r="K31" t="s">
        <v>41</v>
      </c>
      <c r="L31" s="4">
        <f t="shared" si="0"/>
        <v>1.4E-2</v>
      </c>
      <c r="M31" s="5">
        <f t="shared" si="1"/>
        <v>7.1389999999999995E-2</v>
      </c>
    </row>
    <row r="32" spans="1:15" x14ac:dyDescent="0.25">
      <c r="B32">
        <v>15</v>
      </c>
      <c r="C32" t="s">
        <v>40</v>
      </c>
      <c r="D32" s="1">
        <v>74.040000000000006</v>
      </c>
      <c r="E32" s="1">
        <v>10.3</v>
      </c>
      <c r="F32">
        <v>1409</v>
      </c>
      <c r="G32" t="s">
        <v>41</v>
      </c>
      <c r="H32">
        <v>645</v>
      </c>
      <c r="I32" t="s">
        <v>41</v>
      </c>
      <c r="J32">
        <v>566</v>
      </c>
      <c r="K32" t="s">
        <v>41</v>
      </c>
      <c r="L32" s="4">
        <f t="shared" si="0"/>
        <v>1.4999999999999999E-2</v>
      </c>
      <c r="M32" s="5">
        <f t="shared" si="1"/>
        <v>7.4040000000000009E-2</v>
      </c>
    </row>
    <row r="33" spans="2:13" x14ac:dyDescent="0.25">
      <c r="B33">
        <v>16</v>
      </c>
      <c r="C33" t="s">
        <v>40</v>
      </c>
      <c r="D33" s="1">
        <v>76.64</v>
      </c>
      <c r="E33" s="1">
        <v>9.9359999999999999</v>
      </c>
      <c r="F33">
        <v>1496</v>
      </c>
      <c r="G33" t="s">
        <v>41</v>
      </c>
      <c r="H33">
        <v>668</v>
      </c>
      <c r="I33" t="s">
        <v>41</v>
      </c>
      <c r="J33">
        <v>591</v>
      </c>
      <c r="K33" t="s">
        <v>41</v>
      </c>
      <c r="L33" s="4">
        <f t="shared" si="0"/>
        <v>1.6E-2</v>
      </c>
      <c r="M33" s="5">
        <f t="shared" si="1"/>
        <v>7.664E-2</v>
      </c>
    </row>
    <row r="34" spans="2:13" x14ac:dyDescent="0.25">
      <c r="B34">
        <v>17</v>
      </c>
      <c r="C34" t="s">
        <v>40</v>
      </c>
      <c r="D34" s="1">
        <v>79.19</v>
      </c>
      <c r="E34" s="1">
        <v>9.6039999999999992</v>
      </c>
      <c r="F34">
        <v>1582</v>
      </c>
      <c r="G34" t="s">
        <v>41</v>
      </c>
      <c r="H34">
        <v>689</v>
      </c>
      <c r="I34" t="s">
        <v>41</v>
      </c>
      <c r="J34">
        <v>614</v>
      </c>
      <c r="K34" t="s">
        <v>41</v>
      </c>
      <c r="L34" s="4">
        <f t="shared" si="0"/>
        <v>1.7000000000000001E-2</v>
      </c>
      <c r="M34" s="5">
        <f t="shared" si="1"/>
        <v>7.9189999999999997E-2</v>
      </c>
    </row>
    <row r="35" spans="2:13" x14ac:dyDescent="0.25">
      <c r="B35">
        <v>18</v>
      </c>
      <c r="C35" t="s">
        <v>40</v>
      </c>
      <c r="D35" s="1">
        <v>81.7</v>
      </c>
      <c r="E35" s="1">
        <v>9.2959999999999994</v>
      </c>
      <c r="F35">
        <v>1667</v>
      </c>
      <c r="G35" t="s">
        <v>41</v>
      </c>
      <c r="H35">
        <v>710</v>
      </c>
      <c r="I35" t="s">
        <v>41</v>
      </c>
      <c r="J35">
        <v>637</v>
      </c>
      <c r="K35" t="s">
        <v>41</v>
      </c>
      <c r="L35" s="4">
        <f t="shared" si="0"/>
        <v>1.7999999999999999E-2</v>
      </c>
      <c r="M35" s="5">
        <f t="shared" si="1"/>
        <v>8.1700000000000009E-2</v>
      </c>
    </row>
    <row r="36" spans="2:13" x14ac:dyDescent="0.25">
      <c r="B36">
        <v>20</v>
      </c>
      <c r="C36" t="s">
        <v>40</v>
      </c>
      <c r="D36" s="1">
        <v>86.59</v>
      </c>
      <c r="E36" s="1">
        <v>8.7460000000000004</v>
      </c>
      <c r="F36">
        <v>1833</v>
      </c>
      <c r="G36" t="s">
        <v>41</v>
      </c>
      <c r="H36">
        <v>749</v>
      </c>
      <c r="I36" t="s">
        <v>41</v>
      </c>
      <c r="J36">
        <v>680</v>
      </c>
      <c r="K36" t="s">
        <v>41</v>
      </c>
      <c r="L36" s="4">
        <f t="shared" si="0"/>
        <v>0.02</v>
      </c>
      <c r="M36" s="5">
        <f t="shared" si="1"/>
        <v>8.659E-2</v>
      </c>
    </row>
    <row r="37" spans="2:13" x14ac:dyDescent="0.25">
      <c r="B37">
        <v>22.5</v>
      </c>
      <c r="C37" t="s">
        <v>40</v>
      </c>
      <c r="D37" s="1">
        <v>92.48</v>
      </c>
      <c r="E37" s="1">
        <v>8.1560000000000006</v>
      </c>
      <c r="F37">
        <v>2035</v>
      </c>
      <c r="G37" t="s">
        <v>41</v>
      </c>
      <c r="H37">
        <v>792</v>
      </c>
      <c r="I37" t="s">
        <v>41</v>
      </c>
      <c r="J37">
        <v>730</v>
      </c>
      <c r="K37" t="s">
        <v>41</v>
      </c>
      <c r="L37" s="4">
        <f t="shared" si="0"/>
        <v>2.2499999999999999E-2</v>
      </c>
      <c r="M37" s="5">
        <f t="shared" si="1"/>
        <v>9.2480000000000007E-2</v>
      </c>
    </row>
    <row r="38" spans="2:13" x14ac:dyDescent="0.25">
      <c r="B38">
        <v>25</v>
      </c>
      <c r="C38" t="s">
        <v>40</v>
      </c>
      <c r="D38" s="1">
        <v>98.12</v>
      </c>
      <c r="E38" s="1">
        <v>7.6509999999999998</v>
      </c>
      <c r="F38">
        <v>2230</v>
      </c>
      <c r="G38" t="s">
        <v>41</v>
      </c>
      <c r="H38">
        <v>831</v>
      </c>
      <c r="I38" t="s">
        <v>41</v>
      </c>
      <c r="J38">
        <v>777</v>
      </c>
      <c r="K38" t="s">
        <v>41</v>
      </c>
      <c r="L38" s="4">
        <f t="shared" si="0"/>
        <v>2.5000000000000001E-2</v>
      </c>
      <c r="M38" s="5">
        <f t="shared" si="1"/>
        <v>9.8119999999999999E-2</v>
      </c>
    </row>
    <row r="39" spans="2:13" x14ac:dyDescent="0.25">
      <c r="B39">
        <v>27.5</v>
      </c>
      <c r="C39" t="s">
        <v>40</v>
      </c>
      <c r="D39" s="1">
        <v>103.5</v>
      </c>
      <c r="E39" s="1">
        <v>7.2130000000000001</v>
      </c>
      <c r="F39">
        <v>2419</v>
      </c>
      <c r="G39" t="s">
        <v>41</v>
      </c>
      <c r="H39">
        <v>866</v>
      </c>
      <c r="I39" t="s">
        <v>41</v>
      </c>
      <c r="J39">
        <v>819</v>
      </c>
      <c r="K39" t="s">
        <v>41</v>
      </c>
      <c r="L39" s="4">
        <f t="shared" si="0"/>
        <v>2.75E-2</v>
      </c>
      <c r="M39" s="5">
        <f t="shared" si="1"/>
        <v>0.10349999999999999</v>
      </c>
    </row>
    <row r="40" spans="2:13" x14ac:dyDescent="0.25">
      <c r="B40">
        <v>30</v>
      </c>
      <c r="C40" t="s">
        <v>40</v>
      </c>
      <c r="D40" s="1">
        <v>108.8</v>
      </c>
      <c r="E40" s="1">
        <v>6.83</v>
      </c>
      <c r="F40">
        <v>2602</v>
      </c>
      <c r="G40" t="s">
        <v>41</v>
      </c>
      <c r="H40">
        <v>898</v>
      </c>
      <c r="I40" t="s">
        <v>41</v>
      </c>
      <c r="J40">
        <v>859</v>
      </c>
      <c r="K40" t="s">
        <v>41</v>
      </c>
      <c r="L40" s="4">
        <f t="shared" si="0"/>
        <v>0.03</v>
      </c>
      <c r="M40" s="5">
        <f t="shared" si="1"/>
        <v>0.10879999999999999</v>
      </c>
    </row>
    <row r="41" spans="2:13" x14ac:dyDescent="0.25">
      <c r="B41">
        <v>32.5</v>
      </c>
      <c r="C41" t="s">
        <v>40</v>
      </c>
      <c r="D41" s="1">
        <v>113.8</v>
      </c>
      <c r="E41" s="1">
        <v>6.49</v>
      </c>
      <c r="F41">
        <v>2780</v>
      </c>
      <c r="G41" t="s">
        <v>41</v>
      </c>
      <c r="H41">
        <v>926</v>
      </c>
      <c r="I41" t="s">
        <v>41</v>
      </c>
      <c r="J41">
        <v>896</v>
      </c>
      <c r="K41" t="s">
        <v>41</v>
      </c>
      <c r="L41" s="4">
        <f t="shared" si="0"/>
        <v>3.2500000000000001E-2</v>
      </c>
      <c r="M41" s="5">
        <f t="shared" si="1"/>
        <v>0.1138</v>
      </c>
    </row>
    <row r="42" spans="2:13" x14ac:dyDescent="0.25">
      <c r="B42">
        <v>35</v>
      </c>
      <c r="C42" t="s">
        <v>40</v>
      </c>
      <c r="D42" s="1">
        <v>118.7</v>
      </c>
      <c r="E42" s="1">
        <v>6.1879999999999997</v>
      </c>
      <c r="F42">
        <v>2954</v>
      </c>
      <c r="G42" t="s">
        <v>41</v>
      </c>
      <c r="H42">
        <v>953</v>
      </c>
      <c r="I42" t="s">
        <v>41</v>
      </c>
      <c r="J42">
        <v>930</v>
      </c>
      <c r="K42" t="s">
        <v>41</v>
      </c>
      <c r="L42" s="4">
        <f t="shared" si="0"/>
        <v>3.5000000000000003E-2</v>
      </c>
      <c r="M42" s="5">
        <f t="shared" si="1"/>
        <v>0.1187</v>
      </c>
    </row>
    <row r="43" spans="2:13" x14ac:dyDescent="0.25">
      <c r="B43">
        <v>37.5</v>
      </c>
      <c r="C43" t="s">
        <v>40</v>
      </c>
      <c r="D43" s="1">
        <v>123.4</v>
      </c>
      <c r="E43" s="1">
        <v>5.9160000000000004</v>
      </c>
      <c r="F43">
        <v>3123</v>
      </c>
      <c r="G43" t="s">
        <v>41</v>
      </c>
      <c r="H43">
        <v>977</v>
      </c>
      <c r="I43" t="s">
        <v>41</v>
      </c>
      <c r="J43">
        <v>962</v>
      </c>
      <c r="K43" t="s">
        <v>41</v>
      </c>
      <c r="L43" s="4">
        <f t="shared" si="0"/>
        <v>3.7499999999999999E-2</v>
      </c>
      <c r="M43" s="5">
        <f t="shared" si="1"/>
        <v>0.12340000000000001</v>
      </c>
    </row>
    <row r="44" spans="2:13" x14ac:dyDescent="0.25">
      <c r="B44">
        <v>40</v>
      </c>
      <c r="C44" t="s">
        <v>40</v>
      </c>
      <c r="D44" s="1">
        <v>127.9</v>
      </c>
      <c r="E44" s="1">
        <v>5.67</v>
      </c>
      <c r="F44">
        <v>3287</v>
      </c>
      <c r="G44" t="s">
        <v>41</v>
      </c>
      <c r="H44">
        <v>1000</v>
      </c>
      <c r="I44" t="s">
        <v>41</v>
      </c>
      <c r="J44">
        <v>993</v>
      </c>
      <c r="K44" t="s">
        <v>41</v>
      </c>
      <c r="L44" s="4">
        <f t="shared" si="0"/>
        <v>0.04</v>
      </c>
      <c r="M44" s="5">
        <f t="shared" si="1"/>
        <v>0.12790000000000001</v>
      </c>
    </row>
    <row r="45" spans="2:13" x14ac:dyDescent="0.25">
      <c r="B45">
        <v>45</v>
      </c>
      <c r="C45" t="s">
        <v>40</v>
      </c>
      <c r="D45" s="1">
        <v>136.69999999999999</v>
      </c>
      <c r="E45" s="1">
        <v>5.2409999999999997</v>
      </c>
      <c r="F45">
        <v>3605</v>
      </c>
      <c r="G45" t="s">
        <v>41</v>
      </c>
      <c r="H45">
        <v>1040</v>
      </c>
      <c r="I45" t="s">
        <v>41</v>
      </c>
      <c r="J45">
        <v>1049</v>
      </c>
      <c r="K45" t="s">
        <v>41</v>
      </c>
      <c r="L45" s="4">
        <f t="shared" si="0"/>
        <v>4.4999999999999998E-2</v>
      </c>
      <c r="M45" s="5">
        <f t="shared" si="1"/>
        <v>0.13669999999999999</v>
      </c>
    </row>
    <row r="46" spans="2:13" x14ac:dyDescent="0.25">
      <c r="B46">
        <v>50</v>
      </c>
      <c r="C46" t="s">
        <v>40</v>
      </c>
      <c r="D46" s="1">
        <v>145</v>
      </c>
      <c r="E46" s="1">
        <v>4.8810000000000002</v>
      </c>
      <c r="F46">
        <v>3910</v>
      </c>
      <c r="G46" t="s">
        <v>41</v>
      </c>
      <c r="H46">
        <v>1075</v>
      </c>
      <c r="I46" t="s">
        <v>41</v>
      </c>
      <c r="J46">
        <v>1099</v>
      </c>
      <c r="K46" t="s">
        <v>41</v>
      </c>
      <c r="L46" s="4">
        <f t="shared" si="0"/>
        <v>0.05</v>
      </c>
      <c r="M46" s="5">
        <f t="shared" si="1"/>
        <v>0.14499999999999999</v>
      </c>
    </row>
    <row r="47" spans="2:13" x14ac:dyDescent="0.25">
      <c r="B47">
        <v>55</v>
      </c>
      <c r="C47" t="s">
        <v>40</v>
      </c>
      <c r="D47" s="1">
        <v>152.9</v>
      </c>
      <c r="E47" s="1">
        <v>4.5720000000000001</v>
      </c>
      <c r="F47">
        <v>4201</v>
      </c>
      <c r="G47" t="s">
        <v>41</v>
      </c>
      <c r="H47">
        <v>1106</v>
      </c>
      <c r="I47" t="s">
        <v>41</v>
      </c>
      <c r="J47">
        <v>1145</v>
      </c>
      <c r="K47" t="s">
        <v>41</v>
      </c>
      <c r="L47" s="4">
        <f t="shared" si="0"/>
        <v>5.5E-2</v>
      </c>
      <c r="M47" s="5">
        <f t="shared" si="1"/>
        <v>0.15290000000000001</v>
      </c>
    </row>
    <row r="48" spans="2:13" x14ac:dyDescent="0.25">
      <c r="B48">
        <v>60</v>
      </c>
      <c r="C48" t="s">
        <v>40</v>
      </c>
      <c r="D48" s="1">
        <v>160.4</v>
      </c>
      <c r="E48" s="1">
        <v>4.3040000000000003</v>
      </c>
      <c r="F48">
        <v>4482</v>
      </c>
      <c r="G48" t="s">
        <v>41</v>
      </c>
      <c r="H48">
        <v>1134</v>
      </c>
      <c r="I48" t="s">
        <v>41</v>
      </c>
      <c r="J48">
        <v>1187</v>
      </c>
      <c r="K48" t="s">
        <v>41</v>
      </c>
      <c r="L48" s="4">
        <f t="shared" si="0"/>
        <v>0.06</v>
      </c>
      <c r="M48" s="5">
        <f t="shared" si="1"/>
        <v>0.16040000000000001</v>
      </c>
    </row>
    <row r="49" spans="2:13" x14ac:dyDescent="0.25">
      <c r="B49">
        <v>65</v>
      </c>
      <c r="C49" t="s">
        <v>40</v>
      </c>
      <c r="D49" s="1">
        <v>167.6</v>
      </c>
      <c r="E49" s="1">
        <v>4.07</v>
      </c>
      <c r="F49">
        <v>4754</v>
      </c>
      <c r="G49" t="s">
        <v>41</v>
      </c>
      <c r="H49">
        <v>1158</v>
      </c>
      <c r="I49" t="s">
        <v>41</v>
      </c>
      <c r="J49">
        <v>1225</v>
      </c>
      <c r="K49" t="s">
        <v>41</v>
      </c>
      <c r="L49" s="4">
        <f t="shared" si="0"/>
        <v>6.5000000000000002E-2</v>
      </c>
      <c r="M49" s="5">
        <f t="shared" si="1"/>
        <v>0.1676</v>
      </c>
    </row>
    <row r="50" spans="2:13" x14ac:dyDescent="0.25">
      <c r="B50">
        <v>70</v>
      </c>
      <c r="C50" t="s">
        <v>40</v>
      </c>
      <c r="D50" s="1">
        <v>174.5</v>
      </c>
      <c r="E50" s="1">
        <v>3.863</v>
      </c>
      <c r="F50">
        <v>5016</v>
      </c>
      <c r="G50" t="s">
        <v>41</v>
      </c>
      <c r="H50">
        <v>1181</v>
      </c>
      <c r="I50" t="s">
        <v>41</v>
      </c>
      <c r="J50">
        <v>1260</v>
      </c>
      <c r="K50" t="s">
        <v>41</v>
      </c>
      <c r="L50" s="4">
        <f t="shared" si="0"/>
        <v>7.0000000000000007E-2</v>
      </c>
      <c r="M50" s="5">
        <f t="shared" si="1"/>
        <v>0.17449999999999999</v>
      </c>
    </row>
    <row r="51" spans="2:13" x14ac:dyDescent="0.25">
      <c r="B51">
        <v>80</v>
      </c>
      <c r="C51" t="s">
        <v>40</v>
      </c>
      <c r="D51" s="1">
        <v>187.6</v>
      </c>
      <c r="E51" s="1">
        <v>3.512</v>
      </c>
      <c r="F51">
        <v>5518</v>
      </c>
      <c r="G51" t="s">
        <v>41</v>
      </c>
      <c r="H51">
        <v>1220</v>
      </c>
      <c r="I51" t="s">
        <v>41</v>
      </c>
      <c r="J51">
        <v>1324</v>
      </c>
      <c r="K51" t="s">
        <v>41</v>
      </c>
      <c r="L51" s="4">
        <f t="shared" si="0"/>
        <v>0.08</v>
      </c>
      <c r="M51" s="5">
        <f t="shared" si="1"/>
        <v>0.18759999999999999</v>
      </c>
    </row>
    <row r="52" spans="2:13" x14ac:dyDescent="0.25">
      <c r="B52">
        <v>90</v>
      </c>
      <c r="C52" t="s">
        <v>40</v>
      </c>
      <c r="D52" s="1">
        <v>199.7</v>
      </c>
      <c r="E52" s="1">
        <v>3.2250000000000001</v>
      </c>
      <c r="F52">
        <v>5992</v>
      </c>
      <c r="G52" t="s">
        <v>41</v>
      </c>
      <c r="H52">
        <v>1254</v>
      </c>
      <c r="I52" t="s">
        <v>41</v>
      </c>
      <c r="J52">
        <v>1379</v>
      </c>
      <c r="K52" t="s">
        <v>41</v>
      </c>
      <c r="L52" s="4">
        <f t="shared" si="0"/>
        <v>0.09</v>
      </c>
      <c r="M52" s="5">
        <f t="shared" si="1"/>
        <v>0.19969999999999999</v>
      </c>
    </row>
    <row r="53" spans="2:13" x14ac:dyDescent="0.25">
      <c r="B53">
        <v>100</v>
      </c>
      <c r="C53" t="s">
        <v>40</v>
      </c>
      <c r="D53" s="1">
        <v>211</v>
      </c>
      <c r="E53" s="1">
        <v>2.9860000000000002</v>
      </c>
      <c r="F53">
        <v>6444</v>
      </c>
      <c r="G53" t="s">
        <v>41</v>
      </c>
      <c r="H53">
        <v>1282</v>
      </c>
      <c r="I53" t="s">
        <v>41</v>
      </c>
      <c r="J53">
        <v>1428</v>
      </c>
      <c r="K53" t="s">
        <v>41</v>
      </c>
      <c r="L53" s="4">
        <f t="shared" si="0"/>
        <v>0.1</v>
      </c>
      <c r="M53" s="5">
        <f t="shared" si="1"/>
        <v>0.21099999999999999</v>
      </c>
    </row>
    <row r="54" spans="2:13" x14ac:dyDescent="0.25">
      <c r="B54">
        <v>110</v>
      </c>
      <c r="C54" t="s">
        <v>40</v>
      </c>
      <c r="D54" s="1">
        <v>221.6</v>
      </c>
      <c r="E54" s="1">
        <v>2.7839999999999998</v>
      </c>
      <c r="F54">
        <v>6876</v>
      </c>
      <c r="G54" t="s">
        <v>41</v>
      </c>
      <c r="H54">
        <v>1307</v>
      </c>
      <c r="I54" t="s">
        <v>41</v>
      </c>
      <c r="J54">
        <v>1473</v>
      </c>
      <c r="K54" t="s">
        <v>41</v>
      </c>
      <c r="L54" s="4">
        <f t="shared" si="0"/>
        <v>0.11</v>
      </c>
      <c r="M54" s="5">
        <f t="shared" si="1"/>
        <v>0.22159999999999999</v>
      </c>
    </row>
    <row r="55" spans="2:13" x14ac:dyDescent="0.25">
      <c r="B55">
        <v>120</v>
      </c>
      <c r="C55" t="s">
        <v>40</v>
      </c>
      <c r="D55" s="1">
        <v>231.5</v>
      </c>
      <c r="E55" s="1">
        <v>2.61</v>
      </c>
      <c r="F55">
        <v>7292</v>
      </c>
      <c r="G55" t="s">
        <v>41</v>
      </c>
      <c r="H55">
        <v>1329</v>
      </c>
      <c r="I55" t="s">
        <v>41</v>
      </c>
      <c r="J55">
        <v>1513</v>
      </c>
      <c r="K55" t="s">
        <v>41</v>
      </c>
      <c r="L55" s="4">
        <f t="shared" si="0"/>
        <v>0.12</v>
      </c>
      <c r="M55" s="5">
        <f t="shared" si="1"/>
        <v>0.23150000000000001</v>
      </c>
    </row>
    <row r="56" spans="2:13" x14ac:dyDescent="0.25">
      <c r="B56">
        <v>130</v>
      </c>
      <c r="C56" t="s">
        <v>40</v>
      </c>
      <c r="D56" s="1">
        <v>240.9</v>
      </c>
      <c r="E56" s="1">
        <v>2.4580000000000002</v>
      </c>
      <c r="F56">
        <v>7692</v>
      </c>
      <c r="G56" t="s">
        <v>41</v>
      </c>
      <c r="H56">
        <v>1349</v>
      </c>
      <c r="I56" t="s">
        <v>41</v>
      </c>
      <c r="J56">
        <v>1549</v>
      </c>
      <c r="K56" t="s">
        <v>41</v>
      </c>
      <c r="L56" s="4">
        <f t="shared" si="0"/>
        <v>0.13</v>
      </c>
      <c r="M56" s="5">
        <f t="shared" si="1"/>
        <v>0.2409</v>
      </c>
    </row>
    <row r="57" spans="2:13" x14ac:dyDescent="0.25">
      <c r="B57">
        <v>140</v>
      </c>
      <c r="C57" t="s">
        <v>40</v>
      </c>
      <c r="D57" s="1">
        <v>249.7</v>
      </c>
      <c r="E57" s="1">
        <v>2.3250000000000002</v>
      </c>
      <c r="F57">
        <v>8080</v>
      </c>
      <c r="G57" t="s">
        <v>41</v>
      </c>
      <c r="H57">
        <v>1367</v>
      </c>
      <c r="I57" t="s">
        <v>41</v>
      </c>
      <c r="J57">
        <v>1582</v>
      </c>
      <c r="K57" t="s">
        <v>41</v>
      </c>
      <c r="L57" s="4">
        <f t="shared" si="0"/>
        <v>0.14000000000000001</v>
      </c>
      <c r="M57" s="5">
        <f t="shared" si="1"/>
        <v>0.24969999999999998</v>
      </c>
    </row>
    <row r="58" spans="2:13" x14ac:dyDescent="0.25">
      <c r="B58">
        <v>150</v>
      </c>
      <c r="C58" t="s">
        <v>40</v>
      </c>
      <c r="D58" s="1">
        <v>258</v>
      </c>
      <c r="E58" s="1">
        <v>2.2069999999999999</v>
      </c>
      <c r="F58">
        <v>8456</v>
      </c>
      <c r="G58" t="s">
        <v>41</v>
      </c>
      <c r="H58">
        <v>1383</v>
      </c>
      <c r="I58" t="s">
        <v>41</v>
      </c>
      <c r="J58">
        <v>1613</v>
      </c>
      <c r="K58" t="s">
        <v>41</v>
      </c>
      <c r="L58" s="4">
        <f t="shared" si="0"/>
        <v>0.15</v>
      </c>
      <c r="M58" s="5">
        <f t="shared" si="1"/>
        <v>0.25800000000000001</v>
      </c>
    </row>
    <row r="59" spans="2:13" x14ac:dyDescent="0.25">
      <c r="B59">
        <v>160</v>
      </c>
      <c r="C59" t="s">
        <v>40</v>
      </c>
      <c r="D59" s="1">
        <v>265.8</v>
      </c>
      <c r="E59" s="1">
        <v>2.101</v>
      </c>
      <c r="F59">
        <v>8822</v>
      </c>
      <c r="G59" t="s">
        <v>41</v>
      </c>
      <c r="H59">
        <v>1397</v>
      </c>
      <c r="I59" t="s">
        <v>41</v>
      </c>
      <c r="J59">
        <v>1642</v>
      </c>
      <c r="K59" t="s">
        <v>41</v>
      </c>
      <c r="L59" s="4">
        <f t="shared" si="0"/>
        <v>0.16</v>
      </c>
      <c r="M59" s="5">
        <f t="shared" si="1"/>
        <v>0.26580000000000004</v>
      </c>
    </row>
    <row r="60" spans="2:13" x14ac:dyDescent="0.25">
      <c r="B60">
        <v>170</v>
      </c>
      <c r="C60" t="s">
        <v>40</v>
      </c>
      <c r="D60" s="1">
        <v>273.2</v>
      </c>
      <c r="E60" s="1">
        <v>2.0059999999999998</v>
      </c>
      <c r="F60">
        <v>9178</v>
      </c>
      <c r="G60" t="s">
        <v>41</v>
      </c>
      <c r="H60">
        <v>1411</v>
      </c>
      <c r="I60" t="s">
        <v>41</v>
      </c>
      <c r="J60">
        <v>1669</v>
      </c>
      <c r="K60" t="s">
        <v>41</v>
      </c>
      <c r="L60" s="4">
        <f t="shared" si="0"/>
        <v>0.17</v>
      </c>
      <c r="M60" s="5">
        <f t="shared" si="1"/>
        <v>0.2732</v>
      </c>
    </row>
    <row r="61" spans="2:13" x14ac:dyDescent="0.25">
      <c r="B61">
        <v>180</v>
      </c>
      <c r="C61" t="s">
        <v>40</v>
      </c>
      <c r="D61" s="1">
        <v>280.2</v>
      </c>
      <c r="E61" s="1">
        <v>1.92</v>
      </c>
      <c r="F61">
        <v>9526</v>
      </c>
      <c r="G61" t="s">
        <v>41</v>
      </c>
      <c r="H61">
        <v>1423</v>
      </c>
      <c r="I61" t="s">
        <v>41</v>
      </c>
      <c r="J61">
        <v>1694</v>
      </c>
      <c r="K61" t="s">
        <v>41</v>
      </c>
      <c r="L61" s="4">
        <f t="shared" si="0"/>
        <v>0.18</v>
      </c>
      <c r="M61" s="5">
        <f t="shared" si="1"/>
        <v>0.2802</v>
      </c>
    </row>
    <row r="62" spans="2:13" x14ac:dyDescent="0.25">
      <c r="B62">
        <v>200</v>
      </c>
      <c r="C62" t="s">
        <v>40</v>
      </c>
      <c r="D62" s="1">
        <v>293.2</v>
      </c>
      <c r="E62" s="1">
        <v>1.77</v>
      </c>
      <c r="F62">
        <v>1.02</v>
      </c>
      <c r="G62" t="s">
        <v>42</v>
      </c>
      <c r="H62">
        <v>1447</v>
      </c>
      <c r="I62" t="s">
        <v>41</v>
      </c>
      <c r="J62">
        <v>1740</v>
      </c>
      <c r="K62" t="s">
        <v>41</v>
      </c>
      <c r="L62" s="4">
        <f t="shared" si="0"/>
        <v>0.2</v>
      </c>
      <c r="M62" s="5">
        <f t="shared" si="1"/>
        <v>0.29320000000000002</v>
      </c>
    </row>
    <row r="63" spans="2:13" x14ac:dyDescent="0.25">
      <c r="B63">
        <v>225</v>
      </c>
      <c r="C63" t="s">
        <v>40</v>
      </c>
      <c r="D63" s="1">
        <v>307.5</v>
      </c>
      <c r="E63" s="1">
        <v>1.6160000000000001</v>
      </c>
      <c r="F63">
        <v>1.1000000000000001</v>
      </c>
      <c r="G63" t="s">
        <v>42</v>
      </c>
      <c r="H63">
        <v>1474</v>
      </c>
      <c r="I63" t="s">
        <v>41</v>
      </c>
      <c r="J63">
        <v>1791</v>
      </c>
      <c r="K63" t="s">
        <v>41</v>
      </c>
      <c r="L63" s="4">
        <f t="shared" si="0"/>
        <v>0.22500000000000001</v>
      </c>
      <c r="M63" s="5">
        <f t="shared" si="1"/>
        <v>0.3075</v>
      </c>
    </row>
    <row r="64" spans="2:13" x14ac:dyDescent="0.25">
      <c r="B64">
        <v>250</v>
      </c>
      <c r="C64" t="s">
        <v>40</v>
      </c>
      <c r="D64" s="1">
        <v>320</v>
      </c>
      <c r="E64" s="1">
        <v>1.488</v>
      </c>
      <c r="F64">
        <v>1.18</v>
      </c>
      <c r="G64" t="s">
        <v>42</v>
      </c>
      <c r="H64">
        <v>1497</v>
      </c>
      <c r="I64" t="s">
        <v>41</v>
      </c>
      <c r="J64">
        <v>1837</v>
      </c>
      <c r="K64" t="s">
        <v>41</v>
      </c>
      <c r="L64" s="4">
        <f t="shared" si="0"/>
        <v>0.25</v>
      </c>
      <c r="M64" s="5">
        <f t="shared" si="1"/>
        <v>0.32</v>
      </c>
    </row>
    <row r="65" spans="2:15" x14ac:dyDescent="0.25">
      <c r="B65">
        <v>275</v>
      </c>
      <c r="C65" t="s">
        <v>40</v>
      </c>
      <c r="D65" s="1">
        <v>330.9</v>
      </c>
      <c r="E65" s="1">
        <v>1.381</v>
      </c>
      <c r="F65">
        <v>1.25</v>
      </c>
      <c r="G65" t="s">
        <v>42</v>
      </c>
      <c r="H65">
        <v>1517</v>
      </c>
      <c r="I65" t="s">
        <v>41</v>
      </c>
      <c r="J65">
        <v>1878</v>
      </c>
      <c r="K65" t="s">
        <v>41</v>
      </c>
      <c r="L65" s="4">
        <f t="shared" si="0"/>
        <v>0.27500000000000002</v>
      </c>
      <c r="M65" s="5">
        <f t="shared" si="1"/>
        <v>0.33089999999999997</v>
      </c>
    </row>
    <row r="66" spans="2:15" x14ac:dyDescent="0.25">
      <c r="B66">
        <v>300</v>
      </c>
      <c r="C66" t="s">
        <v>40</v>
      </c>
      <c r="D66" s="1">
        <v>340.4</v>
      </c>
      <c r="E66" s="1">
        <v>1.2889999999999999</v>
      </c>
      <c r="F66">
        <v>1.33</v>
      </c>
      <c r="G66" t="s">
        <v>42</v>
      </c>
      <c r="H66">
        <v>1536</v>
      </c>
      <c r="I66" t="s">
        <v>41</v>
      </c>
      <c r="J66">
        <v>1915</v>
      </c>
      <c r="K66" t="s">
        <v>41</v>
      </c>
      <c r="L66" s="4">
        <f t="shared" si="0"/>
        <v>0.3</v>
      </c>
      <c r="M66" s="5">
        <f t="shared" si="1"/>
        <v>0.34039999999999998</v>
      </c>
    </row>
    <row r="67" spans="2:15" x14ac:dyDescent="0.25">
      <c r="B67">
        <v>325</v>
      </c>
      <c r="C67" t="s">
        <v>40</v>
      </c>
      <c r="D67" s="1">
        <v>348.7</v>
      </c>
      <c r="E67" s="1">
        <v>1.21</v>
      </c>
      <c r="F67">
        <v>1.4</v>
      </c>
      <c r="G67" t="s">
        <v>42</v>
      </c>
      <c r="H67">
        <v>1553</v>
      </c>
      <c r="I67" t="s">
        <v>41</v>
      </c>
      <c r="J67">
        <v>1950</v>
      </c>
      <c r="K67" t="s">
        <v>41</v>
      </c>
      <c r="L67" s="4">
        <f t="shared" si="0"/>
        <v>0.32500000000000001</v>
      </c>
      <c r="M67" s="5">
        <f t="shared" si="1"/>
        <v>0.34870000000000001</v>
      </c>
    </row>
    <row r="68" spans="2:15" x14ac:dyDescent="0.25">
      <c r="B68">
        <v>350</v>
      </c>
      <c r="C68" t="s">
        <v>40</v>
      </c>
      <c r="D68" s="1">
        <v>356</v>
      </c>
      <c r="E68" s="1">
        <v>1.1399999999999999</v>
      </c>
      <c r="F68">
        <v>1.47</v>
      </c>
      <c r="G68" t="s">
        <v>42</v>
      </c>
      <c r="H68">
        <v>1568</v>
      </c>
      <c r="I68" t="s">
        <v>41</v>
      </c>
      <c r="J68">
        <v>1982</v>
      </c>
      <c r="K68" t="s">
        <v>41</v>
      </c>
      <c r="L68" s="4">
        <f t="shared" si="0"/>
        <v>0.35</v>
      </c>
      <c r="M68" s="5">
        <f t="shared" si="1"/>
        <v>0.35599999999999998</v>
      </c>
    </row>
    <row r="69" spans="2:15" x14ac:dyDescent="0.25">
      <c r="B69">
        <v>375</v>
      </c>
      <c r="C69" t="s">
        <v>40</v>
      </c>
      <c r="D69" s="1">
        <v>362.2</v>
      </c>
      <c r="E69" s="1">
        <v>1.079</v>
      </c>
      <c r="F69">
        <v>1.54</v>
      </c>
      <c r="G69" t="s">
        <v>42</v>
      </c>
      <c r="H69">
        <v>1582</v>
      </c>
      <c r="I69" t="s">
        <v>41</v>
      </c>
      <c r="J69">
        <v>2012</v>
      </c>
      <c r="K69" t="s">
        <v>41</v>
      </c>
      <c r="L69" s="4">
        <f t="shared" si="0"/>
        <v>0.375</v>
      </c>
      <c r="M69" s="5">
        <f t="shared" si="1"/>
        <v>0.36219999999999997</v>
      </c>
    </row>
    <row r="70" spans="2:15" x14ac:dyDescent="0.25">
      <c r="B70">
        <v>400</v>
      </c>
      <c r="C70" t="s">
        <v>40</v>
      </c>
      <c r="D70" s="1">
        <v>367.6</v>
      </c>
      <c r="E70" s="1">
        <v>1.0249999999999999</v>
      </c>
      <c r="F70">
        <v>1.6</v>
      </c>
      <c r="G70" t="s">
        <v>42</v>
      </c>
      <c r="H70">
        <v>1596</v>
      </c>
      <c r="I70" t="s">
        <v>41</v>
      </c>
      <c r="J70">
        <v>2040</v>
      </c>
      <c r="K70" t="s">
        <v>41</v>
      </c>
      <c r="L70" s="4">
        <f t="shared" si="0"/>
        <v>0.4</v>
      </c>
      <c r="M70" s="5">
        <f t="shared" si="1"/>
        <v>0.36760000000000004</v>
      </c>
    </row>
    <row r="71" spans="2:15" x14ac:dyDescent="0.25">
      <c r="B71">
        <v>450</v>
      </c>
      <c r="C71" t="s">
        <v>40</v>
      </c>
      <c r="D71" s="1">
        <v>376.1</v>
      </c>
      <c r="E71" s="1">
        <v>0.93200000000000005</v>
      </c>
      <c r="F71">
        <v>1.74</v>
      </c>
      <c r="G71" t="s">
        <v>42</v>
      </c>
      <c r="H71">
        <v>1626</v>
      </c>
      <c r="I71" t="s">
        <v>41</v>
      </c>
      <c r="J71">
        <v>2093</v>
      </c>
      <c r="K71" t="s">
        <v>41</v>
      </c>
      <c r="L71" s="4">
        <f t="shared" si="0"/>
        <v>0.45</v>
      </c>
      <c r="M71" s="5">
        <f t="shared" si="1"/>
        <v>0.37610000000000005</v>
      </c>
    </row>
    <row r="72" spans="2:15" x14ac:dyDescent="0.25">
      <c r="B72">
        <v>500</v>
      </c>
      <c r="C72" t="s">
        <v>40</v>
      </c>
      <c r="D72" s="1">
        <v>382</v>
      </c>
      <c r="E72" s="1">
        <v>0.85580000000000001</v>
      </c>
      <c r="F72">
        <v>1.87</v>
      </c>
      <c r="G72" t="s">
        <v>42</v>
      </c>
      <c r="H72">
        <v>1653</v>
      </c>
      <c r="I72" t="s">
        <v>41</v>
      </c>
      <c r="J72">
        <v>2141</v>
      </c>
      <c r="K72" t="s">
        <v>41</v>
      </c>
      <c r="L72" s="4">
        <f t="shared" si="0"/>
        <v>0.5</v>
      </c>
      <c r="M72" s="5">
        <f t="shared" si="1"/>
        <v>0.38200000000000001</v>
      </c>
    </row>
    <row r="73" spans="2:15" x14ac:dyDescent="0.25">
      <c r="B73">
        <v>550</v>
      </c>
      <c r="C73" t="s">
        <v>40</v>
      </c>
      <c r="D73" s="1">
        <v>385.8</v>
      </c>
      <c r="E73" s="1">
        <v>0.79190000000000005</v>
      </c>
      <c r="F73">
        <v>1.99</v>
      </c>
      <c r="G73" t="s">
        <v>42</v>
      </c>
      <c r="H73">
        <v>1679</v>
      </c>
      <c r="I73" t="s">
        <v>41</v>
      </c>
      <c r="J73">
        <v>2185</v>
      </c>
      <c r="K73" t="s">
        <v>41</v>
      </c>
      <c r="L73" s="4">
        <f t="shared" si="0"/>
        <v>0.55000000000000004</v>
      </c>
      <c r="M73" s="5">
        <f t="shared" si="1"/>
        <v>0.38580000000000003</v>
      </c>
    </row>
    <row r="74" spans="2:15" x14ac:dyDescent="0.25">
      <c r="B74">
        <v>600</v>
      </c>
      <c r="C74" t="s">
        <v>40</v>
      </c>
      <c r="D74" s="1">
        <v>387.9</v>
      </c>
      <c r="E74" s="1">
        <v>0.73760000000000003</v>
      </c>
      <c r="F74">
        <v>2.12</v>
      </c>
      <c r="G74" t="s">
        <v>42</v>
      </c>
      <c r="H74">
        <v>1703</v>
      </c>
      <c r="I74" t="s">
        <v>41</v>
      </c>
      <c r="J74">
        <v>2227</v>
      </c>
      <c r="K74" t="s">
        <v>41</v>
      </c>
      <c r="L74" s="4">
        <f t="shared" si="0"/>
        <v>0.6</v>
      </c>
      <c r="M74" s="5">
        <f t="shared" si="1"/>
        <v>0.38789999999999997</v>
      </c>
    </row>
    <row r="75" spans="2:15" x14ac:dyDescent="0.25">
      <c r="B75">
        <v>650</v>
      </c>
      <c r="C75" t="s">
        <v>40</v>
      </c>
      <c r="D75" s="1">
        <v>388.6</v>
      </c>
      <c r="E75" s="1">
        <v>0.69079999999999997</v>
      </c>
      <c r="F75">
        <v>2.25</v>
      </c>
      <c r="G75" t="s">
        <v>42</v>
      </c>
      <c r="H75">
        <v>1726</v>
      </c>
      <c r="I75" t="s">
        <v>41</v>
      </c>
      <c r="J75">
        <v>2267</v>
      </c>
      <c r="K75" t="s">
        <v>41</v>
      </c>
      <c r="L75" s="4">
        <f t="shared" si="0"/>
        <v>0.65</v>
      </c>
      <c r="M75" s="5">
        <f t="shared" si="1"/>
        <v>0.3886</v>
      </c>
    </row>
    <row r="76" spans="2:15" x14ac:dyDescent="0.25">
      <c r="B76">
        <v>700</v>
      </c>
      <c r="C76" t="s">
        <v>40</v>
      </c>
      <c r="D76" s="1">
        <v>388.2</v>
      </c>
      <c r="E76" s="1">
        <v>0.65</v>
      </c>
      <c r="F76">
        <v>2.38</v>
      </c>
      <c r="G76" t="s">
        <v>42</v>
      </c>
      <c r="H76">
        <v>1748</v>
      </c>
      <c r="I76" t="s">
        <v>41</v>
      </c>
      <c r="J76">
        <v>2305</v>
      </c>
      <c r="K76" t="s">
        <v>41</v>
      </c>
      <c r="L76" s="4">
        <f t="shared" si="0"/>
        <v>0.7</v>
      </c>
      <c r="M76" s="5">
        <f t="shared" si="1"/>
        <v>0.38819999999999999</v>
      </c>
    </row>
    <row r="77" spans="2:15" x14ac:dyDescent="0.25">
      <c r="B77">
        <v>800</v>
      </c>
      <c r="C77" t="s">
        <v>40</v>
      </c>
      <c r="D77" s="1">
        <v>384.8</v>
      </c>
      <c r="E77" s="1">
        <v>0.58220000000000005</v>
      </c>
      <c r="F77">
        <v>2.63</v>
      </c>
      <c r="G77" t="s">
        <v>42</v>
      </c>
      <c r="H77">
        <v>1808</v>
      </c>
      <c r="I77" t="s">
        <v>41</v>
      </c>
      <c r="J77">
        <v>2378</v>
      </c>
      <c r="K77" t="s">
        <v>41</v>
      </c>
      <c r="L77" s="4">
        <f t="shared" si="0"/>
        <v>0.8</v>
      </c>
      <c r="M77" s="5">
        <f t="shared" si="1"/>
        <v>0.38480000000000003</v>
      </c>
    </row>
    <row r="78" spans="2:15" x14ac:dyDescent="0.25">
      <c r="B78">
        <v>900</v>
      </c>
      <c r="C78" t="s">
        <v>40</v>
      </c>
      <c r="D78" s="1">
        <v>378.8</v>
      </c>
      <c r="E78" s="1">
        <v>0.52800000000000002</v>
      </c>
      <c r="F78">
        <v>2.89</v>
      </c>
      <c r="G78" t="s">
        <v>42</v>
      </c>
      <c r="H78">
        <v>1867</v>
      </c>
      <c r="I78" t="s">
        <v>41</v>
      </c>
      <c r="J78">
        <v>2447</v>
      </c>
      <c r="K78" t="s">
        <v>41</v>
      </c>
      <c r="L78" s="4">
        <f t="shared" si="0"/>
        <v>0.9</v>
      </c>
      <c r="M78" s="5">
        <f t="shared" si="1"/>
        <v>0.37880000000000003</v>
      </c>
      <c r="O78" s="6" t="s">
        <v>101</v>
      </c>
    </row>
    <row r="79" spans="2:15" x14ac:dyDescent="0.25">
      <c r="B79">
        <v>1</v>
      </c>
      <c r="C79" t="s">
        <v>43</v>
      </c>
      <c r="D79" s="1">
        <v>371.4</v>
      </c>
      <c r="E79" s="1">
        <v>0.48370000000000002</v>
      </c>
      <c r="F79">
        <v>3.16</v>
      </c>
      <c r="G79" t="s">
        <v>42</v>
      </c>
      <c r="H79">
        <v>1925</v>
      </c>
      <c r="I79" t="s">
        <v>41</v>
      </c>
      <c r="J79">
        <v>2515</v>
      </c>
      <c r="K79" t="s">
        <v>41</v>
      </c>
      <c r="L79" s="6">
        <f>B79</f>
        <v>1</v>
      </c>
      <c r="M79" s="5">
        <f>D79/1000</f>
        <v>0.37139999999999995</v>
      </c>
      <c r="O79" s="7">
        <f>F79*2.56/10</f>
        <v>0.80896000000000012</v>
      </c>
    </row>
    <row r="80" spans="2:15" x14ac:dyDescent="0.25">
      <c r="B80">
        <v>1.1000000000000001</v>
      </c>
      <c r="C80" t="s">
        <v>43</v>
      </c>
      <c r="D80" s="1">
        <v>363.1</v>
      </c>
      <c r="E80" s="1">
        <v>0.44669999999999999</v>
      </c>
      <c r="F80">
        <v>3.43</v>
      </c>
      <c r="G80" t="s">
        <v>42</v>
      </c>
      <c r="H80">
        <v>1982</v>
      </c>
      <c r="I80" t="s">
        <v>41</v>
      </c>
      <c r="J80">
        <v>2581</v>
      </c>
      <c r="K80" t="s">
        <v>41</v>
      </c>
      <c r="L80" s="6">
        <f t="shared" ref="L80:L105" si="2">B80</f>
        <v>1.1000000000000001</v>
      </c>
      <c r="M80" s="5">
        <f t="shared" si="1"/>
        <v>0.36310000000000003</v>
      </c>
      <c r="O80" s="7">
        <f t="shared" ref="O80:O105" si="3">F80*2.56/10</f>
        <v>0.87808000000000008</v>
      </c>
    </row>
    <row r="81" spans="2:15" x14ac:dyDescent="0.25">
      <c r="B81">
        <v>1.2</v>
      </c>
      <c r="C81" t="s">
        <v>43</v>
      </c>
      <c r="D81" s="1">
        <v>354.3</v>
      </c>
      <c r="E81" s="1">
        <v>0.4153</v>
      </c>
      <c r="F81">
        <v>3.71</v>
      </c>
      <c r="G81" t="s">
        <v>42</v>
      </c>
      <c r="H81">
        <v>2040</v>
      </c>
      <c r="I81" t="s">
        <v>41</v>
      </c>
      <c r="J81">
        <v>2646</v>
      </c>
      <c r="K81" t="s">
        <v>41</v>
      </c>
      <c r="L81" s="6">
        <f t="shared" si="2"/>
        <v>1.2</v>
      </c>
      <c r="M81" s="5">
        <f t="shared" si="1"/>
        <v>0.3543</v>
      </c>
      <c r="O81" s="7">
        <f t="shared" si="3"/>
        <v>0.94976000000000005</v>
      </c>
    </row>
    <row r="82" spans="2:15" x14ac:dyDescent="0.25">
      <c r="B82">
        <v>1.3</v>
      </c>
      <c r="C82" t="s">
        <v>43</v>
      </c>
      <c r="D82" s="1">
        <v>345.5</v>
      </c>
      <c r="E82" s="1">
        <v>0.38829999999999998</v>
      </c>
      <c r="F82">
        <v>3.99</v>
      </c>
      <c r="G82" t="s">
        <v>42</v>
      </c>
      <c r="H82">
        <v>2099</v>
      </c>
      <c r="I82" t="s">
        <v>41</v>
      </c>
      <c r="J82">
        <v>2711</v>
      </c>
      <c r="K82" t="s">
        <v>41</v>
      </c>
      <c r="L82" s="6">
        <f t="shared" si="2"/>
        <v>1.3</v>
      </c>
      <c r="M82" s="5">
        <f t="shared" si="1"/>
        <v>0.34549999999999997</v>
      </c>
      <c r="O82" s="7">
        <f t="shared" si="3"/>
        <v>1.0214400000000001</v>
      </c>
    </row>
    <row r="83" spans="2:15" x14ac:dyDescent="0.25">
      <c r="B83">
        <v>1.4</v>
      </c>
      <c r="C83" t="s">
        <v>43</v>
      </c>
      <c r="D83" s="1">
        <v>336.6</v>
      </c>
      <c r="E83" s="1">
        <v>0.36480000000000001</v>
      </c>
      <c r="F83">
        <v>4.28</v>
      </c>
      <c r="G83" t="s">
        <v>42</v>
      </c>
      <c r="H83">
        <v>2158</v>
      </c>
      <c r="I83" t="s">
        <v>41</v>
      </c>
      <c r="J83">
        <v>2777</v>
      </c>
      <c r="K83" t="s">
        <v>41</v>
      </c>
      <c r="L83" s="6">
        <f t="shared" si="2"/>
        <v>1.4</v>
      </c>
      <c r="M83" s="5">
        <f t="shared" si="1"/>
        <v>0.33660000000000001</v>
      </c>
      <c r="O83" s="7">
        <f t="shared" si="3"/>
        <v>1.0956800000000002</v>
      </c>
    </row>
    <row r="84" spans="2:15" x14ac:dyDescent="0.25">
      <c r="B84">
        <v>1.5</v>
      </c>
      <c r="C84" t="s">
        <v>43</v>
      </c>
      <c r="D84" s="1">
        <v>328</v>
      </c>
      <c r="E84" s="1">
        <v>0.34420000000000001</v>
      </c>
      <c r="F84">
        <v>4.58</v>
      </c>
      <c r="G84" t="s">
        <v>42</v>
      </c>
      <c r="H84">
        <v>2219</v>
      </c>
      <c r="I84" t="s">
        <v>41</v>
      </c>
      <c r="J84">
        <v>2843</v>
      </c>
      <c r="K84" t="s">
        <v>41</v>
      </c>
      <c r="L84" s="6">
        <f t="shared" si="2"/>
        <v>1.5</v>
      </c>
      <c r="M84" s="5">
        <f t="shared" si="1"/>
        <v>0.32800000000000001</v>
      </c>
      <c r="O84" s="7">
        <f t="shared" si="3"/>
        <v>1.17248</v>
      </c>
    </row>
    <row r="85" spans="2:15" x14ac:dyDescent="0.25">
      <c r="B85">
        <v>1.6</v>
      </c>
      <c r="C85" t="s">
        <v>43</v>
      </c>
      <c r="D85" s="1">
        <v>319.60000000000002</v>
      </c>
      <c r="E85" s="1">
        <v>0.32590000000000002</v>
      </c>
      <c r="F85">
        <v>4.8899999999999997</v>
      </c>
      <c r="G85" t="s">
        <v>42</v>
      </c>
      <c r="H85">
        <v>2280</v>
      </c>
      <c r="I85" t="s">
        <v>41</v>
      </c>
      <c r="J85">
        <v>2910</v>
      </c>
      <c r="K85" t="s">
        <v>41</v>
      </c>
      <c r="L85" s="6">
        <f t="shared" si="2"/>
        <v>1.6</v>
      </c>
      <c r="M85" s="5">
        <f t="shared" si="1"/>
        <v>0.3196</v>
      </c>
      <c r="O85" s="7">
        <f t="shared" si="3"/>
        <v>1.2518400000000001</v>
      </c>
    </row>
    <row r="86" spans="2:15" x14ac:dyDescent="0.25">
      <c r="B86">
        <v>1.7</v>
      </c>
      <c r="C86" t="s">
        <v>43</v>
      </c>
      <c r="D86" s="1">
        <v>311.5</v>
      </c>
      <c r="E86" s="1">
        <v>0.30959999999999999</v>
      </c>
      <c r="F86">
        <v>5.21</v>
      </c>
      <c r="G86" t="s">
        <v>42</v>
      </c>
      <c r="H86">
        <v>2343</v>
      </c>
      <c r="I86" t="s">
        <v>41</v>
      </c>
      <c r="J86">
        <v>2978</v>
      </c>
      <c r="K86" t="s">
        <v>41</v>
      </c>
      <c r="L86" s="6">
        <f t="shared" si="2"/>
        <v>1.7</v>
      </c>
      <c r="M86" s="5">
        <f t="shared" si="1"/>
        <v>0.3115</v>
      </c>
      <c r="O86" s="7">
        <f t="shared" si="3"/>
        <v>1.3337600000000001</v>
      </c>
    </row>
    <row r="87" spans="2:15" x14ac:dyDescent="0.25">
      <c r="B87">
        <v>1.8</v>
      </c>
      <c r="C87" t="s">
        <v>43</v>
      </c>
      <c r="D87" s="1">
        <v>303.7</v>
      </c>
      <c r="E87" s="1">
        <v>0.29499999999999998</v>
      </c>
      <c r="F87">
        <v>5.53</v>
      </c>
      <c r="G87" t="s">
        <v>42</v>
      </c>
      <c r="H87">
        <v>2407</v>
      </c>
      <c r="I87" t="s">
        <v>41</v>
      </c>
      <c r="J87">
        <v>3047</v>
      </c>
      <c r="K87" t="s">
        <v>41</v>
      </c>
      <c r="L87" s="6">
        <f t="shared" si="2"/>
        <v>1.8</v>
      </c>
      <c r="M87" s="5">
        <f t="shared" si="1"/>
        <v>0.30369999999999997</v>
      </c>
      <c r="O87" s="7">
        <f t="shared" si="3"/>
        <v>1.41568</v>
      </c>
    </row>
    <row r="88" spans="2:15" x14ac:dyDescent="0.25">
      <c r="B88">
        <v>2</v>
      </c>
      <c r="C88" t="s">
        <v>43</v>
      </c>
      <c r="D88" s="1">
        <v>289.10000000000002</v>
      </c>
      <c r="E88" s="1">
        <v>0.2697</v>
      </c>
      <c r="F88">
        <v>6.21</v>
      </c>
      <c r="G88" t="s">
        <v>42</v>
      </c>
      <c r="H88">
        <v>2626</v>
      </c>
      <c r="I88" t="s">
        <v>41</v>
      </c>
      <c r="J88">
        <v>3189</v>
      </c>
      <c r="K88" t="s">
        <v>41</v>
      </c>
      <c r="L88" s="6">
        <f t="shared" si="2"/>
        <v>2</v>
      </c>
      <c r="M88" s="5">
        <f t="shared" si="1"/>
        <v>0.28910000000000002</v>
      </c>
      <c r="O88" s="7">
        <f t="shared" si="3"/>
        <v>1.5897600000000001</v>
      </c>
    </row>
    <row r="89" spans="2:15" x14ac:dyDescent="0.25">
      <c r="B89">
        <v>2.25</v>
      </c>
      <c r="C89" t="s">
        <v>43</v>
      </c>
      <c r="D89" s="1">
        <v>272.60000000000002</v>
      </c>
      <c r="E89" s="1">
        <v>0.24399999999999999</v>
      </c>
      <c r="F89">
        <v>7.09</v>
      </c>
      <c r="G89" t="s">
        <v>42</v>
      </c>
      <c r="H89">
        <v>2956</v>
      </c>
      <c r="I89" t="s">
        <v>41</v>
      </c>
      <c r="J89">
        <v>3375</v>
      </c>
      <c r="K89" t="s">
        <v>41</v>
      </c>
      <c r="L89" s="6">
        <f t="shared" si="2"/>
        <v>2.25</v>
      </c>
      <c r="M89" s="5">
        <f t="shared" si="1"/>
        <v>0.27260000000000001</v>
      </c>
      <c r="O89" s="7">
        <f t="shared" si="3"/>
        <v>1.8150400000000002</v>
      </c>
    </row>
    <row r="90" spans="2:15" x14ac:dyDescent="0.25">
      <c r="B90">
        <v>2.5</v>
      </c>
      <c r="C90" t="s">
        <v>43</v>
      </c>
      <c r="D90" s="1">
        <v>258</v>
      </c>
      <c r="E90" s="1">
        <v>0.22289999999999999</v>
      </c>
      <c r="F90">
        <v>8.0299999999999994</v>
      </c>
      <c r="G90" t="s">
        <v>42</v>
      </c>
      <c r="H90">
        <v>3287</v>
      </c>
      <c r="I90" t="s">
        <v>41</v>
      </c>
      <c r="J90">
        <v>3570</v>
      </c>
      <c r="K90" t="s">
        <v>41</v>
      </c>
      <c r="L90" s="6">
        <f t="shared" si="2"/>
        <v>2.5</v>
      </c>
      <c r="M90" s="5">
        <f t="shared" si="1"/>
        <v>0.25800000000000001</v>
      </c>
      <c r="O90" s="7">
        <f t="shared" si="3"/>
        <v>2.0556799999999997</v>
      </c>
    </row>
    <row r="91" spans="2:15" x14ac:dyDescent="0.25">
      <c r="B91">
        <v>2.75</v>
      </c>
      <c r="C91" t="s">
        <v>43</v>
      </c>
      <c r="D91" s="1">
        <v>244.9</v>
      </c>
      <c r="E91" s="1">
        <v>0.20549999999999999</v>
      </c>
      <c r="F91">
        <v>9.0299999999999994</v>
      </c>
      <c r="G91" t="s">
        <v>42</v>
      </c>
      <c r="H91">
        <v>3620</v>
      </c>
      <c r="I91" t="s">
        <v>41</v>
      </c>
      <c r="J91">
        <v>3776</v>
      </c>
      <c r="K91" t="s">
        <v>41</v>
      </c>
      <c r="L91" s="6">
        <f t="shared" si="2"/>
        <v>2.75</v>
      </c>
      <c r="M91" s="5">
        <f t="shared" si="1"/>
        <v>0.24490000000000001</v>
      </c>
      <c r="O91" s="7">
        <f t="shared" si="3"/>
        <v>2.31168</v>
      </c>
    </row>
    <row r="92" spans="2:15" x14ac:dyDescent="0.25">
      <c r="B92">
        <v>3</v>
      </c>
      <c r="C92" t="s">
        <v>43</v>
      </c>
      <c r="D92" s="1">
        <v>233.1</v>
      </c>
      <c r="E92" s="1">
        <v>0.19070000000000001</v>
      </c>
      <c r="F92">
        <v>10.07</v>
      </c>
      <c r="G92" t="s">
        <v>42</v>
      </c>
      <c r="H92">
        <v>3956</v>
      </c>
      <c r="I92" t="s">
        <v>41</v>
      </c>
      <c r="J92">
        <v>3993</v>
      </c>
      <c r="K92" t="s">
        <v>41</v>
      </c>
      <c r="L92" s="6">
        <f t="shared" si="2"/>
        <v>3</v>
      </c>
      <c r="M92" s="5">
        <f t="shared" ref="M92:M105" si="4">D92/1000</f>
        <v>0.2331</v>
      </c>
      <c r="O92" s="7">
        <f t="shared" si="3"/>
        <v>2.5779200000000002</v>
      </c>
    </row>
    <row r="93" spans="2:15" x14ac:dyDescent="0.25">
      <c r="B93">
        <v>3.25</v>
      </c>
      <c r="C93" t="s">
        <v>43</v>
      </c>
      <c r="D93" s="1">
        <v>222.6</v>
      </c>
      <c r="E93" s="1">
        <v>0.17799999999999999</v>
      </c>
      <c r="F93">
        <v>11.16</v>
      </c>
      <c r="G93" t="s">
        <v>42</v>
      </c>
      <c r="H93">
        <v>4296</v>
      </c>
      <c r="I93" t="s">
        <v>41</v>
      </c>
      <c r="J93">
        <v>4220</v>
      </c>
      <c r="K93" t="s">
        <v>41</v>
      </c>
      <c r="L93" s="6">
        <f t="shared" si="2"/>
        <v>3.25</v>
      </c>
      <c r="M93" s="5">
        <f t="shared" si="4"/>
        <v>0.22259999999999999</v>
      </c>
      <c r="O93" s="7">
        <f t="shared" si="3"/>
        <v>2.8569599999999999</v>
      </c>
    </row>
    <row r="94" spans="2:15" x14ac:dyDescent="0.25">
      <c r="B94">
        <v>3.5</v>
      </c>
      <c r="C94" t="s">
        <v>43</v>
      </c>
      <c r="D94" s="1">
        <v>213</v>
      </c>
      <c r="E94" s="1">
        <v>0.16700000000000001</v>
      </c>
      <c r="F94">
        <v>12.31</v>
      </c>
      <c r="G94" t="s">
        <v>42</v>
      </c>
      <c r="H94">
        <v>4640</v>
      </c>
      <c r="I94" t="s">
        <v>41</v>
      </c>
      <c r="J94">
        <v>4459</v>
      </c>
      <c r="K94" t="s">
        <v>41</v>
      </c>
      <c r="L94" s="6">
        <f t="shared" si="2"/>
        <v>3.5</v>
      </c>
      <c r="M94" s="5">
        <f t="shared" si="4"/>
        <v>0.21299999999999999</v>
      </c>
      <c r="O94" s="7">
        <f t="shared" si="3"/>
        <v>3.1513599999999999</v>
      </c>
    </row>
    <row r="95" spans="2:15" x14ac:dyDescent="0.25">
      <c r="B95">
        <v>3.75</v>
      </c>
      <c r="C95" t="s">
        <v>43</v>
      </c>
      <c r="D95" s="1">
        <v>204.3</v>
      </c>
      <c r="E95" s="1">
        <v>0.1573</v>
      </c>
      <c r="F95">
        <v>13.51</v>
      </c>
      <c r="G95" t="s">
        <v>42</v>
      </c>
      <c r="H95">
        <v>4989</v>
      </c>
      <c r="I95" t="s">
        <v>41</v>
      </c>
      <c r="J95">
        <v>4708</v>
      </c>
      <c r="K95" t="s">
        <v>41</v>
      </c>
      <c r="L95" s="6">
        <f t="shared" si="2"/>
        <v>3.75</v>
      </c>
      <c r="M95" s="5">
        <f t="shared" si="4"/>
        <v>0.20430000000000001</v>
      </c>
      <c r="O95" s="7">
        <f>F95*2.56/10</f>
        <v>3.4585599999999999</v>
      </c>
    </row>
    <row r="96" spans="2:15" x14ac:dyDescent="0.25">
      <c r="B96">
        <v>4</v>
      </c>
      <c r="C96" t="s">
        <v>43</v>
      </c>
      <c r="D96" s="1">
        <v>196.4</v>
      </c>
      <c r="E96" s="1">
        <v>0.14879999999999999</v>
      </c>
      <c r="F96">
        <v>14.75</v>
      </c>
      <c r="G96" t="s">
        <v>42</v>
      </c>
      <c r="H96">
        <v>5342</v>
      </c>
      <c r="I96" t="s">
        <v>41</v>
      </c>
      <c r="J96">
        <v>4969</v>
      </c>
      <c r="K96" t="s">
        <v>41</v>
      </c>
      <c r="L96" s="6">
        <f t="shared" si="2"/>
        <v>4</v>
      </c>
      <c r="M96" s="5">
        <f t="shared" si="4"/>
        <v>0.19640000000000002</v>
      </c>
      <c r="O96" s="7">
        <f t="shared" si="3"/>
        <v>3.7759999999999998</v>
      </c>
    </row>
    <row r="97" spans="1:15" x14ac:dyDescent="0.25">
      <c r="B97">
        <v>4.5</v>
      </c>
      <c r="C97" t="s">
        <v>43</v>
      </c>
      <c r="D97" s="1">
        <v>182.6</v>
      </c>
      <c r="E97" s="1">
        <v>0.1343</v>
      </c>
      <c r="F97">
        <v>17.39</v>
      </c>
      <c r="G97" t="s">
        <v>42</v>
      </c>
      <c r="H97">
        <v>6608</v>
      </c>
      <c r="I97" t="s">
        <v>41</v>
      </c>
      <c r="J97">
        <v>5522</v>
      </c>
      <c r="K97" t="s">
        <v>41</v>
      </c>
      <c r="L97" s="6">
        <f t="shared" si="2"/>
        <v>4.5</v>
      </c>
      <c r="M97" s="5">
        <f t="shared" si="4"/>
        <v>0.18259999999999998</v>
      </c>
      <c r="O97" s="7">
        <f t="shared" si="3"/>
        <v>4.4518399999999998</v>
      </c>
    </row>
    <row r="98" spans="1:15" x14ac:dyDescent="0.25">
      <c r="B98">
        <v>5</v>
      </c>
      <c r="C98" t="s">
        <v>43</v>
      </c>
      <c r="D98" s="1">
        <v>170.8</v>
      </c>
      <c r="E98" s="1">
        <v>0.1226</v>
      </c>
      <c r="F98">
        <v>20.21</v>
      </c>
      <c r="G98" t="s">
        <v>42</v>
      </c>
      <c r="H98">
        <v>7818</v>
      </c>
      <c r="I98" t="s">
        <v>41</v>
      </c>
      <c r="J98">
        <v>6116</v>
      </c>
      <c r="K98" t="s">
        <v>41</v>
      </c>
      <c r="L98" s="6">
        <f t="shared" si="2"/>
        <v>5</v>
      </c>
      <c r="M98" s="5">
        <f t="shared" si="4"/>
        <v>0.17080000000000001</v>
      </c>
      <c r="O98" s="7">
        <f t="shared" si="3"/>
        <v>5.1737599999999997</v>
      </c>
    </row>
    <row r="99" spans="1:15" x14ac:dyDescent="0.25">
      <c r="B99">
        <v>5.5</v>
      </c>
      <c r="C99" t="s">
        <v>43</v>
      </c>
      <c r="D99" s="1">
        <v>160.6</v>
      </c>
      <c r="E99" s="1">
        <v>0.1128</v>
      </c>
      <c r="F99">
        <v>23.23</v>
      </c>
      <c r="G99" t="s">
        <v>42</v>
      </c>
      <c r="H99">
        <v>9001</v>
      </c>
      <c r="I99" t="s">
        <v>41</v>
      </c>
      <c r="J99">
        <v>6752</v>
      </c>
      <c r="K99" t="s">
        <v>41</v>
      </c>
      <c r="L99" s="6">
        <f t="shared" si="2"/>
        <v>5.5</v>
      </c>
      <c r="M99" s="5">
        <f t="shared" si="4"/>
        <v>0.16059999999999999</v>
      </c>
      <c r="O99" s="7">
        <f t="shared" si="3"/>
        <v>5.9468800000000002</v>
      </c>
    </row>
    <row r="100" spans="1:15" x14ac:dyDescent="0.25">
      <c r="B100">
        <v>6</v>
      </c>
      <c r="C100" t="s">
        <v>43</v>
      </c>
      <c r="D100" s="1">
        <v>151.80000000000001</v>
      </c>
      <c r="E100" s="1">
        <v>0.1046</v>
      </c>
      <c r="F100">
        <v>26.42</v>
      </c>
      <c r="G100" t="s">
        <v>42</v>
      </c>
      <c r="H100">
        <v>1.02</v>
      </c>
      <c r="I100" t="s">
        <v>42</v>
      </c>
      <c r="J100">
        <v>7426</v>
      </c>
      <c r="K100" t="s">
        <v>41</v>
      </c>
      <c r="L100" s="6">
        <f t="shared" si="2"/>
        <v>6</v>
      </c>
      <c r="M100" s="5">
        <f t="shared" si="4"/>
        <v>0.15180000000000002</v>
      </c>
      <c r="O100" s="7">
        <f t="shared" si="3"/>
        <v>6.7635200000000015</v>
      </c>
    </row>
    <row r="101" spans="1:15" x14ac:dyDescent="0.25">
      <c r="B101">
        <v>6.5</v>
      </c>
      <c r="C101" t="s">
        <v>43</v>
      </c>
      <c r="D101" s="1">
        <v>144</v>
      </c>
      <c r="E101" s="1">
        <v>9.7519999999999996E-2</v>
      </c>
      <c r="F101">
        <v>29.8</v>
      </c>
      <c r="G101" t="s">
        <v>42</v>
      </c>
      <c r="H101">
        <v>1.1299999999999999</v>
      </c>
      <c r="I101" t="s">
        <v>42</v>
      </c>
      <c r="J101">
        <v>8138</v>
      </c>
      <c r="K101" t="s">
        <v>41</v>
      </c>
      <c r="L101" s="6">
        <f t="shared" si="2"/>
        <v>6.5</v>
      </c>
      <c r="M101" s="5">
        <f t="shared" si="4"/>
        <v>0.14399999999999999</v>
      </c>
      <c r="O101" s="7">
        <f t="shared" si="3"/>
        <v>7.6288</v>
      </c>
    </row>
    <row r="102" spans="1:15" x14ac:dyDescent="0.25">
      <c r="B102">
        <v>7</v>
      </c>
      <c r="C102" t="s">
        <v>43</v>
      </c>
      <c r="D102" s="1">
        <v>137</v>
      </c>
      <c r="E102" s="1">
        <v>9.1399999999999995E-2</v>
      </c>
      <c r="F102">
        <v>33.36</v>
      </c>
      <c r="G102" t="s">
        <v>42</v>
      </c>
      <c r="H102">
        <v>1.25</v>
      </c>
      <c r="I102" t="s">
        <v>42</v>
      </c>
      <c r="J102">
        <v>8886</v>
      </c>
      <c r="K102" t="s">
        <v>41</v>
      </c>
      <c r="L102" s="6">
        <f t="shared" si="2"/>
        <v>7</v>
      </c>
      <c r="M102" s="5">
        <f t="shared" si="4"/>
        <v>0.13700000000000001</v>
      </c>
      <c r="O102" s="7">
        <f t="shared" si="3"/>
        <v>8.5401600000000002</v>
      </c>
    </row>
    <row r="103" spans="1:15" x14ac:dyDescent="0.25">
      <c r="B103">
        <v>8</v>
      </c>
      <c r="C103" t="s">
        <v>43</v>
      </c>
      <c r="D103" s="1">
        <v>125.3</v>
      </c>
      <c r="E103" s="1">
        <v>8.1309999999999993E-2</v>
      </c>
      <c r="F103">
        <v>40.98</v>
      </c>
      <c r="G103" t="s">
        <v>42</v>
      </c>
      <c r="H103">
        <v>1.67</v>
      </c>
      <c r="I103" t="s">
        <v>42</v>
      </c>
      <c r="J103">
        <v>1.05</v>
      </c>
      <c r="K103" t="s">
        <v>42</v>
      </c>
      <c r="L103" s="6">
        <f t="shared" si="2"/>
        <v>8</v>
      </c>
      <c r="M103" s="5">
        <f t="shared" si="4"/>
        <v>0.12529999999999999</v>
      </c>
      <c r="O103" s="7">
        <f t="shared" si="3"/>
        <v>10.490880000000001</v>
      </c>
    </row>
    <row r="104" spans="1:15" x14ac:dyDescent="0.25">
      <c r="B104">
        <v>9</v>
      </c>
      <c r="C104" t="s">
        <v>43</v>
      </c>
      <c r="D104" s="1">
        <v>116.1</v>
      </c>
      <c r="E104" s="1">
        <v>7.3319999999999996E-2</v>
      </c>
      <c r="F104">
        <v>49.26</v>
      </c>
      <c r="G104" t="s">
        <v>42</v>
      </c>
      <c r="H104">
        <v>2.06</v>
      </c>
      <c r="I104" t="s">
        <v>42</v>
      </c>
      <c r="J104">
        <v>1.22</v>
      </c>
      <c r="K104" t="s">
        <v>42</v>
      </c>
      <c r="L104" s="6">
        <f t="shared" si="2"/>
        <v>9</v>
      </c>
      <c r="M104" s="5">
        <f t="shared" si="4"/>
        <v>0.11609999999999999</v>
      </c>
      <c r="O104" s="7">
        <f t="shared" si="3"/>
        <v>12.61056</v>
      </c>
    </row>
    <row r="105" spans="1:15" x14ac:dyDescent="0.25">
      <c r="B105">
        <v>10</v>
      </c>
      <c r="C105" t="s">
        <v>43</v>
      </c>
      <c r="D105" s="1">
        <v>107.3</v>
      </c>
      <c r="E105" s="1">
        <v>6.6830000000000001E-2</v>
      </c>
      <c r="F105">
        <v>58.21</v>
      </c>
      <c r="G105" t="s">
        <v>42</v>
      </c>
      <c r="H105">
        <v>2.44</v>
      </c>
      <c r="I105" t="s">
        <v>42</v>
      </c>
      <c r="J105">
        <v>1.41</v>
      </c>
      <c r="K105" t="s">
        <v>42</v>
      </c>
      <c r="L105" s="6">
        <f t="shared" si="2"/>
        <v>10</v>
      </c>
      <c r="M105" s="5">
        <f t="shared" si="4"/>
        <v>0.10729999999999999</v>
      </c>
      <c r="O105" s="7">
        <f t="shared" si="3"/>
        <v>14.901760000000001</v>
      </c>
    </row>
    <row r="106" spans="1:15" x14ac:dyDescent="0.25">
      <c r="A106" t="s">
        <v>16</v>
      </c>
    </row>
    <row r="107" spans="1:15" x14ac:dyDescent="0.25">
      <c r="B107" t="s">
        <v>52</v>
      </c>
      <c r="C107" t="s">
        <v>46</v>
      </c>
      <c r="D107" t="s">
        <v>53</v>
      </c>
      <c r="E107" t="s">
        <v>50</v>
      </c>
      <c r="F107" t="s">
        <v>46</v>
      </c>
      <c r="G107" t="s">
        <v>47</v>
      </c>
    </row>
    <row r="108" spans="1:15" x14ac:dyDescent="0.25">
      <c r="B108" t="s">
        <v>54</v>
      </c>
      <c r="C108" t="s">
        <v>55</v>
      </c>
    </row>
    <row r="109" spans="1:15" x14ac:dyDescent="0.25">
      <c r="B109" s="1">
        <v>0.1</v>
      </c>
      <c r="C109" t="s">
        <v>56</v>
      </c>
      <c r="D109" t="s">
        <v>48</v>
      </c>
      <c r="E109" t="s">
        <v>57</v>
      </c>
    </row>
    <row r="110" spans="1:15" x14ac:dyDescent="0.25">
      <c r="B110" s="1">
        <v>1</v>
      </c>
      <c r="C110" t="s">
        <v>40</v>
      </c>
      <c r="D110" t="s">
        <v>48</v>
      </c>
      <c r="E110" t="s">
        <v>49</v>
      </c>
    </row>
    <row r="111" spans="1:15" x14ac:dyDescent="0.25">
      <c r="B111" s="1">
        <v>1</v>
      </c>
      <c r="C111" t="s">
        <v>43</v>
      </c>
      <c r="D111" t="s">
        <v>48</v>
      </c>
      <c r="E111" t="s">
        <v>58</v>
      </c>
    </row>
    <row r="112" spans="1:15" x14ac:dyDescent="0.25">
      <c r="B112" s="1">
        <v>3.9064E-3</v>
      </c>
      <c r="C112" t="s">
        <v>40</v>
      </c>
      <c r="D112" t="s">
        <v>48</v>
      </c>
      <c r="E112" t="s">
        <v>59</v>
      </c>
    </row>
    <row r="113" spans="2:9" x14ac:dyDescent="0.25">
      <c r="B113" s="1">
        <v>3.9064E-3</v>
      </c>
      <c r="C113" t="s">
        <v>43</v>
      </c>
      <c r="D113" t="s">
        <v>48</v>
      </c>
      <c r="E113" t="s">
        <v>60</v>
      </c>
    </row>
    <row r="114" spans="2:9" x14ac:dyDescent="0.25">
      <c r="B114" s="1">
        <v>3.9064000000000001</v>
      </c>
      <c r="C114" t="s">
        <v>40</v>
      </c>
      <c r="D114" t="s">
        <v>48</v>
      </c>
      <c r="E114" t="s">
        <v>60</v>
      </c>
    </row>
    <row r="115" spans="2:9" x14ac:dyDescent="0.25">
      <c r="B115" s="1">
        <v>0.13888</v>
      </c>
      <c r="C115" t="s">
        <v>56</v>
      </c>
      <c r="D115" t="s">
        <v>48</v>
      </c>
      <c r="E115" s="1" t="s">
        <v>61</v>
      </c>
      <c r="F115" t="s">
        <v>62</v>
      </c>
    </row>
    <row r="116" spans="2:9" x14ac:dyDescent="0.25">
      <c r="B116" s="1">
        <v>1.2432E-2</v>
      </c>
      <c r="C116" t="s">
        <v>63</v>
      </c>
      <c r="D116" t="s">
        <v>64</v>
      </c>
      <c r="E116" t="s">
        <v>51</v>
      </c>
    </row>
    <row r="117" spans="2:9" x14ac:dyDescent="0.25">
      <c r="B117" t="s">
        <v>45</v>
      </c>
    </row>
    <row r="118" spans="2:9" x14ac:dyDescent="0.25">
      <c r="B118" t="s">
        <v>65</v>
      </c>
      <c r="C118" s="3">
        <v>1.98419891992199E+19</v>
      </c>
      <c r="D118" t="s">
        <v>53</v>
      </c>
      <c r="E118" t="s">
        <v>66</v>
      </c>
      <c r="F118" t="s">
        <v>67</v>
      </c>
      <c r="G118" t="s">
        <v>68</v>
      </c>
      <c r="H118" t="s">
        <v>69</v>
      </c>
      <c r="I118" t="s">
        <v>70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7"/>
  <sheetViews>
    <sheetView workbookViewId="0">
      <selection activeCell="N6" sqref="N6"/>
    </sheetView>
  </sheetViews>
  <sheetFormatPr defaultRowHeight="15" x14ac:dyDescent="0.25"/>
  <sheetData>
    <row r="1" spans="1:8" x14ac:dyDescent="0.25">
      <c r="A1" t="s">
        <v>0</v>
      </c>
      <c r="B1" t="s">
        <v>45</v>
      </c>
    </row>
    <row r="2" spans="1:8" x14ac:dyDescent="0.25">
      <c r="A2" t="s">
        <v>1</v>
      </c>
    </row>
    <row r="3" spans="1:8" x14ac:dyDescent="0.25">
      <c r="A3" t="s">
        <v>2</v>
      </c>
    </row>
    <row r="4" spans="1:8" x14ac:dyDescent="0.25">
      <c r="A4" t="s">
        <v>0</v>
      </c>
    </row>
    <row r="6" spans="1:8" x14ac:dyDescent="0.25">
      <c r="A6" t="s">
        <v>86</v>
      </c>
    </row>
    <row r="8" spans="1:8" x14ac:dyDescent="0.25">
      <c r="A8" t="s">
        <v>4</v>
      </c>
    </row>
    <row r="10" spans="1:8" x14ac:dyDescent="0.25">
      <c r="A10" t="s">
        <v>87</v>
      </c>
      <c r="E10" s="1"/>
      <c r="H10" s="1"/>
    </row>
    <row r="11" spans="1:8" x14ac:dyDescent="0.25">
      <c r="A11" t="s">
        <v>6</v>
      </c>
    </row>
    <row r="12" spans="1:8" x14ac:dyDescent="0.25">
      <c r="A12" t="s">
        <v>7</v>
      </c>
    </row>
    <row r="13" spans="1:8" x14ac:dyDescent="0.25">
      <c r="A13" t="s">
        <v>8</v>
      </c>
    </row>
    <row r="14" spans="1:8" x14ac:dyDescent="0.25">
      <c r="A14" t="s">
        <v>9</v>
      </c>
    </row>
    <row r="15" spans="1:8" x14ac:dyDescent="0.25">
      <c r="A15" t="s">
        <v>88</v>
      </c>
    </row>
    <row r="16" spans="1:8" x14ac:dyDescent="0.25">
      <c r="A16" t="s">
        <v>89</v>
      </c>
    </row>
    <row r="17" spans="1:13" x14ac:dyDescent="0.25">
      <c r="A17" t="s">
        <v>90</v>
      </c>
    </row>
    <row r="18" spans="1:13" x14ac:dyDescent="0.25">
      <c r="A18" t="s">
        <v>12</v>
      </c>
    </row>
    <row r="19" spans="1:13" x14ac:dyDescent="0.25">
      <c r="A19" t="s">
        <v>13</v>
      </c>
      <c r="E19" s="2"/>
    </row>
    <row r="20" spans="1:13" x14ac:dyDescent="0.25">
      <c r="A20" t="s">
        <v>14</v>
      </c>
    </row>
    <row r="21" spans="1:13" x14ac:dyDescent="0.25">
      <c r="A21" t="s">
        <v>15</v>
      </c>
    </row>
    <row r="23" spans="1:13" x14ac:dyDescent="0.25">
      <c r="B23" t="s">
        <v>28</v>
      </c>
      <c r="D23" t="s">
        <v>29</v>
      </c>
      <c r="E23" t="s">
        <v>29</v>
      </c>
      <c r="F23" t="s">
        <v>30</v>
      </c>
      <c r="H23" t="s">
        <v>31</v>
      </c>
      <c r="J23" t="s">
        <v>32</v>
      </c>
    </row>
    <row r="24" spans="1:13" x14ac:dyDescent="0.25">
      <c r="B24" t="s">
        <v>33</v>
      </c>
      <c r="D24" t="s">
        <v>34</v>
      </c>
      <c r="E24" t="s">
        <v>35</v>
      </c>
      <c r="F24" t="s">
        <v>36</v>
      </c>
      <c r="H24" t="s">
        <v>37</v>
      </c>
      <c r="J24" t="s">
        <v>37</v>
      </c>
    </row>
    <row r="25" spans="1:13" x14ac:dyDescent="0.25">
      <c r="B25" t="s">
        <v>38</v>
      </c>
      <c r="C25" t="s">
        <v>39</v>
      </c>
      <c r="D25" t="s">
        <v>39</v>
      </c>
      <c r="E25" t="s">
        <v>39</v>
      </c>
      <c r="F25" t="s">
        <v>39</v>
      </c>
      <c r="G25" t="s">
        <v>39</v>
      </c>
      <c r="L25" s="4" t="s">
        <v>33</v>
      </c>
      <c r="M25" s="4" t="s">
        <v>44</v>
      </c>
    </row>
    <row r="26" spans="1:13" x14ac:dyDescent="0.25">
      <c r="B26">
        <v>10</v>
      </c>
      <c r="C26" t="s">
        <v>40</v>
      </c>
      <c r="D26" s="1">
        <v>64.34</v>
      </c>
      <c r="E26" s="1">
        <v>13.69</v>
      </c>
      <c r="F26">
        <v>897</v>
      </c>
      <c r="G26" t="s">
        <v>41</v>
      </c>
      <c r="H26">
        <v>471</v>
      </c>
      <c r="I26" t="s">
        <v>41</v>
      </c>
      <c r="J26">
        <v>397</v>
      </c>
      <c r="K26" t="s">
        <v>41</v>
      </c>
      <c r="L26" s="4">
        <f>B26/1000</f>
        <v>0.01</v>
      </c>
      <c r="M26" s="5">
        <f>D26/1000</f>
        <v>6.4340000000000008E-2</v>
      </c>
    </row>
    <row r="27" spans="1:13" x14ac:dyDescent="0.25">
      <c r="B27">
        <v>11</v>
      </c>
      <c r="C27" t="s">
        <v>40</v>
      </c>
      <c r="D27" s="1">
        <v>67.61</v>
      </c>
      <c r="E27" s="1">
        <v>13.05</v>
      </c>
      <c r="F27">
        <v>983</v>
      </c>
      <c r="G27" t="s">
        <v>41</v>
      </c>
      <c r="H27">
        <v>500</v>
      </c>
      <c r="I27" t="s">
        <v>41</v>
      </c>
      <c r="J27">
        <v>425</v>
      </c>
      <c r="K27" t="s">
        <v>41</v>
      </c>
      <c r="L27" s="4">
        <f t="shared" ref="L27:L77" si="0">B27/1000</f>
        <v>1.0999999999999999E-2</v>
      </c>
      <c r="M27" s="5">
        <f t="shared" ref="M27:M90" si="1">D27/1000</f>
        <v>6.7610000000000003E-2</v>
      </c>
    </row>
    <row r="28" spans="1:13" x14ac:dyDescent="0.25">
      <c r="B28">
        <v>12</v>
      </c>
      <c r="C28" t="s">
        <v>40</v>
      </c>
      <c r="D28" s="1">
        <v>70.739999999999995</v>
      </c>
      <c r="E28" s="1">
        <v>12.48</v>
      </c>
      <c r="F28">
        <v>1068</v>
      </c>
      <c r="G28" t="s">
        <v>41</v>
      </c>
      <c r="H28">
        <v>527</v>
      </c>
      <c r="I28" t="s">
        <v>41</v>
      </c>
      <c r="J28">
        <v>452</v>
      </c>
      <c r="K28" t="s">
        <v>41</v>
      </c>
      <c r="L28" s="4">
        <f t="shared" si="0"/>
        <v>1.2E-2</v>
      </c>
      <c r="M28" s="5">
        <f t="shared" si="1"/>
        <v>7.0739999999999997E-2</v>
      </c>
    </row>
    <row r="29" spans="1:13" x14ac:dyDescent="0.25">
      <c r="B29">
        <v>13</v>
      </c>
      <c r="C29" t="s">
        <v>40</v>
      </c>
      <c r="D29" s="1">
        <v>73.77</v>
      </c>
      <c r="E29" s="1">
        <v>11.96</v>
      </c>
      <c r="F29">
        <v>1153</v>
      </c>
      <c r="G29" t="s">
        <v>41</v>
      </c>
      <c r="H29">
        <v>553</v>
      </c>
      <c r="I29" t="s">
        <v>41</v>
      </c>
      <c r="J29">
        <v>478</v>
      </c>
      <c r="K29" t="s">
        <v>41</v>
      </c>
      <c r="L29" s="4">
        <f t="shared" si="0"/>
        <v>1.2999999999999999E-2</v>
      </c>
      <c r="M29" s="5">
        <f t="shared" si="1"/>
        <v>7.3770000000000002E-2</v>
      </c>
    </row>
    <row r="30" spans="1:13" x14ac:dyDescent="0.25">
      <c r="B30">
        <v>14</v>
      </c>
      <c r="C30" t="s">
        <v>40</v>
      </c>
      <c r="D30" s="1">
        <v>76.69</v>
      </c>
      <c r="E30" s="1">
        <v>11.49</v>
      </c>
      <c r="F30">
        <v>1236</v>
      </c>
      <c r="G30" t="s">
        <v>41</v>
      </c>
      <c r="H30">
        <v>577</v>
      </c>
      <c r="I30" t="s">
        <v>41</v>
      </c>
      <c r="J30">
        <v>503</v>
      </c>
      <c r="K30" t="s">
        <v>41</v>
      </c>
      <c r="L30" s="4">
        <f t="shared" si="0"/>
        <v>1.4E-2</v>
      </c>
      <c r="M30" s="5">
        <f t="shared" si="1"/>
        <v>7.6689999999999994E-2</v>
      </c>
    </row>
    <row r="31" spans="1:13" x14ac:dyDescent="0.25">
      <c r="B31">
        <v>15</v>
      </c>
      <c r="C31" t="s">
        <v>40</v>
      </c>
      <c r="D31" s="1">
        <v>79.52</v>
      </c>
      <c r="E31" s="1">
        <v>11.07</v>
      </c>
      <c r="F31">
        <v>1318</v>
      </c>
      <c r="G31" t="s">
        <v>41</v>
      </c>
      <c r="H31">
        <v>600</v>
      </c>
      <c r="I31" t="s">
        <v>41</v>
      </c>
      <c r="J31">
        <v>527</v>
      </c>
      <c r="K31" t="s">
        <v>41</v>
      </c>
      <c r="L31" s="4">
        <f t="shared" si="0"/>
        <v>1.4999999999999999E-2</v>
      </c>
      <c r="M31" s="5">
        <f t="shared" si="1"/>
        <v>7.9519999999999993E-2</v>
      </c>
    </row>
    <row r="32" spans="1:13" x14ac:dyDescent="0.25">
      <c r="B32">
        <v>16</v>
      </c>
      <c r="C32" t="s">
        <v>40</v>
      </c>
      <c r="D32" s="1">
        <v>82.27</v>
      </c>
      <c r="E32" s="1">
        <v>10.68</v>
      </c>
      <c r="F32">
        <v>1399</v>
      </c>
      <c r="G32" t="s">
        <v>41</v>
      </c>
      <c r="H32">
        <v>622</v>
      </c>
      <c r="I32" t="s">
        <v>41</v>
      </c>
      <c r="J32">
        <v>550</v>
      </c>
      <c r="K32" t="s">
        <v>41</v>
      </c>
      <c r="L32" s="4">
        <f t="shared" si="0"/>
        <v>1.6E-2</v>
      </c>
      <c r="M32" s="5">
        <f t="shared" si="1"/>
        <v>8.2269999999999996E-2</v>
      </c>
    </row>
    <row r="33" spans="2:13" x14ac:dyDescent="0.25">
      <c r="B33">
        <v>17</v>
      </c>
      <c r="C33" t="s">
        <v>40</v>
      </c>
      <c r="D33" s="1">
        <v>84.95</v>
      </c>
      <c r="E33" s="1">
        <v>10.32</v>
      </c>
      <c r="F33">
        <v>1479</v>
      </c>
      <c r="G33" t="s">
        <v>41</v>
      </c>
      <c r="H33">
        <v>642</v>
      </c>
      <c r="I33" t="s">
        <v>41</v>
      </c>
      <c r="J33">
        <v>572</v>
      </c>
      <c r="K33" t="s">
        <v>41</v>
      </c>
      <c r="L33" s="4">
        <f t="shared" si="0"/>
        <v>1.7000000000000001E-2</v>
      </c>
      <c r="M33" s="5">
        <f t="shared" si="1"/>
        <v>8.4949999999999998E-2</v>
      </c>
    </row>
    <row r="34" spans="2:13" x14ac:dyDescent="0.25">
      <c r="B34">
        <v>18</v>
      </c>
      <c r="C34" t="s">
        <v>40</v>
      </c>
      <c r="D34" s="1">
        <v>87.56</v>
      </c>
      <c r="E34" s="1">
        <v>9.9870000000000001</v>
      </c>
      <c r="F34">
        <v>1558</v>
      </c>
      <c r="G34" t="s">
        <v>41</v>
      </c>
      <c r="H34">
        <v>662</v>
      </c>
      <c r="I34" t="s">
        <v>41</v>
      </c>
      <c r="J34">
        <v>594</v>
      </c>
      <c r="K34" t="s">
        <v>41</v>
      </c>
      <c r="L34" s="4">
        <f t="shared" si="0"/>
        <v>1.7999999999999999E-2</v>
      </c>
      <c r="M34" s="5">
        <f t="shared" si="1"/>
        <v>8.7559999999999999E-2</v>
      </c>
    </row>
    <row r="35" spans="2:13" x14ac:dyDescent="0.25">
      <c r="B35">
        <v>20</v>
      </c>
      <c r="C35" t="s">
        <v>40</v>
      </c>
      <c r="D35" s="1">
        <v>92.58</v>
      </c>
      <c r="E35" s="1">
        <v>9.3930000000000007</v>
      </c>
      <c r="F35">
        <v>1713</v>
      </c>
      <c r="G35" t="s">
        <v>41</v>
      </c>
      <c r="H35">
        <v>698</v>
      </c>
      <c r="I35" t="s">
        <v>41</v>
      </c>
      <c r="J35">
        <v>634</v>
      </c>
      <c r="K35" t="s">
        <v>41</v>
      </c>
      <c r="L35" s="4">
        <f t="shared" si="0"/>
        <v>0.02</v>
      </c>
      <c r="M35" s="5">
        <f t="shared" si="1"/>
        <v>9.2579999999999996E-2</v>
      </c>
    </row>
    <row r="36" spans="2:13" x14ac:dyDescent="0.25">
      <c r="B36">
        <v>22.5</v>
      </c>
      <c r="C36" t="s">
        <v>40</v>
      </c>
      <c r="D36" s="1">
        <v>98.55</v>
      </c>
      <c r="E36" s="1">
        <v>8.7560000000000002</v>
      </c>
      <c r="F36">
        <v>1901</v>
      </c>
      <c r="G36" t="s">
        <v>41</v>
      </c>
      <c r="H36">
        <v>740</v>
      </c>
      <c r="I36" t="s">
        <v>41</v>
      </c>
      <c r="J36">
        <v>681</v>
      </c>
      <c r="K36" t="s">
        <v>41</v>
      </c>
      <c r="L36" s="4">
        <f t="shared" si="0"/>
        <v>2.2499999999999999E-2</v>
      </c>
      <c r="M36" s="5">
        <f t="shared" si="1"/>
        <v>9.8549999999999999E-2</v>
      </c>
    </row>
    <row r="37" spans="2:13" x14ac:dyDescent="0.25">
      <c r="B37">
        <v>25</v>
      </c>
      <c r="C37" t="s">
        <v>40</v>
      </c>
      <c r="D37" s="1">
        <v>104.2</v>
      </c>
      <c r="E37" s="1">
        <v>8.2119999999999997</v>
      </c>
      <c r="F37">
        <v>2084</v>
      </c>
      <c r="G37" t="s">
        <v>41</v>
      </c>
      <c r="H37">
        <v>777</v>
      </c>
      <c r="I37" t="s">
        <v>41</v>
      </c>
      <c r="J37">
        <v>725</v>
      </c>
      <c r="K37" t="s">
        <v>41</v>
      </c>
      <c r="L37" s="4">
        <f t="shared" si="0"/>
        <v>2.5000000000000001E-2</v>
      </c>
      <c r="M37" s="5">
        <f t="shared" si="1"/>
        <v>0.1042</v>
      </c>
    </row>
    <row r="38" spans="2:13" x14ac:dyDescent="0.25">
      <c r="B38">
        <v>27.5</v>
      </c>
      <c r="C38" t="s">
        <v>40</v>
      </c>
      <c r="D38" s="1">
        <v>109.6</v>
      </c>
      <c r="E38" s="1">
        <v>7.7409999999999997</v>
      </c>
      <c r="F38">
        <v>2262</v>
      </c>
      <c r="G38" t="s">
        <v>41</v>
      </c>
      <c r="H38">
        <v>810</v>
      </c>
      <c r="I38" t="s">
        <v>41</v>
      </c>
      <c r="J38">
        <v>765</v>
      </c>
      <c r="K38" t="s">
        <v>41</v>
      </c>
      <c r="L38" s="4">
        <f t="shared" si="0"/>
        <v>2.75E-2</v>
      </c>
      <c r="M38" s="5">
        <f t="shared" si="1"/>
        <v>0.10959999999999999</v>
      </c>
    </row>
    <row r="39" spans="2:13" x14ac:dyDescent="0.25">
      <c r="B39">
        <v>30</v>
      </c>
      <c r="C39" t="s">
        <v>40</v>
      </c>
      <c r="D39" s="1">
        <v>114.8</v>
      </c>
      <c r="E39" s="1">
        <v>7.3289999999999997</v>
      </c>
      <c r="F39">
        <v>2435</v>
      </c>
      <c r="G39" t="s">
        <v>41</v>
      </c>
      <c r="H39">
        <v>841</v>
      </c>
      <c r="I39" t="s">
        <v>41</v>
      </c>
      <c r="J39">
        <v>803</v>
      </c>
      <c r="K39" t="s">
        <v>41</v>
      </c>
      <c r="L39" s="4">
        <f t="shared" si="0"/>
        <v>0.03</v>
      </c>
      <c r="M39" s="5">
        <f t="shared" si="1"/>
        <v>0.1148</v>
      </c>
    </row>
    <row r="40" spans="2:13" x14ac:dyDescent="0.25">
      <c r="B40">
        <v>32.5</v>
      </c>
      <c r="C40" t="s">
        <v>40</v>
      </c>
      <c r="D40" s="1">
        <v>119.7</v>
      </c>
      <c r="E40" s="1">
        <v>6.9640000000000004</v>
      </c>
      <c r="F40">
        <v>2603</v>
      </c>
      <c r="G40" t="s">
        <v>41</v>
      </c>
      <c r="H40">
        <v>869</v>
      </c>
      <c r="I40" t="s">
        <v>41</v>
      </c>
      <c r="J40">
        <v>838</v>
      </c>
      <c r="K40" t="s">
        <v>41</v>
      </c>
      <c r="L40" s="4">
        <f t="shared" si="0"/>
        <v>3.2500000000000001E-2</v>
      </c>
      <c r="M40" s="5">
        <f t="shared" si="1"/>
        <v>0.1197</v>
      </c>
    </row>
    <row r="41" spans="2:13" x14ac:dyDescent="0.25">
      <c r="B41">
        <v>35</v>
      </c>
      <c r="C41" t="s">
        <v>40</v>
      </c>
      <c r="D41" s="1">
        <v>124.5</v>
      </c>
      <c r="E41" s="1">
        <v>6.6390000000000002</v>
      </c>
      <c r="F41">
        <v>2768</v>
      </c>
      <c r="G41" t="s">
        <v>41</v>
      </c>
      <c r="H41">
        <v>894</v>
      </c>
      <c r="I41" t="s">
        <v>41</v>
      </c>
      <c r="J41">
        <v>871</v>
      </c>
      <c r="K41" t="s">
        <v>41</v>
      </c>
      <c r="L41" s="4">
        <f t="shared" si="0"/>
        <v>3.5000000000000003E-2</v>
      </c>
      <c r="M41" s="5">
        <f t="shared" si="1"/>
        <v>0.1245</v>
      </c>
    </row>
    <row r="42" spans="2:13" x14ac:dyDescent="0.25">
      <c r="B42">
        <v>37.5</v>
      </c>
      <c r="C42" t="s">
        <v>40</v>
      </c>
      <c r="D42" s="1">
        <v>129.1</v>
      </c>
      <c r="E42" s="1">
        <v>6.3460000000000001</v>
      </c>
      <c r="F42">
        <v>2929</v>
      </c>
      <c r="G42" t="s">
        <v>41</v>
      </c>
      <c r="H42">
        <v>918</v>
      </c>
      <c r="I42" t="s">
        <v>41</v>
      </c>
      <c r="J42">
        <v>902</v>
      </c>
      <c r="K42" t="s">
        <v>41</v>
      </c>
      <c r="L42" s="4">
        <f t="shared" si="0"/>
        <v>3.7499999999999999E-2</v>
      </c>
      <c r="M42" s="5">
        <f t="shared" si="1"/>
        <v>0.12909999999999999</v>
      </c>
    </row>
    <row r="43" spans="2:13" x14ac:dyDescent="0.25">
      <c r="B43">
        <v>40</v>
      </c>
      <c r="C43" t="s">
        <v>40</v>
      </c>
      <c r="D43" s="1">
        <v>133.5</v>
      </c>
      <c r="E43" s="1">
        <v>6.0819999999999999</v>
      </c>
      <c r="F43">
        <v>3086</v>
      </c>
      <c r="G43" t="s">
        <v>41</v>
      </c>
      <c r="H43">
        <v>940</v>
      </c>
      <c r="I43" t="s">
        <v>41</v>
      </c>
      <c r="J43">
        <v>931</v>
      </c>
      <c r="K43" t="s">
        <v>41</v>
      </c>
      <c r="L43" s="4">
        <f t="shared" si="0"/>
        <v>0.04</v>
      </c>
      <c r="M43" s="5">
        <f t="shared" si="1"/>
        <v>0.13350000000000001</v>
      </c>
    </row>
    <row r="44" spans="2:13" x14ac:dyDescent="0.25">
      <c r="B44">
        <v>45</v>
      </c>
      <c r="C44" t="s">
        <v>40</v>
      </c>
      <c r="D44" s="1">
        <v>141.9</v>
      </c>
      <c r="E44" s="1">
        <v>5.6219999999999999</v>
      </c>
      <c r="F44">
        <v>3390</v>
      </c>
      <c r="G44" t="s">
        <v>41</v>
      </c>
      <c r="H44">
        <v>980</v>
      </c>
      <c r="I44" t="s">
        <v>41</v>
      </c>
      <c r="J44">
        <v>986</v>
      </c>
      <c r="K44" t="s">
        <v>41</v>
      </c>
      <c r="L44" s="4">
        <f t="shared" si="0"/>
        <v>4.4999999999999998E-2</v>
      </c>
      <c r="M44" s="5">
        <f t="shared" si="1"/>
        <v>0.1419</v>
      </c>
    </row>
    <row r="45" spans="2:13" x14ac:dyDescent="0.25">
      <c r="B45">
        <v>50</v>
      </c>
      <c r="C45" t="s">
        <v>40</v>
      </c>
      <c r="D45" s="1">
        <v>149.80000000000001</v>
      </c>
      <c r="E45" s="1">
        <v>5.2350000000000003</v>
      </c>
      <c r="F45">
        <v>3683</v>
      </c>
      <c r="G45" t="s">
        <v>41</v>
      </c>
      <c r="H45">
        <v>1015</v>
      </c>
      <c r="I45" t="s">
        <v>41</v>
      </c>
      <c r="J45">
        <v>1035</v>
      </c>
      <c r="K45" t="s">
        <v>41</v>
      </c>
      <c r="L45" s="4">
        <f t="shared" si="0"/>
        <v>0.05</v>
      </c>
      <c r="M45" s="5">
        <f t="shared" si="1"/>
        <v>0.14980000000000002</v>
      </c>
    </row>
    <row r="46" spans="2:13" x14ac:dyDescent="0.25">
      <c r="B46">
        <v>55</v>
      </c>
      <c r="C46" t="s">
        <v>40</v>
      </c>
      <c r="D46" s="1">
        <v>157.30000000000001</v>
      </c>
      <c r="E46" s="1">
        <v>4.9029999999999996</v>
      </c>
      <c r="F46">
        <v>3965</v>
      </c>
      <c r="G46" t="s">
        <v>41</v>
      </c>
      <c r="H46">
        <v>1046</v>
      </c>
      <c r="I46" t="s">
        <v>41</v>
      </c>
      <c r="J46">
        <v>1080</v>
      </c>
      <c r="K46" t="s">
        <v>41</v>
      </c>
      <c r="L46" s="4">
        <f t="shared" si="0"/>
        <v>5.5E-2</v>
      </c>
      <c r="M46" s="5">
        <f t="shared" si="1"/>
        <v>0.15730000000000002</v>
      </c>
    </row>
    <row r="47" spans="2:13" x14ac:dyDescent="0.25">
      <c r="B47">
        <v>60</v>
      </c>
      <c r="C47" t="s">
        <v>40</v>
      </c>
      <c r="D47" s="1">
        <v>164.4</v>
      </c>
      <c r="E47" s="1">
        <v>4.6159999999999997</v>
      </c>
      <c r="F47">
        <v>4237</v>
      </c>
      <c r="G47" t="s">
        <v>41</v>
      </c>
      <c r="H47">
        <v>1074</v>
      </c>
      <c r="I47" t="s">
        <v>41</v>
      </c>
      <c r="J47">
        <v>1122</v>
      </c>
      <c r="K47" t="s">
        <v>41</v>
      </c>
      <c r="L47" s="4">
        <f t="shared" si="0"/>
        <v>0.06</v>
      </c>
      <c r="M47" s="5">
        <f t="shared" si="1"/>
        <v>0.16440000000000002</v>
      </c>
    </row>
    <row r="48" spans="2:13" x14ac:dyDescent="0.25">
      <c r="B48">
        <v>65</v>
      </c>
      <c r="C48" t="s">
        <v>40</v>
      </c>
      <c r="D48" s="1">
        <v>171.3</v>
      </c>
      <c r="E48" s="1">
        <v>4.3650000000000002</v>
      </c>
      <c r="F48">
        <v>4501</v>
      </c>
      <c r="G48" t="s">
        <v>41</v>
      </c>
      <c r="H48">
        <v>1100</v>
      </c>
      <c r="I48" t="s">
        <v>41</v>
      </c>
      <c r="J48">
        <v>1160</v>
      </c>
      <c r="K48" t="s">
        <v>41</v>
      </c>
      <c r="L48" s="4">
        <f t="shared" si="0"/>
        <v>6.5000000000000002E-2</v>
      </c>
      <c r="M48" s="5">
        <f t="shared" si="1"/>
        <v>0.17130000000000001</v>
      </c>
    </row>
    <row r="49" spans="2:13" x14ac:dyDescent="0.25">
      <c r="B49">
        <v>70</v>
      </c>
      <c r="C49" t="s">
        <v>40</v>
      </c>
      <c r="D49" s="1">
        <v>177.8</v>
      </c>
      <c r="E49" s="1">
        <v>4.1420000000000003</v>
      </c>
      <c r="F49">
        <v>4757</v>
      </c>
      <c r="G49" t="s">
        <v>41</v>
      </c>
      <c r="H49">
        <v>1123</v>
      </c>
      <c r="I49" t="s">
        <v>41</v>
      </c>
      <c r="J49">
        <v>1195</v>
      </c>
      <c r="K49" t="s">
        <v>41</v>
      </c>
      <c r="L49" s="4">
        <f t="shared" si="0"/>
        <v>7.0000000000000007E-2</v>
      </c>
      <c r="M49" s="5">
        <f t="shared" si="1"/>
        <v>0.17780000000000001</v>
      </c>
    </row>
    <row r="50" spans="2:13" x14ac:dyDescent="0.25">
      <c r="B50">
        <v>80</v>
      </c>
      <c r="C50" t="s">
        <v>40</v>
      </c>
      <c r="D50" s="1">
        <v>190.3</v>
      </c>
      <c r="E50" s="1">
        <v>3.766</v>
      </c>
      <c r="F50">
        <v>5249</v>
      </c>
      <c r="G50" t="s">
        <v>41</v>
      </c>
      <c r="H50">
        <v>1164</v>
      </c>
      <c r="I50" t="s">
        <v>41</v>
      </c>
      <c r="J50">
        <v>1259</v>
      </c>
      <c r="K50" t="s">
        <v>41</v>
      </c>
      <c r="L50" s="4">
        <f t="shared" si="0"/>
        <v>0.08</v>
      </c>
      <c r="M50" s="5">
        <f t="shared" si="1"/>
        <v>0.19030000000000002</v>
      </c>
    </row>
    <row r="51" spans="2:13" x14ac:dyDescent="0.25">
      <c r="B51">
        <v>90</v>
      </c>
      <c r="C51" t="s">
        <v>40</v>
      </c>
      <c r="D51" s="1">
        <v>202</v>
      </c>
      <c r="E51" s="1">
        <v>3.4580000000000002</v>
      </c>
      <c r="F51">
        <v>5715</v>
      </c>
      <c r="G51" t="s">
        <v>41</v>
      </c>
      <c r="H51">
        <v>1198</v>
      </c>
      <c r="I51" t="s">
        <v>41</v>
      </c>
      <c r="J51">
        <v>1316</v>
      </c>
      <c r="K51" t="s">
        <v>41</v>
      </c>
      <c r="L51" s="4">
        <f t="shared" si="0"/>
        <v>0.09</v>
      </c>
      <c r="M51" s="5">
        <f t="shared" si="1"/>
        <v>0.20200000000000001</v>
      </c>
    </row>
    <row r="52" spans="2:13" x14ac:dyDescent="0.25">
      <c r="B52">
        <v>100</v>
      </c>
      <c r="C52" t="s">
        <v>40</v>
      </c>
      <c r="D52" s="1">
        <v>213.1</v>
      </c>
      <c r="E52" s="1">
        <v>3.202</v>
      </c>
      <c r="F52">
        <v>6161</v>
      </c>
      <c r="G52" t="s">
        <v>41</v>
      </c>
      <c r="H52">
        <v>1228</v>
      </c>
      <c r="I52" t="s">
        <v>41</v>
      </c>
      <c r="J52">
        <v>1366</v>
      </c>
      <c r="K52" t="s">
        <v>41</v>
      </c>
      <c r="L52" s="4">
        <f t="shared" si="0"/>
        <v>0.1</v>
      </c>
      <c r="M52" s="5">
        <f t="shared" si="1"/>
        <v>0.21309999999999998</v>
      </c>
    </row>
    <row r="53" spans="2:13" x14ac:dyDescent="0.25">
      <c r="B53">
        <v>110</v>
      </c>
      <c r="C53" t="s">
        <v>40</v>
      </c>
      <c r="D53" s="1">
        <v>223.5</v>
      </c>
      <c r="E53" s="1">
        <v>2.9849999999999999</v>
      </c>
      <c r="F53">
        <v>6588</v>
      </c>
      <c r="G53" t="s">
        <v>41</v>
      </c>
      <c r="H53">
        <v>1255</v>
      </c>
      <c r="I53" t="s">
        <v>41</v>
      </c>
      <c r="J53">
        <v>1412</v>
      </c>
      <c r="K53" t="s">
        <v>41</v>
      </c>
      <c r="L53" s="4">
        <f t="shared" si="0"/>
        <v>0.11</v>
      </c>
      <c r="M53" s="5">
        <f t="shared" si="1"/>
        <v>0.2235</v>
      </c>
    </row>
    <row r="54" spans="2:13" x14ac:dyDescent="0.25">
      <c r="B54">
        <v>120</v>
      </c>
      <c r="C54" t="s">
        <v>40</v>
      </c>
      <c r="D54" s="1">
        <v>233.4</v>
      </c>
      <c r="E54" s="1">
        <v>2.7989999999999999</v>
      </c>
      <c r="F54">
        <v>6998</v>
      </c>
      <c r="G54" t="s">
        <v>41</v>
      </c>
      <c r="H54">
        <v>1278</v>
      </c>
      <c r="I54" t="s">
        <v>41</v>
      </c>
      <c r="J54">
        <v>1453</v>
      </c>
      <c r="K54" t="s">
        <v>41</v>
      </c>
      <c r="L54" s="4">
        <f t="shared" si="0"/>
        <v>0.12</v>
      </c>
      <c r="M54" s="5">
        <f t="shared" si="1"/>
        <v>0.2334</v>
      </c>
    </row>
    <row r="55" spans="2:13" x14ac:dyDescent="0.25">
      <c r="B55">
        <v>130</v>
      </c>
      <c r="C55" t="s">
        <v>40</v>
      </c>
      <c r="D55" s="1">
        <v>242.8</v>
      </c>
      <c r="E55" s="1">
        <v>2.6360000000000001</v>
      </c>
      <c r="F55">
        <v>7394</v>
      </c>
      <c r="G55" t="s">
        <v>41</v>
      </c>
      <c r="H55">
        <v>1299</v>
      </c>
      <c r="I55" t="s">
        <v>41</v>
      </c>
      <c r="J55">
        <v>1491</v>
      </c>
      <c r="K55" t="s">
        <v>41</v>
      </c>
      <c r="L55" s="4">
        <f t="shared" si="0"/>
        <v>0.13</v>
      </c>
      <c r="M55" s="5">
        <f t="shared" si="1"/>
        <v>0.24280000000000002</v>
      </c>
    </row>
    <row r="56" spans="2:13" x14ac:dyDescent="0.25">
      <c r="B56">
        <v>140</v>
      </c>
      <c r="C56" t="s">
        <v>40</v>
      </c>
      <c r="D56" s="1">
        <v>251.7</v>
      </c>
      <c r="E56" s="1">
        <v>2.4929999999999999</v>
      </c>
      <c r="F56">
        <v>7778</v>
      </c>
      <c r="G56" t="s">
        <v>41</v>
      </c>
      <c r="H56">
        <v>1318</v>
      </c>
      <c r="I56" t="s">
        <v>41</v>
      </c>
      <c r="J56">
        <v>1525</v>
      </c>
      <c r="K56" t="s">
        <v>41</v>
      </c>
      <c r="L56" s="4">
        <f t="shared" si="0"/>
        <v>0.14000000000000001</v>
      </c>
      <c r="M56" s="5">
        <f t="shared" si="1"/>
        <v>0.25169999999999998</v>
      </c>
    </row>
    <row r="57" spans="2:13" x14ac:dyDescent="0.25">
      <c r="B57">
        <v>150</v>
      </c>
      <c r="C57" t="s">
        <v>40</v>
      </c>
      <c r="D57" s="1">
        <v>260.10000000000002</v>
      </c>
      <c r="E57" s="1">
        <v>2.367</v>
      </c>
      <c r="F57">
        <v>8150</v>
      </c>
      <c r="G57" t="s">
        <v>41</v>
      </c>
      <c r="H57">
        <v>1335</v>
      </c>
      <c r="I57" t="s">
        <v>41</v>
      </c>
      <c r="J57">
        <v>1558</v>
      </c>
      <c r="K57" t="s">
        <v>41</v>
      </c>
      <c r="L57" s="4">
        <f t="shared" si="0"/>
        <v>0.15</v>
      </c>
      <c r="M57" s="5">
        <f t="shared" si="1"/>
        <v>0.2601</v>
      </c>
    </row>
    <row r="58" spans="2:13" x14ac:dyDescent="0.25">
      <c r="B58">
        <v>160</v>
      </c>
      <c r="C58" t="s">
        <v>40</v>
      </c>
      <c r="D58" s="1">
        <v>268.2</v>
      </c>
      <c r="E58" s="1">
        <v>2.2530000000000001</v>
      </c>
      <c r="F58">
        <v>8511</v>
      </c>
      <c r="G58" t="s">
        <v>41</v>
      </c>
      <c r="H58">
        <v>1351</v>
      </c>
      <c r="I58" t="s">
        <v>41</v>
      </c>
      <c r="J58">
        <v>1587</v>
      </c>
      <c r="K58" t="s">
        <v>41</v>
      </c>
      <c r="L58" s="4">
        <f t="shared" si="0"/>
        <v>0.16</v>
      </c>
      <c r="M58" s="5">
        <f t="shared" si="1"/>
        <v>0.26819999999999999</v>
      </c>
    </row>
    <row r="59" spans="2:13" x14ac:dyDescent="0.25">
      <c r="B59">
        <v>170</v>
      </c>
      <c r="C59" t="s">
        <v>40</v>
      </c>
      <c r="D59" s="1">
        <v>275.89999999999998</v>
      </c>
      <c r="E59" s="1">
        <v>2.1509999999999998</v>
      </c>
      <c r="F59">
        <v>8863</v>
      </c>
      <c r="G59" t="s">
        <v>41</v>
      </c>
      <c r="H59">
        <v>1365</v>
      </c>
      <c r="I59" t="s">
        <v>41</v>
      </c>
      <c r="J59">
        <v>1615</v>
      </c>
      <c r="K59" t="s">
        <v>41</v>
      </c>
      <c r="L59" s="4">
        <f t="shared" si="0"/>
        <v>0.17</v>
      </c>
      <c r="M59" s="5">
        <f t="shared" si="1"/>
        <v>0.27589999999999998</v>
      </c>
    </row>
    <row r="60" spans="2:13" x14ac:dyDescent="0.25">
      <c r="B60">
        <v>180</v>
      </c>
      <c r="C60" t="s">
        <v>40</v>
      </c>
      <c r="D60" s="1">
        <v>283.2</v>
      </c>
      <c r="E60" s="1">
        <v>2.0590000000000002</v>
      </c>
      <c r="F60">
        <v>9207</v>
      </c>
      <c r="G60" t="s">
        <v>41</v>
      </c>
      <c r="H60">
        <v>1378</v>
      </c>
      <c r="I60" t="s">
        <v>41</v>
      </c>
      <c r="J60">
        <v>1642</v>
      </c>
      <c r="K60" t="s">
        <v>41</v>
      </c>
      <c r="L60" s="4">
        <f t="shared" si="0"/>
        <v>0.18</v>
      </c>
      <c r="M60" s="5">
        <f t="shared" si="1"/>
        <v>0.28320000000000001</v>
      </c>
    </row>
    <row r="61" spans="2:13" x14ac:dyDescent="0.25">
      <c r="B61">
        <v>200</v>
      </c>
      <c r="C61" t="s">
        <v>40</v>
      </c>
      <c r="D61" s="1">
        <v>296.8</v>
      </c>
      <c r="E61" s="1">
        <v>1.899</v>
      </c>
      <c r="F61">
        <v>9872</v>
      </c>
      <c r="G61" t="s">
        <v>41</v>
      </c>
      <c r="H61">
        <v>1403</v>
      </c>
      <c r="I61" t="s">
        <v>41</v>
      </c>
      <c r="J61">
        <v>1690</v>
      </c>
      <c r="K61" t="s">
        <v>41</v>
      </c>
      <c r="L61" s="4">
        <f t="shared" si="0"/>
        <v>0.2</v>
      </c>
      <c r="M61" s="5">
        <f t="shared" si="1"/>
        <v>0.29680000000000001</v>
      </c>
    </row>
    <row r="62" spans="2:13" x14ac:dyDescent="0.25">
      <c r="B62">
        <v>225</v>
      </c>
      <c r="C62" t="s">
        <v>40</v>
      </c>
      <c r="D62" s="1">
        <v>312.10000000000002</v>
      </c>
      <c r="E62" s="1">
        <v>1.7330000000000001</v>
      </c>
      <c r="F62">
        <v>1.07</v>
      </c>
      <c r="G62" t="s">
        <v>42</v>
      </c>
      <c r="H62">
        <v>1432</v>
      </c>
      <c r="I62" t="s">
        <v>41</v>
      </c>
      <c r="J62">
        <v>1743</v>
      </c>
      <c r="K62" t="s">
        <v>41</v>
      </c>
      <c r="L62" s="4">
        <f t="shared" si="0"/>
        <v>0.22500000000000001</v>
      </c>
      <c r="M62" s="5">
        <f t="shared" si="1"/>
        <v>0.31210000000000004</v>
      </c>
    </row>
    <row r="63" spans="2:13" x14ac:dyDescent="0.25">
      <c r="B63">
        <v>250</v>
      </c>
      <c r="C63" t="s">
        <v>40</v>
      </c>
      <c r="D63" s="1">
        <v>325.7</v>
      </c>
      <c r="E63" s="1">
        <v>1.5960000000000001</v>
      </c>
      <c r="F63">
        <v>1.1399999999999999</v>
      </c>
      <c r="G63" t="s">
        <v>42</v>
      </c>
      <c r="H63">
        <v>1456</v>
      </c>
      <c r="I63" t="s">
        <v>41</v>
      </c>
      <c r="J63">
        <v>1790</v>
      </c>
      <c r="K63" t="s">
        <v>41</v>
      </c>
      <c r="L63" s="4">
        <f t="shared" si="0"/>
        <v>0.25</v>
      </c>
      <c r="M63" s="5">
        <f t="shared" si="1"/>
        <v>0.32569999999999999</v>
      </c>
    </row>
    <row r="64" spans="2:13" x14ac:dyDescent="0.25">
      <c r="B64">
        <v>275</v>
      </c>
      <c r="C64" t="s">
        <v>40</v>
      </c>
      <c r="D64" s="1">
        <v>337.8</v>
      </c>
      <c r="E64" s="1">
        <v>1.4810000000000001</v>
      </c>
      <c r="F64">
        <v>1.22</v>
      </c>
      <c r="G64" t="s">
        <v>42</v>
      </c>
      <c r="H64">
        <v>1478</v>
      </c>
      <c r="I64" t="s">
        <v>41</v>
      </c>
      <c r="J64">
        <v>1833</v>
      </c>
      <c r="K64" t="s">
        <v>41</v>
      </c>
      <c r="L64" s="4">
        <f t="shared" si="0"/>
        <v>0.27500000000000002</v>
      </c>
      <c r="M64" s="5">
        <f t="shared" si="1"/>
        <v>0.33779999999999999</v>
      </c>
    </row>
    <row r="65" spans="2:15" x14ac:dyDescent="0.25">
      <c r="B65">
        <v>300</v>
      </c>
      <c r="C65" t="s">
        <v>40</v>
      </c>
      <c r="D65" s="1">
        <v>348.6</v>
      </c>
      <c r="E65" s="1">
        <v>1.383</v>
      </c>
      <c r="F65">
        <v>1.29</v>
      </c>
      <c r="G65" t="s">
        <v>42</v>
      </c>
      <c r="H65">
        <v>1497</v>
      </c>
      <c r="I65" t="s">
        <v>41</v>
      </c>
      <c r="J65">
        <v>1872</v>
      </c>
      <c r="K65" t="s">
        <v>41</v>
      </c>
      <c r="L65" s="4">
        <f t="shared" si="0"/>
        <v>0.3</v>
      </c>
      <c r="M65" s="5">
        <f t="shared" si="1"/>
        <v>0.34860000000000002</v>
      </c>
    </row>
    <row r="66" spans="2:15" x14ac:dyDescent="0.25">
      <c r="B66">
        <v>325</v>
      </c>
      <c r="C66" t="s">
        <v>40</v>
      </c>
      <c r="D66" s="1">
        <v>358.3</v>
      </c>
      <c r="E66" s="1">
        <v>1.298</v>
      </c>
      <c r="F66">
        <v>1.36</v>
      </c>
      <c r="G66" t="s">
        <v>42</v>
      </c>
      <c r="H66">
        <v>1515</v>
      </c>
      <c r="I66" t="s">
        <v>41</v>
      </c>
      <c r="J66">
        <v>1907</v>
      </c>
      <c r="K66" t="s">
        <v>41</v>
      </c>
      <c r="L66" s="4">
        <f t="shared" si="0"/>
        <v>0.32500000000000001</v>
      </c>
      <c r="M66" s="5">
        <f t="shared" si="1"/>
        <v>0.35830000000000001</v>
      </c>
    </row>
    <row r="67" spans="2:15" x14ac:dyDescent="0.25">
      <c r="B67">
        <v>350</v>
      </c>
      <c r="C67" t="s">
        <v>40</v>
      </c>
      <c r="D67" s="1">
        <v>366.8</v>
      </c>
      <c r="E67" s="1">
        <v>1.2230000000000001</v>
      </c>
      <c r="F67">
        <v>1.42</v>
      </c>
      <c r="G67" t="s">
        <v>42</v>
      </c>
      <c r="H67">
        <v>1531</v>
      </c>
      <c r="I67" t="s">
        <v>41</v>
      </c>
      <c r="J67">
        <v>1940</v>
      </c>
      <c r="K67" t="s">
        <v>41</v>
      </c>
      <c r="L67" s="4">
        <f t="shared" si="0"/>
        <v>0.35</v>
      </c>
      <c r="M67" s="5">
        <f t="shared" si="1"/>
        <v>0.36680000000000001</v>
      </c>
    </row>
    <row r="68" spans="2:15" x14ac:dyDescent="0.25">
      <c r="B68">
        <v>375</v>
      </c>
      <c r="C68" t="s">
        <v>40</v>
      </c>
      <c r="D68" s="1">
        <v>374.3</v>
      </c>
      <c r="E68" s="1">
        <v>1.1579999999999999</v>
      </c>
      <c r="F68">
        <v>1.49</v>
      </c>
      <c r="G68" t="s">
        <v>42</v>
      </c>
      <c r="H68">
        <v>1545</v>
      </c>
      <c r="I68" t="s">
        <v>41</v>
      </c>
      <c r="J68">
        <v>1971</v>
      </c>
      <c r="K68" t="s">
        <v>41</v>
      </c>
      <c r="L68" s="4">
        <f t="shared" si="0"/>
        <v>0.375</v>
      </c>
      <c r="M68" s="5">
        <f t="shared" si="1"/>
        <v>0.37430000000000002</v>
      </c>
    </row>
    <row r="69" spans="2:15" x14ac:dyDescent="0.25">
      <c r="B69">
        <v>400</v>
      </c>
      <c r="C69" t="s">
        <v>40</v>
      </c>
      <c r="D69" s="1">
        <v>381</v>
      </c>
      <c r="E69" s="1">
        <v>1.099</v>
      </c>
      <c r="F69">
        <v>1.56</v>
      </c>
      <c r="G69" t="s">
        <v>42</v>
      </c>
      <c r="H69">
        <v>1559</v>
      </c>
      <c r="I69" t="s">
        <v>41</v>
      </c>
      <c r="J69">
        <v>2000</v>
      </c>
      <c r="K69" t="s">
        <v>41</v>
      </c>
      <c r="L69" s="4">
        <f t="shared" si="0"/>
        <v>0.4</v>
      </c>
      <c r="M69" s="5">
        <f t="shared" si="1"/>
        <v>0.38100000000000001</v>
      </c>
    </row>
    <row r="70" spans="2:15" x14ac:dyDescent="0.25">
      <c r="B70">
        <v>450</v>
      </c>
      <c r="C70" t="s">
        <v>40</v>
      </c>
      <c r="D70" s="1">
        <v>391.8</v>
      </c>
      <c r="E70" s="1">
        <v>0.99970000000000003</v>
      </c>
      <c r="F70">
        <v>1.68</v>
      </c>
      <c r="G70" t="s">
        <v>42</v>
      </c>
      <c r="H70">
        <v>1589</v>
      </c>
      <c r="I70" t="s">
        <v>41</v>
      </c>
      <c r="J70">
        <v>2054</v>
      </c>
      <c r="K70" t="s">
        <v>41</v>
      </c>
      <c r="L70" s="4">
        <f t="shared" si="0"/>
        <v>0.45</v>
      </c>
      <c r="M70" s="5">
        <f t="shared" si="1"/>
        <v>0.39180000000000004</v>
      </c>
    </row>
    <row r="71" spans="2:15" x14ac:dyDescent="0.25">
      <c r="B71">
        <v>500</v>
      </c>
      <c r="C71" t="s">
        <v>40</v>
      </c>
      <c r="D71" s="1">
        <v>400</v>
      </c>
      <c r="E71" s="1">
        <v>0.91790000000000005</v>
      </c>
      <c r="F71">
        <v>1.81</v>
      </c>
      <c r="G71" t="s">
        <v>42</v>
      </c>
      <c r="H71">
        <v>1617</v>
      </c>
      <c r="I71" t="s">
        <v>41</v>
      </c>
      <c r="J71">
        <v>2102</v>
      </c>
      <c r="K71" t="s">
        <v>41</v>
      </c>
      <c r="L71" s="4">
        <f t="shared" si="0"/>
        <v>0.5</v>
      </c>
      <c r="M71" s="5">
        <f t="shared" si="1"/>
        <v>0.4</v>
      </c>
    </row>
    <row r="72" spans="2:15" x14ac:dyDescent="0.25">
      <c r="B72">
        <v>550</v>
      </c>
      <c r="C72" t="s">
        <v>40</v>
      </c>
      <c r="D72" s="1">
        <v>405.8</v>
      </c>
      <c r="E72" s="1">
        <v>0.84950000000000003</v>
      </c>
      <c r="F72">
        <v>1.93</v>
      </c>
      <c r="G72" t="s">
        <v>42</v>
      </c>
      <c r="H72">
        <v>1642</v>
      </c>
      <c r="I72" t="s">
        <v>41</v>
      </c>
      <c r="J72">
        <v>2147</v>
      </c>
      <c r="K72" t="s">
        <v>41</v>
      </c>
      <c r="L72" s="4">
        <f t="shared" si="0"/>
        <v>0.55000000000000004</v>
      </c>
      <c r="M72" s="5">
        <f t="shared" si="1"/>
        <v>0.40579999999999999</v>
      </c>
    </row>
    <row r="73" spans="2:15" x14ac:dyDescent="0.25">
      <c r="B73">
        <v>600</v>
      </c>
      <c r="C73" t="s">
        <v>40</v>
      </c>
      <c r="D73" s="1">
        <v>409.7</v>
      </c>
      <c r="E73" s="1">
        <v>0.7913</v>
      </c>
      <c r="F73">
        <v>2.0499999999999998</v>
      </c>
      <c r="G73" t="s">
        <v>42</v>
      </c>
      <c r="H73">
        <v>1665</v>
      </c>
      <c r="I73" t="s">
        <v>41</v>
      </c>
      <c r="J73">
        <v>2189</v>
      </c>
      <c r="K73" t="s">
        <v>41</v>
      </c>
      <c r="L73" s="4">
        <f t="shared" si="0"/>
        <v>0.6</v>
      </c>
      <c r="M73" s="5">
        <f t="shared" si="1"/>
        <v>0.40970000000000001</v>
      </c>
    </row>
    <row r="74" spans="2:15" x14ac:dyDescent="0.25">
      <c r="B74">
        <v>650</v>
      </c>
      <c r="C74" t="s">
        <v>40</v>
      </c>
      <c r="D74" s="1">
        <v>412</v>
      </c>
      <c r="E74" s="1">
        <v>0.74099999999999999</v>
      </c>
      <c r="F74">
        <v>2.17</v>
      </c>
      <c r="G74" t="s">
        <v>42</v>
      </c>
      <c r="H74">
        <v>1688</v>
      </c>
      <c r="I74" t="s">
        <v>41</v>
      </c>
      <c r="J74">
        <v>2228</v>
      </c>
      <c r="K74" t="s">
        <v>41</v>
      </c>
      <c r="L74" s="4">
        <f t="shared" si="0"/>
        <v>0.65</v>
      </c>
      <c r="M74" s="5">
        <f t="shared" si="1"/>
        <v>0.41199999999999998</v>
      </c>
    </row>
    <row r="75" spans="2:15" x14ac:dyDescent="0.25">
      <c r="B75">
        <v>700</v>
      </c>
      <c r="C75" t="s">
        <v>40</v>
      </c>
      <c r="D75" s="1">
        <v>412.9</v>
      </c>
      <c r="E75" s="1">
        <v>0.69730000000000003</v>
      </c>
      <c r="F75">
        <v>2.29</v>
      </c>
      <c r="G75" t="s">
        <v>42</v>
      </c>
      <c r="H75">
        <v>1709</v>
      </c>
      <c r="I75" t="s">
        <v>41</v>
      </c>
      <c r="J75">
        <v>2266</v>
      </c>
      <c r="K75" t="s">
        <v>41</v>
      </c>
      <c r="L75" s="4">
        <f t="shared" si="0"/>
        <v>0.7</v>
      </c>
      <c r="M75" s="5">
        <f t="shared" si="1"/>
        <v>0.41289999999999999</v>
      </c>
    </row>
    <row r="76" spans="2:15" x14ac:dyDescent="0.25">
      <c r="B76">
        <v>800</v>
      </c>
      <c r="C76" t="s">
        <v>40</v>
      </c>
      <c r="D76" s="1">
        <v>411.6</v>
      </c>
      <c r="E76" s="1">
        <v>0.62460000000000004</v>
      </c>
      <c r="F76">
        <v>2.5299999999999998</v>
      </c>
      <c r="G76" t="s">
        <v>42</v>
      </c>
      <c r="H76">
        <v>1766</v>
      </c>
      <c r="I76" t="s">
        <v>41</v>
      </c>
      <c r="J76">
        <v>2337</v>
      </c>
      <c r="K76" t="s">
        <v>41</v>
      </c>
      <c r="L76" s="4">
        <f t="shared" si="0"/>
        <v>0.8</v>
      </c>
      <c r="M76" s="5">
        <f t="shared" si="1"/>
        <v>0.41160000000000002</v>
      </c>
    </row>
    <row r="77" spans="2:15" x14ac:dyDescent="0.25">
      <c r="B77">
        <v>900</v>
      </c>
      <c r="C77" t="s">
        <v>40</v>
      </c>
      <c r="D77" s="1">
        <v>407.2</v>
      </c>
      <c r="E77" s="1">
        <v>0.5665</v>
      </c>
      <c r="F77">
        <v>2.78</v>
      </c>
      <c r="G77" t="s">
        <v>42</v>
      </c>
      <c r="H77">
        <v>1820</v>
      </c>
      <c r="I77" t="s">
        <v>41</v>
      </c>
      <c r="J77">
        <v>2405</v>
      </c>
      <c r="K77" t="s">
        <v>41</v>
      </c>
      <c r="L77" s="4">
        <f t="shared" si="0"/>
        <v>0.9</v>
      </c>
      <c r="M77" s="5">
        <f t="shared" si="1"/>
        <v>0.40720000000000001</v>
      </c>
      <c r="O77" s="6" t="s">
        <v>101</v>
      </c>
    </row>
    <row r="78" spans="2:15" x14ac:dyDescent="0.25">
      <c r="B78">
        <v>1</v>
      </c>
      <c r="C78" t="s">
        <v>43</v>
      </c>
      <c r="D78" s="1">
        <v>400.7</v>
      </c>
      <c r="E78" s="1">
        <v>0.51890000000000003</v>
      </c>
      <c r="F78">
        <v>3.02</v>
      </c>
      <c r="G78" t="s">
        <v>42</v>
      </c>
      <c r="H78">
        <v>1873</v>
      </c>
      <c r="I78" t="s">
        <v>41</v>
      </c>
      <c r="J78">
        <v>2469</v>
      </c>
      <c r="K78" t="s">
        <v>41</v>
      </c>
      <c r="L78" s="6">
        <f>B78</f>
        <v>1</v>
      </c>
      <c r="M78" s="5">
        <f t="shared" si="1"/>
        <v>0.4007</v>
      </c>
      <c r="O78" s="6">
        <f>F78*2.71/10</f>
        <v>0.81842000000000004</v>
      </c>
    </row>
    <row r="79" spans="2:15" x14ac:dyDescent="0.25">
      <c r="B79">
        <v>1.1000000000000001</v>
      </c>
      <c r="C79" t="s">
        <v>43</v>
      </c>
      <c r="D79" s="1">
        <v>393</v>
      </c>
      <c r="E79" s="1">
        <v>0.4793</v>
      </c>
      <c r="F79">
        <v>3.27</v>
      </c>
      <c r="G79" t="s">
        <v>42</v>
      </c>
      <c r="H79">
        <v>1926</v>
      </c>
      <c r="I79" t="s">
        <v>41</v>
      </c>
      <c r="J79">
        <v>2532</v>
      </c>
      <c r="K79" t="s">
        <v>41</v>
      </c>
      <c r="L79" s="6">
        <f t="shared" ref="L79:L104" si="2">B79</f>
        <v>1.1000000000000001</v>
      </c>
      <c r="M79" s="5">
        <f t="shared" si="1"/>
        <v>0.39300000000000002</v>
      </c>
      <c r="O79" s="6">
        <f>F79*2.71/10</f>
        <v>0.88617000000000012</v>
      </c>
    </row>
    <row r="80" spans="2:15" x14ac:dyDescent="0.25">
      <c r="B80">
        <v>1.2</v>
      </c>
      <c r="C80" t="s">
        <v>43</v>
      </c>
      <c r="D80" s="1">
        <v>384.6</v>
      </c>
      <c r="E80" s="1">
        <v>0.4456</v>
      </c>
      <c r="F80">
        <v>3.53</v>
      </c>
      <c r="G80" t="s">
        <v>42</v>
      </c>
      <c r="H80">
        <v>1978</v>
      </c>
      <c r="I80" t="s">
        <v>41</v>
      </c>
      <c r="J80">
        <v>2594</v>
      </c>
      <c r="K80" t="s">
        <v>41</v>
      </c>
      <c r="L80" s="6">
        <f t="shared" si="2"/>
        <v>1.2</v>
      </c>
      <c r="M80" s="5">
        <f t="shared" si="1"/>
        <v>0.3846</v>
      </c>
      <c r="O80" s="6">
        <f t="shared" ref="O80:O104" si="3">F80*2.71/10</f>
        <v>0.95662999999999998</v>
      </c>
    </row>
    <row r="81" spans="2:15" x14ac:dyDescent="0.25">
      <c r="B81">
        <v>1.3</v>
      </c>
      <c r="C81" t="s">
        <v>43</v>
      </c>
      <c r="D81" s="1">
        <v>375.7</v>
      </c>
      <c r="E81" s="1">
        <v>0.41660000000000003</v>
      </c>
      <c r="F81">
        <v>3.79</v>
      </c>
      <c r="G81" t="s">
        <v>42</v>
      </c>
      <c r="H81">
        <v>2031</v>
      </c>
      <c r="I81" t="s">
        <v>41</v>
      </c>
      <c r="J81">
        <v>2656</v>
      </c>
      <c r="K81" t="s">
        <v>41</v>
      </c>
      <c r="L81" s="6">
        <f t="shared" si="2"/>
        <v>1.3</v>
      </c>
      <c r="M81" s="5">
        <f t="shared" si="1"/>
        <v>0.37569999999999998</v>
      </c>
      <c r="O81" s="6">
        <f t="shared" si="3"/>
        <v>1.0270899999999998</v>
      </c>
    </row>
    <row r="82" spans="2:15" x14ac:dyDescent="0.25">
      <c r="B82">
        <v>1.4</v>
      </c>
      <c r="C82" t="s">
        <v>43</v>
      </c>
      <c r="D82" s="1">
        <v>366.8</v>
      </c>
      <c r="E82" s="1">
        <v>0.39140000000000003</v>
      </c>
      <c r="F82">
        <v>4.0599999999999996</v>
      </c>
      <c r="G82" t="s">
        <v>42</v>
      </c>
      <c r="H82">
        <v>2084</v>
      </c>
      <c r="I82" t="s">
        <v>41</v>
      </c>
      <c r="J82">
        <v>2717</v>
      </c>
      <c r="K82" t="s">
        <v>41</v>
      </c>
      <c r="L82" s="6">
        <f t="shared" si="2"/>
        <v>1.4</v>
      </c>
      <c r="M82" s="5">
        <f t="shared" si="1"/>
        <v>0.36680000000000001</v>
      </c>
      <c r="O82" s="6">
        <f t="shared" si="3"/>
        <v>1.10026</v>
      </c>
    </row>
    <row r="83" spans="2:15" x14ac:dyDescent="0.25">
      <c r="B83">
        <v>1.5</v>
      </c>
      <c r="C83" t="s">
        <v>43</v>
      </c>
      <c r="D83" s="1">
        <v>357.9</v>
      </c>
      <c r="E83" s="1">
        <v>0.36930000000000002</v>
      </c>
      <c r="F83">
        <v>4.33</v>
      </c>
      <c r="G83" t="s">
        <v>42</v>
      </c>
      <c r="H83">
        <v>2138</v>
      </c>
      <c r="I83" t="s">
        <v>41</v>
      </c>
      <c r="J83">
        <v>2779</v>
      </c>
      <c r="K83" t="s">
        <v>41</v>
      </c>
      <c r="L83" s="6">
        <f t="shared" si="2"/>
        <v>1.5</v>
      </c>
      <c r="M83" s="5">
        <f t="shared" si="1"/>
        <v>0.3579</v>
      </c>
      <c r="O83" s="6">
        <f t="shared" si="3"/>
        <v>1.17343</v>
      </c>
    </row>
    <row r="84" spans="2:15" x14ac:dyDescent="0.25">
      <c r="B84">
        <v>1.6</v>
      </c>
      <c r="C84" t="s">
        <v>43</v>
      </c>
      <c r="D84" s="1">
        <v>349.1</v>
      </c>
      <c r="E84" s="1">
        <v>0.34970000000000001</v>
      </c>
      <c r="F84">
        <v>4.62</v>
      </c>
      <c r="G84" t="s">
        <v>42</v>
      </c>
      <c r="H84">
        <v>2193</v>
      </c>
      <c r="I84" t="s">
        <v>41</v>
      </c>
      <c r="J84">
        <v>2841</v>
      </c>
      <c r="K84" t="s">
        <v>41</v>
      </c>
      <c r="L84" s="6">
        <f t="shared" si="2"/>
        <v>1.6</v>
      </c>
      <c r="M84" s="5">
        <f t="shared" si="1"/>
        <v>0.34910000000000002</v>
      </c>
      <c r="O84" s="6">
        <f t="shared" si="3"/>
        <v>1.2520200000000001</v>
      </c>
    </row>
    <row r="85" spans="2:15" x14ac:dyDescent="0.25">
      <c r="B85">
        <v>1.7</v>
      </c>
      <c r="C85" t="s">
        <v>43</v>
      </c>
      <c r="D85" s="1">
        <v>340.6</v>
      </c>
      <c r="E85" s="1">
        <v>0.3322</v>
      </c>
      <c r="F85">
        <v>4.9000000000000004</v>
      </c>
      <c r="G85" t="s">
        <v>42</v>
      </c>
      <c r="H85">
        <v>2249</v>
      </c>
      <c r="I85" t="s">
        <v>41</v>
      </c>
      <c r="J85">
        <v>2904</v>
      </c>
      <c r="K85" t="s">
        <v>41</v>
      </c>
      <c r="L85" s="6">
        <f t="shared" si="2"/>
        <v>1.7</v>
      </c>
      <c r="M85" s="5">
        <f t="shared" si="1"/>
        <v>0.34060000000000001</v>
      </c>
      <c r="O85" s="6">
        <f t="shared" si="3"/>
        <v>1.3279000000000001</v>
      </c>
    </row>
    <row r="86" spans="2:15" x14ac:dyDescent="0.25">
      <c r="B86">
        <v>1.8</v>
      </c>
      <c r="C86" t="s">
        <v>43</v>
      </c>
      <c r="D86" s="1">
        <v>332.4</v>
      </c>
      <c r="E86" s="1">
        <v>0.3165</v>
      </c>
      <c r="F86">
        <v>5.2</v>
      </c>
      <c r="G86" t="s">
        <v>42</v>
      </c>
      <c r="H86">
        <v>2306</v>
      </c>
      <c r="I86" t="s">
        <v>41</v>
      </c>
      <c r="J86">
        <v>2968</v>
      </c>
      <c r="K86" t="s">
        <v>41</v>
      </c>
      <c r="L86" s="6">
        <f t="shared" si="2"/>
        <v>1.8</v>
      </c>
      <c r="M86" s="5">
        <f t="shared" si="1"/>
        <v>0.33239999999999997</v>
      </c>
      <c r="O86" s="6">
        <f t="shared" si="3"/>
        <v>1.4092</v>
      </c>
    </row>
    <row r="87" spans="2:15" x14ac:dyDescent="0.25">
      <c r="B87">
        <v>2</v>
      </c>
      <c r="C87" t="s">
        <v>43</v>
      </c>
      <c r="D87" s="1">
        <v>316.89999999999998</v>
      </c>
      <c r="E87" s="1">
        <v>0.28939999999999999</v>
      </c>
      <c r="F87">
        <v>5.81</v>
      </c>
      <c r="G87" t="s">
        <v>42</v>
      </c>
      <c r="H87">
        <v>2500</v>
      </c>
      <c r="I87" t="s">
        <v>41</v>
      </c>
      <c r="J87">
        <v>3099</v>
      </c>
      <c r="K87" t="s">
        <v>41</v>
      </c>
      <c r="L87" s="6">
        <f t="shared" si="2"/>
        <v>2</v>
      </c>
      <c r="M87" s="5">
        <f t="shared" si="1"/>
        <v>0.31689999999999996</v>
      </c>
      <c r="O87" s="6">
        <f t="shared" si="3"/>
        <v>1.5745099999999999</v>
      </c>
    </row>
    <row r="88" spans="2:15" x14ac:dyDescent="0.25">
      <c r="B88">
        <v>2.25</v>
      </c>
      <c r="C88" t="s">
        <v>43</v>
      </c>
      <c r="D88" s="1">
        <v>299.10000000000002</v>
      </c>
      <c r="E88" s="1">
        <v>0.26179999999999998</v>
      </c>
      <c r="F88">
        <v>6.62</v>
      </c>
      <c r="G88" t="s">
        <v>42</v>
      </c>
      <c r="H88">
        <v>2792</v>
      </c>
      <c r="I88" t="s">
        <v>41</v>
      </c>
      <c r="J88">
        <v>3269</v>
      </c>
      <c r="K88" t="s">
        <v>41</v>
      </c>
      <c r="L88" s="6">
        <f t="shared" si="2"/>
        <v>2.25</v>
      </c>
      <c r="M88" s="5">
        <f t="shared" si="1"/>
        <v>0.29910000000000003</v>
      </c>
      <c r="O88" s="6">
        <f t="shared" si="3"/>
        <v>1.7940200000000002</v>
      </c>
    </row>
    <row r="89" spans="2:15" x14ac:dyDescent="0.25">
      <c r="B89">
        <v>2.5</v>
      </c>
      <c r="C89" t="s">
        <v>43</v>
      </c>
      <c r="D89" s="1">
        <v>283.2</v>
      </c>
      <c r="E89" s="1">
        <v>0.2392</v>
      </c>
      <c r="F89">
        <v>7.48</v>
      </c>
      <c r="G89" t="s">
        <v>42</v>
      </c>
      <c r="H89">
        <v>3086</v>
      </c>
      <c r="I89" t="s">
        <v>41</v>
      </c>
      <c r="J89">
        <v>3448</v>
      </c>
      <c r="K89" t="s">
        <v>41</v>
      </c>
      <c r="L89" s="6">
        <f t="shared" si="2"/>
        <v>2.5</v>
      </c>
      <c r="M89" s="5">
        <f t="shared" si="1"/>
        <v>0.28320000000000001</v>
      </c>
      <c r="O89" s="6">
        <f t="shared" si="3"/>
        <v>2.0270800000000002</v>
      </c>
    </row>
    <row r="90" spans="2:15" x14ac:dyDescent="0.25">
      <c r="B90">
        <v>2.75</v>
      </c>
      <c r="C90" t="s">
        <v>43</v>
      </c>
      <c r="D90" s="1">
        <v>268.8</v>
      </c>
      <c r="E90" s="1">
        <v>0.2205</v>
      </c>
      <c r="F90">
        <v>8.3800000000000008</v>
      </c>
      <c r="G90" t="s">
        <v>42</v>
      </c>
      <c r="H90">
        <v>3383</v>
      </c>
      <c r="I90" t="s">
        <v>41</v>
      </c>
      <c r="J90">
        <v>3635</v>
      </c>
      <c r="K90" t="s">
        <v>41</v>
      </c>
      <c r="L90" s="6">
        <f t="shared" si="2"/>
        <v>2.75</v>
      </c>
      <c r="M90" s="5">
        <f t="shared" si="1"/>
        <v>0.26880000000000004</v>
      </c>
      <c r="O90" s="6">
        <f t="shared" si="3"/>
        <v>2.2709800000000002</v>
      </c>
    </row>
    <row r="91" spans="2:15" x14ac:dyDescent="0.25">
      <c r="B91">
        <v>3</v>
      </c>
      <c r="C91" t="s">
        <v>43</v>
      </c>
      <c r="D91" s="1">
        <v>255.9</v>
      </c>
      <c r="E91" s="1">
        <v>0.2046</v>
      </c>
      <c r="F91">
        <v>9.34</v>
      </c>
      <c r="G91" t="s">
        <v>42</v>
      </c>
      <c r="H91">
        <v>3684</v>
      </c>
      <c r="I91" t="s">
        <v>41</v>
      </c>
      <c r="J91">
        <v>3832</v>
      </c>
      <c r="K91" t="s">
        <v>41</v>
      </c>
      <c r="L91" s="6">
        <f t="shared" si="2"/>
        <v>3</v>
      </c>
      <c r="M91" s="5">
        <f t="shared" ref="M91:M104" si="4">D91/1000</f>
        <v>0.25590000000000002</v>
      </c>
      <c r="O91" s="6">
        <f t="shared" si="3"/>
        <v>2.5311399999999997</v>
      </c>
    </row>
    <row r="92" spans="2:15" x14ac:dyDescent="0.25">
      <c r="B92">
        <v>3.25</v>
      </c>
      <c r="C92" t="s">
        <v>43</v>
      </c>
      <c r="D92" s="1">
        <v>244.3</v>
      </c>
      <c r="E92" s="1">
        <v>0.191</v>
      </c>
      <c r="F92">
        <v>10.33</v>
      </c>
      <c r="G92" t="s">
        <v>42</v>
      </c>
      <c r="H92">
        <v>3990</v>
      </c>
      <c r="I92" t="s">
        <v>41</v>
      </c>
      <c r="J92">
        <v>4039</v>
      </c>
      <c r="K92" t="s">
        <v>41</v>
      </c>
      <c r="L92" s="6">
        <f t="shared" si="2"/>
        <v>3.25</v>
      </c>
      <c r="M92" s="5">
        <f t="shared" si="4"/>
        <v>0.24430000000000002</v>
      </c>
      <c r="O92" s="6">
        <f t="shared" si="3"/>
        <v>2.7994300000000001</v>
      </c>
    </row>
    <row r="93" spans="2:15" x14ac:dyDescent="0.25">
      <c r="B93">
        <v>3.5</v>
      </c>
      <c r="C93" t="s">
        <v>43</v>
      </c>
      <c r="D93" s="1">
        <v>233.7</v>
      </c>
      <c r="E93" s="1">
        <v>0.1792</v>
      </c>
      <c r="F93">
        <v>11.38</v>
      </c>
      <c r="G93" t="s">
        <v>42</v>
      </c>
      <c r="H93">
        <v>4300</v>
      </c>
      <c r="I93" t="s">
        <v>41</v>
      </c>
      <c r="J93">
        <v>4256</v>
      </c>
      <c r="K93" t="s">
        <v>41</v>
      </c>
      <c r="L93" s="6">
        <f t="shared" si="2"/>
        <v>3.5</v>
      </c>
      <c r="M93" s="5">
        <f t="shared" si="4"/>
        <v>0.23369999999999999</v>
      </c>
      <c r="O93" s="6">
        <f t="shared" si="3"/>
        <v>3.0839799999999999</v>
      </c>
    </row>
    <row r="94" spans="2:15" x14ac:dyDescent="0.25">
      <c r="B94">
        <v>3.75</v>
      </c>
      <c r="C94" t="s">
        <v>43</v>
      </c>
      <c r="D94" s="1">
        <v>224.1</v>
      </c>
      <c r="E94" s="1">
        <v>0.16880000000000001</v>
      </c>
      <c r="F94">
        <v>12.47</v>
      </c>
      <c r="G94" t="s">
        <v>42</v>
      </c>
      <c r="H94">
        <v>4614</v>
      </c>
      <c r="I94" t="s">
        <v>41</v>
      </c>
      <c r="J94">
        <v>4484</v>
      </c>
      <c r="K94" t="s">
        <v>41</v>
      </c>
      <c r="L94" s="6">
        <f t="shared" si="2"/>
        <v>3.75</v>
      </c>
      <c r="M94" s="5">
        <f t="shared" si="4"/>
        <v>0.22409999999999999</v>
      </c>
      <c r="O94" s="6">
        <f t="shared" si="3"/>
        <v>3.3793700000000002</v>
      </c>
    </row>
    <row r="95" spans="2:15" x14ac:dyDescent="0.25">
      <c r="B95">
        <v>4</v>
      </c>
      <c r="C95" t="s">
        <v>43</v>
      </c>
      <c r="D95" s="1">
        <v>215.3</v>
      </c>
      <c r="E95" s="1">
        <v>0.15959999999999999</v>
      </c>
      <c r="F95">
        <v>13.6</v>
      </c>
      <c r="G95" t="s">
        <v>42</v>
      </c>
      <c r="H95">
        <v>4934</v>
      </c>
      <c r="I95" t="s">
        <v>41</v>
      </c>
      <c r="J95">
        <v>4721</v>
      </c>
      <c r="K95" t="s">
        <v>41</v>
      </c>
      <c r="L95" s="6">
        <f t="shared" si="2"/>
        <v>4</v>
      </c>
      <c r="M95" s="5">
        <f t="shared" si="4"/>
        <v>0.21530000000000002</v>
      </c>
      <c r="O95" s="6">
        <f t="shared" si="3"/>
        <v>3.6856</v>
      </c>
    </row>
    <row r="96" spans="2:15" x14ac:dyDescent="0.25">
      <c r="B96">
        <v>4.5</v>
      </c>
      <c r="C96" t="s">
        <v>43</v>
      </c>
      <c r="D96" s="1">
        <v>199.8</v>
      </c>
      <c r="E96" s="1">
        <v>0.14419999999999999</v>
      </c>
      <c r="F96">
        <v>16.010000000000002</v>
      </c>
      <c r="G96" t="s">
        <v>42</v>
      </c>
      <c r="H96">
        <v>6082</v>
      </c>
      <c r="I96" t="s">
        <v>41</v>
      </c>
      <c r="J96">
        <v>5226</v>
      </c>
      <c r="K96" t="s">
        <v>41</v>
      </c>
      <c r="L96" s="6">
        <f t="shared" si="2"/>
        <v>4.5</v>
      </c>
      <c r="M96" s="5">
        <f t="shared" si="4"/>
        <v>0.19980000000000001</v>
      </c>
      <c r="O96" s="6">
        <f t="shared" si="3"/>
        <v>4.3387100000000007</v>
      </c>
    </row>
    <row r="97" spans="1:15" x14ac:dyDescent="0.25">
      <c r="B97">
        <v>5</v>
      </c>
      <c r="C97" t="s">
        <v>43</v>
      </c>
      <c r="D97" s="1">
        <v>186.7</v>
      </c>
      <c r="E97" s="1">
        <v>0.13150000000000001</v>
      </c>
      <c r="F97">
        <v>18.59</v>
      </c>
      <c r="G97" t="s">
        <v>42</v>
      </c>
      <c r="H97">
        <v>7184</v>
      </c>
      <c r="I97" t="s">
        <v>41</v>
      </c>
      <c r="J97">
        <v>5770</v>
      </c>
      <c r="K97" t="s">
        <v>41</v>
      </c>
      <c r="L97" s="6">
        <f t="shared" si="2"/>
        <v>5</v>
      </c>
      <c r="M97" s="5">
        <f t="shared" si="4"/>
        <v>0.18669999999999998</v>
      </c>
      <c r="O97" s="6">
        <f t="shared" si="3"/>
        <v>5.03789</v>
      </c>
    </row>
    <row r="98" spans="1:15" x14ac:dyDescent="0.25">
      <c r="B98">
        <v>5.5</v>
      </c>
      <c r="C98" t="s">
        <v>43</v>
      </c>
      <c r="D98" s="1">
        <v>175.3</v>
      </c>
      <c r="E98" s="1">
        <v>0.1211</v>
      </c>
      <c r="F98">
        <v>21.35</v>
      </c>
      <c r="G98" t="s">
        <v>42</v>
      </c>
      <c r="H98">
        <v>8265</v>
      </c>
      <c r="I98" t="s">
        <v>41</v>
      </c>
      <c r="J98">
        <v>6353</v>
      </c>
      <c r="K98" t="s">
        <v>41</v>
      </c>
      <c r="L98" s="6">
        <f t="shared" si="2"/>
        <v>5.5</v>
      </c>
      <c r="M98" s="5">
        <f t="shared" si="4"/>
        <v>0.17530000000000001</v>
      </c>
      <c r="O98" s="6">
        <f t="shared" si="3"/>
        <v>5.7858500000000008</v>
      </c>
    </row>
    <row r="99" spans="1:15" x14ac:dyDescent="0.25">
      <c r="B99">
        <v>6</v>
      </c>
      <c r="C99" t="s">
        <v>43</v>
      </c>
      <c r="D99" s="1">
        <v>165.4</v>
      </c>
      <c r="E99" s="1">
        <v>0.11219999999999999</v>
      </c>
      <c r="F99">
        <v>24.28</v>
      </c>
      <c r="G99" t="s">
        <v>42</v>
      </c>
      <c r="H99">
        <v>9340</v>
      </c>
      <c r="I99" t="s">
        <v>41</v>
      </c>
      <c r="J99">
        <v>6974</v>
      </c>
      <c r="K99" t="s">
        <v>41</v>
      </c>
      <c r="L99" s="6">
        <f t="shared" si="2"/>
        <v>6</v>
      </c>
      <c r="M99" s="5">
        <f t="shared" si="4"/>
        <v>0.16540000000000002</v>
      </c>
      <c r="O99" s="6">
        <f t="shared" si="3"/>
        <v>6.5798800000000002</v>
      </c>
    </row>
    <row r="100" spans="1:15" x14ac:dyDescent="0.25">
      <c r="B100">
        <v>6.5</v>
      </c>
      <c r="C100" t="s">
        <v>43</v>
      </c>
      <c r="D100" s="1">
        <v>156.69999999999999</v>
      </c>
      <c r="E100" s="1">
        <v>0.1047</v>
      </c>
      <c r="F100">
        <v>27.38</v>
      </c>
      <c r="G100" t="s">
        <v>42</v>
      </c>
      <c r="H100">
        <v>1.04</v>
      </c>
      <c r="I100" t="s">
        <v>42</v>
      </c>
      <c r="J100">
        <v>7631</v>
      </c>
      <c r="K100" t="s">
        <v>41</v>
      </c>
      <c r="L100" s="6">
        <f t="shared" si="2"/>
        <v>6.5</v>
      </c>
      <c r="M100" s="5">
        <f t="shared" si="4"/>
        <v>0.15669999999999998</v>
      </c>
      <c r="O100" s="6">
        <f t="shared" si="3"/>
        <v>7.4199799999999998</v>
      </c>
    </row>
    <row r="101" spans="1:15" x14ac:dyDescent="0.25">
      <c r="B101">
        <v>7</v>
      </c>
      <c r="C101" t="s">
        <v>43</v>
      </c>
      <c r="D101" s="1">
        <v>149</v>
      </c>
      <c r="E101" s="1">
        <v>9.8100000000000007E-2</v>
      </c>
      <c r="F101">
        <v>30.65</v>
      </c>
      <c r="G101" t="s">
        <v>42</v>
      </c>
      <c r="H101">
        <v>1.1499999999999999</v>
      </c>
      <c r="I101" t="s">
        <v>42</v>
      </c>
      <c r="J101">
        <v>8323</v>
      </c>
      <c r="K101" t="s">
        <v>41</v>
      </c>
      <c r="L101" s="6">
        <f t="shared" si="2"/>
        <v>7</v>
      </c>
      <c r="M101" s="5">
        <f t="shared" si="4"/>
        <v>0.14899999999999999</v>
      </c>
      <c r="O101" s="6">
        <f t="shared" si="3"/>
        <v>8.3061499999999988</v>
      </c>
    </row>
    <row r="102" spans="1:15" x14ac:dyDescent="0.25">
      <c r="B102">
        <v>8</v>
      </c>
      <c r="C102" t="s">
        <v>43</v>
      </c>
      <c r="D102" s="1">
        <v>135.80000000000001</v>
      </c>
      <c r="E102" s="1">
        <v>8.727E-2</v>
      </c>
      <c r="F102">
        <v>37.67</v>
      </c>
      <c r="G102" t="s">
        <v>42</v>
      </c>
      <c r="H102">
        <v>1.54</v>
      </c>
      <c r="I102" t="s">
        <v>42</v>
      </c>
      <c r="J102">
        <v>9812</v>
      </c>
      <c r="K102" t="s">
        <v>41</v>
      </c>
      <c r="L102" s="6">
        <f t="shared" si="2"/>
        <v>8</v>
      </c>
      <c r="M102" s="5">
        <f t="shared" si="4"/>
        <v>0.1358</v>
      </c>
      <c r="O102" s="6">
        <f t="shared" si="3"/>
        <v>10.20857</v>
      </c>
    </row>
    <row r="103" spans="1:15" x14ac:dyDescent="0.25">
      <c r="B103">
        <v>9</v>
      </c>
      <c r="C103" t="s">
        <v>43</v>
      </c>
      <c r="D103" s="1">
        <v>125.8</v>
      </c>
      <c r="E103" s="1">
        <v>7.8689999999999996E-2</v>
      </c>
      <c r="F103">
        <v>45.31</v>
      </c>
      <c r="G103" t="s">
        <v>42</v>
      </c>
      <c r="H103">
        <v>1.9</v>
      </c>
      <c r="I103" t="s">
        <v>42</v>
      </c>
      <c r="J103">
        <v>1.1399999999999999</v>
      </c>
      <c r="K103" t="s">
        <v>42</v>
      </c>
      <c r="L103" s="6">
        <f t="shared" si="2"/>
        <v>9</v>
      </c>
      <c r="M103" s="5">
        <f t="shared" si="4"/>
        <v>0.1258</v>
      </c>
      <c r="O103" s="6">
        <f t="shared" si="3"/>
        <v>12.279010000000001</v>
      </c>
    </row>
    <row r="104" spans="1:15" x14ac:dyDescent="0.25">
      <c r="B104">
        <v>10</v>
      </c>
      <c r="C104" t="s">
        <v>43</v>
      </c>
      <c r="D104" s="1">
        <v>116.3</v>
      </c>
      <c r="E104" s="1">
        <v>7.1730000000000002E-2</v>
      </c>
      <c r="F104">
        <v>53.57</v>
      </c>
      <c r="G104" t="s">
        <v>42</v>
      </c>
      <c r="H104">
        <v>2.25</v>
      </c>
      <c r="I104" t="s">
        <v>42</v>
      </c>
      <c r="J104">
        <v>1.32</v>
      </c>
      <c r="K104" t="s">
        <v>42</v>
      </c>
      <c r="L104" s="6">
        <f t="shared" si="2"/>
        <v>10</v>
      </c>
      <c r="M104" s="5">
        <f t="shared" si="4"/>
        <v>0.1163</v>
      </c>
      <c r="O104" s="6">
        <f t="shared" si="3"/>
        <v>14.517469999999999</v>
      </c>
    </row>
    <row r="105" spans="1:15" x14ac:dyDescent="0.25">
      <c r="A105" t="s">
        <v>16</v>
      </c>
    </row>
    <row r="106" spans="1:15" x14ac:dyDescent="0.25">
      <c r="B106" t="s">
        <v>52</v>
      </c>
      <c r="C106" t="s">
        <v>46</v>
      </c>
      <c r="D106" t="s">
        <v>53</v>
      </c>
      <c r="E106" t="s">
        <v>50</v>
      </c>
      <c r="F106" t="s">
        <v>46</v>
      </c>
      <c r="G106" t="s">
        <v>47</v>
      </c>
    </row>
    <row r="107" spans="1:15" x14ac:dyDescent="0.25">
      <c r="B107" t="s">
        <v>54</v>
      </c>
      <c r="C107" t="s">
        <v>55</v>
      </c>
    </row>
    <row r="108" spans="1:15" x14ac:dyDescent="0.25">
      <c r="B108" s="1">
        <v>0.1</v>
      </c>
      <c r="C108" t="s">
        <v>56</v>
      </c>
      <c r="D108" t="s">
        <v>48</v>
      </c>
      <c r="E108" t="s">
        <v>57</v>
      </c>
    </row>
    <row r="109" spans="1:15" x14ac:dyDescent="0.25">
      <c r="B109" s="1">
        <v>1</v>
      </c>
      <c r="C109" t="s">
        <v>40</v>
      </c>
      <c r="D109" t="s">
        <v>48</v>
      </c>
      <c r="E109" t="s">
        <v>49</v>
      </c>
    </row>
    <row r="110" spans="1:15" x14ac:dyDescent="0.25">
      <c r="B110" s="1">
        <v>1</v>
      </c>
      <c r="C110" t="s">
        <v>43</v>
      </c>
      <c r="D110" t="s">
        <v>48</v>
      </c>
      <c r="E110" t="s">
        <v>58</v>
      </c>
    </row>
    <row r="111" spans="1:15" x14ac:dyDescent="0.25">
      <c r="B111" s="1">
        <v>3.6901999999999998E-3</v>
      </c>
      <c r="C111" t="s">
        <v>40</v>
      </c>
      <c r="D111" t="s">
        <v>48</v>
      </c>
      <c r="E111" t="s">
        <v>59</v>
      </c>
    </row>
    <row r="112" spans="1:15" x14ac:dyDescent="0.25">
      <c r="B112" s="1">
        <v>3.6901999999999998E-3</v>
      </c>
      <c r="C112" t="s">
        <v>43</v>
      </c>
      <c r="D112" t="s">
        <v>48</v>
      </c>
      <c r="E112" t="s">
        <v>60</v>
      </c>
    </row>
    <row r="113" spans="2:9" x14ac:dyDescent="0.25">
      <c r="B113" s="1">
        <v>3.6901999999999999</v>
      </c>
      <c r="C113" t="s">
        <v>40</v>
      </c>
      <c r="D113" t="s">
        <v>48</v>
      </c>
      <c r="E113" t="s">
        <v>60</v>
      </c>
    </row>
    <row r="114" spans="2:9" x14ac:dyDescent="0.25">
      <c r="B114" s="1">
        <v>0.12266000000000001</v>
      </c>
      <c r="C114" t="s">
        <v>56</v>
      </c>
      <c r="D114" t="s">
        <v>48</v>
      </c>
      <c r="E114" s="1" t="s">
        <v>61</v>
      </c>
      <c r="F114" t="s">
        <v>62</v>
      </c>
    </row>
    <row r="115" spans="2:9" x14ac:dyDescent="0.25">
      <c r="B115" s="1">
        <v>1.0855E-2</v>
      </c>
      <c r="C115" t="s">
        <v>63</v>
      </c>
      <c r="D115" t="s">
        <v>64</v>
      </c>
      <c r="E115" t="s">
        <v>51</v>
      </c>
    </row>
    <row r="116" spans="2:9" x14ac:dyDescent="0.25">
      <c r="B116" t="s">
        <v>45</v>
      </c>
    </row>
    <row r="117" spans="2:9" x14ac:dyDescent="0.25">
      <c r="B117" t="s">
        <v>65</v>
      </c>
      <c r="C117" s="3">
        <v>1.98419891992199E+19</v>
      </c>
      <c r="D117" t="s">
        <v>53</v>
      </c>
      <c r="E117" t="s">
        <v>66</v>
      </c>
      <c r="F117" t="s">
        <v>67</v>
      </c>
      <c r="G117" t="s">
        <v>68</v>
      </c>
      <c r="H117" t="s">
        <v>69</v>
      </c>
      <c r="I117" t="s">
        <v>70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8"/>
  <sheetViews>
    <sheetView workbookViewId="0">
      <selection activeCell="M6" sqref="M6"/>
    </sheetView>
  </sheetViews>
  <sheetFormatPr defaultRowHeight="15" x14ac:dyDescent="0.25"/>
  <sheetData>
    <row r="1" spans="1:8" x14ac:dyDescent="0.25">
      <c r="A1" t="s">
        <v>0</v>
      </c>
    </row>
    <row r="2" spans="1:8" x14ac:dyDescent="0.25">
      <c r="A2" t="s">
        <v>1</v>
      </c>
    </row>
    <row r="3" spans="1:8" x14ac:dyDescent="0.25">
      <c r="A3" t="s">
        <v>2</v>
      </c>
    </row>
    <row r="4" spans="1:8" x14ac:dyDescent="0.25">
      <c r="A4" t="s">
        <v>0</v>
      </c>
    </row>
    <row r="6" spans="1:8" x14ac:dyDescent="0.25">
      <c r="A6" t="s">
        <v>95</v>
      </c>
    </row>
    <row r="8" spans="1:8" x14ac:dyDescent="0.25">
      <c r="A8" t="s">
        <v>4</v>
      </c>
    </row>
    <row r="10" spans="1:8" x14ac:dyDescent="0.25">
      <c r="A10" t="s">
        <v>96</v>
      </c>
      <c r="E10" s="1"/>
      <c r="H10" s="1"/>
    </row>
    <row r="11" spans="1:8" x14ac:dyDescent="0.25">
      <c r="A11" t="s">
        <v>6</v>
      </c>
    </row>
    <row r="12" spans="1:8" x14ac:dyDescent="0.25">
      <c r="A12" t="s">
        <v>7</v>
      </c>
    </row>
    <row r="13" spans="1:8" x14ac:dyDescent="0.25">
      <c r="A13" t="s">
        <v>8</v>
      </c>
    </row>
    <row r="14" spans="1:8" x14ac:dyDescent="0.25">
      <c r="A14" t="s">
        <v>9</v>
      </c>
    </row>
    <row r="15" spans="1:8" x14ac:dyDescent="0.25">
      <c r="A15" t="s">
        <v>97</v>
      </c>
    </row>
    <row r="16" spans="1:8" x14ac:dyDescent="0.25">
      <c r="A16" t="s">
        <v>98</v>
      </c>
    </row>
    <row r="17" spans="1:13" x14ac:dyDescent="0.25">
      <c r="A17" t="s">
        <v>99</v>
      </c>
    </row>
    <row r="18" spans="1:13" x14ac:dyDescent="0.25">
      <c r="A18" t="s">
        <v>100</v>
      </c>
    </row>
    <row r="19" spans="1:13" x14ac:dyDescent="0.25">
      <c r="A19" t="s">
        <v>12</v>
      </c>
      <c r="E19" s="2"/>
    </row>
    <row r="20" spans="1:13" x14ac:dyDescent="0.25">
      <c r="A20" t="s">
        <v>13</v>
      </c>
      <c r="E20" s="2"/>
    </row>
    <row r="21" spans="1:13" x14ac:dyDescent="0.25">
      <c r="A21" t="s">
        <v>14</v>
      </c>
    </row>
    <row r="22" spans="1:13" x14ac:dyDescent="0.25">
      <c r="A22" t="s">
        <v>15</v>
      </c>
    </row>
    <row r="24" spans="1:13" x14ac:dyDescent="0.25">
      <c r="B24" t="s">
        <v>28</v>
      </c>
      <c r="D24" t="s">
        <v>29</v>
      </c>
      <c r="E24" t="s">
        <v>29</v>
      </c>
      <c r="F24" t="s">
        <v>30</v>
      </c>
      <c r="H24" t="s">
        <v>31</v>
      </c>
      <c r="J24" t="s">
        <v>32</v>
      </c>
    </row>
    <row r="25" spans="1:13" x14ac:dyDescent="0.25">
      <c r="B25" t="s">
        <v>33</v>
      </c>
      <c r="D25" t="s">
        <v>34</v>
      </c>
      <c r="E25" t="s">
        <v>35</v>
      </c>
      <c r="F25" t="s">
        <v>36</v>
      </c>
      <c r="H25" t="s">
        <v>37</v>
      </c>
      <c r="J25" t="s">
        <v>37</v>
      </c>
    </row>
    <row r="26" spans="1:13" x14ac:dyDescent="0.25">
      <c r="B26" t="s">
        <v>38</v>
      </c>
      <c r="D26" t="s">
        <v>39</v>
      </c>
      <c r="E26" s="1" t="s">
        <v>39</v>
      </c>
      <c r="F26" s="1" t="s">
        <v>39</v>
      </c>
      <c r="H26" t="s">
        <v>39</v>
      </c>
      <c r="J26" t="s">
        <v>39</v>
      </c>
      <c r="L26" s="4" t="s">
        <v>33</v>
      </c>
      <c r="M26" s="4" t="s">
        <v>44</v>
      </c>
    </row>
    <row r="27" spans="1:13" x14ac:dyDescent="0.25">
      <c r="B27">
        <v>10</v>
      </c>
      <c r="C27" t="s">
        <v>40</v>
      </c>
      <c r="D27" s="1">
        <v>76.510000000000005</v>
      </c>
      <c r="E27" s="1">
        <v>15.19</v>
      </c>
      <c r="F27">
        <v>811</v>
      </c>
      <c r="G27" t="s">
        <v>41</v>
      </c>
      <c r="H27">
        <v>394</v>
      </c>
      <c r="I27" t="s">
        <v>41</v>
      </c>
      <c r="J27">
        <v>336</v>
      </c>
      <c r="K27" t="s">
        <v>41</v>
      </c>
      <c r="L27" s="4">
        <f>B27/1000</f>
        <v>0.01</v>
      </c>
      <c r="M27" s="5">
        <f>D27/1000</f>
        <v>7.6510000000000009E-2</v>
      </c>
    </row>
    <row r="28" spans="1:13" x14ac:dyDescent="0.25">
      <c r="B28">
        <v>11</v>
      </c>
      <c r="C28" t="s">
        <v>40</v>
      </c>
      <c r="D28" s="1">
        <v>80.28</v>
      </c>
      <c r="E28" s="1">
        <v>14.46</v>
      </c>
      <c r="F28">
        <v>888</v>
      </c>
      <c r="G28" t="s">
        <v>41</v>
      </c>
      <c r="H28">
        <v>417</v>
      </c>
      <c r="I28" t="s">
        <v>41</v>
      </c>
      <c r="J28">
        <v>359</v>
      </c>
      <c r="K28" t="s">
        <v>41</v>
      </c>
      <c r="L28" s="4">
        <f t="shared" ref="L28:L78" si="0">B28/1000</f>
        <v>1.0999999999999999E-2</v>
      </c>
      <c r="M28" s="5">
        <f t="shared" ref="M28:M91" si="1">D28/1000</f>
        <v>8.0280000000000004E-2</v>
      </c>
    </row>
    <row r="29" spans="1:13" x14ac:dyDescent="0.25">
      <c r="B29">
        <v>12</v>
      </c>
      <c r="C29" t="s">
        <v>40</v>
      </c>
      <c r="D29" s="1">
        <v>83.88</v>
      </c>
      <c r="E29" s="1">
        <v>13.81</v>
      </c>
      <c r="F29">
        <v>965</v>
      </c>
      <c r="G29" t="s">
        <v>41</v>
      </c>
      <c r="H29">
        <v>439</v>
      </c>
      <c r="I29" t="s">
        <v>41</v>
      </c>
      <c r="J29">
        <v>382</v>
      </c>
      <c r="K29" t="s">
        <v>41</v>
      </c>
      <c r="L29" s="4">
        <f t="shared" si="0"/>
        <v>1.2E-2</v>
      </c>
      <c r="M29" s="5">
        <f t="shared" si="1"/>
        <v>8.3879999999999996E-2</v>
      </c>
    </row>
    <row r="30" spans="1:13" x14ac:dyDescent="0.25">
      <c r="B30">
        <v>13</v>
      </c>
      <c r="C30" t="s">
        <v>40</v>
      </c>
      <c r="D30" s="1">
        <v>87.35</v>
      </c>
      <c r="E30" s="1">
        <v>13.23</v>
      </c>
      <c r="F30">
        <v>1040</v>
      </c>
      <c r="G30" t="s">
        <v>41</v>
      </c>
      <c r="H30">
        <v>459</v>
      </c>
      <c r="I30" t="s">
        <v>41</v>
      </c>
      <c r="J30">
        <v>403</v>
      </c>
      <c r="K30" t="s">
        <v>41</v>
      </c>
      <c r="L30" s="4">
        <f t="shared" si="0"/>
        <v>1.2999999999999999E-2</v>
      </c>
      <c r="M30" s="5">
        <f t="shared" si="1"/>
        <v>8.7349999999999997E-2</v>
      </c>
    </row>
    <row r="31" spans="1:13" x14ac:dyDescent="0.25">
      <c r="B31">
        <v>14</v>
      </c>
      <c r="C31" t="s">
        <v>40</v>
      </c>
      <c r="D31" s="1">
        <v>90.69</v>
      </c>
      <c r="E31" s="1">
        <v>12.7</v>
      </c>
      <c r="F31">
        <v>1113</v>
      </c>
      <c r="G31" t="s">
        <v>41</v>
      </c>
      <c r="H31">
        <v>479</v>
      </c>
      <c r="I31" t="s">
        <v>41</v>
      </c>
      <c r="J31">
        <v>424</v>
      </c>
      <c r="K31" t="s">
        <v>41</v>
      </c>
      <c r="L31" s="4">
        <f t="shared" si="0"/>
        <v>1.4E-2</v>
      </c>
      <c r="M31" s="5">
        <f t="shared" si="1"/>
        <v>9.0689999999999993E-2</v>
      </c>
    </row>
    <row r="32" spans="1:13" x14ac:dyDescent="0.25">
      <c r="B32">
        <v>15</v>
      </c>
      <c r="C32" t="s">
        <v>40</v>
      </c>
      <c r="D32" s="1">
        <v>93.92</v>
      </c>
      <c r="E32" s="1">
        <v>12.21</v>
      </c>
      <c r="F32">
        <v>1186</v>
      </c>
      <c r="G32" t="s">
        <v>41</v>
      </c>
      <c r="H32">
        <v>497</v>
      </c>
      <c r="I32" t="s">
        <v>41</v>
      </c>
      <c r="J32">
        <v>443</v>
      </c>
      <c r="K32" t="s">
        <v>41</v>
      </c>
      <c r="L32" s="4">
        <f t="shared" si="0"/>
        <v>1.4999999999999999E-2</v>
      </c>
      <c r="M32" s="5">
        <f t="shared" si="1"/>
        <v>9.3920000000000003E-2</v>
      </c>
    </row>
    <row r="33" spans="2:13" x14ac:dyDescent="0.25">
      <c r="B33">
        <v>16</v>
      </c>
      <c r="C33" t="s">
        <v>40</v>
      </c>
      <c r="D33" s="1">
        <v>97.05</v>
      </c>
      <c r="E33" s="1">
        <v>11.77</v>
      </c>
      <c r="F33">
        <v>1258</v>
      </c>
      <c r="G33" t="s">
        <v>41</v>
      </c>
      <c r="H33">
        <v>514</v>
      </c>
      <c r="I33" t="s">
        <v>41</v>
      </c>
      <c r="J33">
        <v>462</v>
      </c>
      <c r="K33" t="s">
        <v>41</v>
      </c>
      <c r="L33" s="4">
        <f t="shared" si="0"/>
        <v>1.6E-2</v>
      </c>
      <c r="M33" s="5">
        <f t="shared" si="1"/>
        <v>9.7049999999999997E-2</v>
      </c>
    </row>
    <row r="34" spans="2:13" x14ac:dyDescent="0.25">
      <c r="B34">
        <v>17</v>
      </c>
      <c r="C34" t="s">
        <v>40</v>
      </c>
      <c r="D34" s="1">
        <v>100.1</v>
      </c>
      <c r="E34" s="1">
        <v>11.37</v>
      </c>
      <c r="F34">
        <v>1329</v>
      </c>
      <c r="G34" t="s">
        <v>41</v>
      </c>
      <c r="H34">
        <v>530</v>
      </c>
      <c r="I34" t="s">
        <v>41</v>
      </c>
      <c r="J34">
        <v>480</v>
      </c>
      <c r="K34" t="s">
        <v>41</v>
      </c>
      <c r="L34" s="4">
        <f t="shared" si="0"/>
        <v>1.7000000000000001E-2</v>
      </c>
      <c r="M34" s="5">
        <f t="shared" si="1"/>
        <v>0.10009999999999999</v>
      </c>
    </row>
    <row r="35" spans="2:13" x14ac:dyDescent="0.25">
      <c r="B35">
        <v>18</v>
      </c>
      <c r="C35" t="s">
        <v>40</v>
      </c>
      <c r="D35" s="1">
        <v>103</v>
      </c>
      <c r="E35" s="1">
        <v>10.99</v>
      </c>
      <c r="F35">
        <v>1399</v>
      </c>
      <c r="G35" t="s">
        <v>41</v>
      </c>
      <c r="H35">
        <v>546</v>
      </c>
      <c r="I35" t="s">
        <v>41</v>
      </c>
      <c r="J35">
        <v>498</v>
      </c>
      <c r="K35" t="s">
        <v>41</v>
      </c>
      <c r="L35" s="4">
        <f t="shared" si="0"/>
        <v>1.7999999999999999E-2</v>
      </c>
      <c r="M35" s="5">
        <f t="shared" si="1"/>
        <v>0.10299999999999999</v>
      </c>
    </row>
    <row r="36" spans="2:13" x14ac:dyDescent="0.25">
      <c r="B36">
        <v>20</v>
      </c>
      <c r="C36" t="s">
        <v>40</v>
      </c>
      <c r="D36" s="1">
        <v>108.7</v>
      </c>
      <c r="E36" s="1">
        <v>10.33</v>
      </c>
      <c r="F36">
        <v>1537</v>
      </c>
      <c r="G36" t="s">
        <v>41</v>
      </c>
      <c r="H36">
        <v>575</v>
      </c>
      <c r="I36" t="s">
        <v>41</v>
      </c>
      <c r="J36">
        <v>531</v>
      </c>
      <c r="K36" t="s">
        <v>41</v>
      </c>
      <c r="L36" s="4">
        <f t="shared" si="0"/>
        <v>0.02</v>
      </c>
      <c r="M36" s="5">
        <f t="shared" si="1"/>
        <v>0.1087</v>
      </c>
    </row>
    <row r="37" spans="2:13" x14ac:dyDescent="0.25">
      <c r="B37">
        <v>22.5</v>
      </c>
      <c r="C37" t="s">
        <v>40</v>
      </c>
      <c r="D37" s="1">
        <v>115.4</v>
      </c>
      <c r="E37" s="1">
        <v>9.6120000000000001</v>
      </c>
      <c r="F37">
        <v>1704</v>
      </c>
      <c r="G37" t="s">
        <v>41</v>
      </c>
      <c r="H37">
        <v>607</v>
      </c>
      <c r="I37" t="s">
        <v>41</v>
      </c>
      <c r="J37">
        <v>569</v>
      </c>
      <c r="K37" t="s">
        <v>41</v>
      </c>
      <c r="L37" s="4">
        <f t="shared" si="0"/>
        <v>2.2499999999999999E-2</v>
      </c>
      <c r="M37" s="5">
        <f t="shared" si="1"/>
        <v>0.1154</v>
      </c>
    </row>
    <row r="38" spans="2:13" x14ac:dyDescent="0.25">
      <c r="B38">
        <v>25</v>
      </c>
      <c r="C38" t="s">
        <v>40</v>
      </c>
      <c r="D38" s="1">
        <v>121.8</v>
      </c>
      <c r="E38" s="1">
        <v>9.0039999999999996</v>
      </c>
      <c r="F38">
        <v>1866</v>
      </c>
      <c r="G38" t="s">
        <v>41</v>
      </c>
      <c r="H38">
        <v>636</v>
      </c>
      <c r="I38" t="s">
        <v>41</v>
      </c>
      <c r="J38">
        <v>605</v>
      </c>
      <c r="K38" t="s">
        <v>41</v>
      </c>
      <c r="L38" s="4">
        <f t="shared" si="0"/>
        <v>2.5000000000000001E-2</v>
      </c>
      <c r="M38" s="5">
        <f t="shared" si="1"/>
        <v>0.12179999999999999</v>
      </c>
    </row>
    <row r="39" spans="2:13" x14ac:dyDescent="0.25">
      <c r="B39">
        <v>27.5</v>
      </c>
      <c r="C39" t="s">
        <v>40</v>
      </c>
      <c r="D39" s="1">
        <v>127.8</v>
      </c>
      <c r="E39" s="1">
        <v>8.4779999999999998</v>
      </c>
      <c r="F39">
        <v>2024</v>
      </c>
      <c r="G39" t="s">
        <v>41</v>
      </c>
      <c r="H39">
        <v>663</v>
      </c>
      <c r="I39" t="s">
        <v>41</v>
      </c>
      <c r="J39">
        <v>638</v>
      </c>
      <c r="K39" t="s">
        <v>41</v>
      </c>
      <c r="L39" s="4">
        <f t="shared" si="0"/>
        <v>2.75E-2</v>
      </c>
      <c r="M39" s="5">
        <f t="shared" si="1"/>
        <v>0.1278</v>
      </c>
    </row>
    <row r="40" spans="2:13" x14ac:dyDescent="0.25">
      <c r="B40">
        <v>30</v>
      </c>
      <c r="C40" t="s">
        <v>40</v>
      </c>
      <c r="D40" s="1">
        <v>133.5</v>
      </c>
      <c r="E40" s="1">
        <v>8.0190000000000001</v>
      </c>
      <c r="F40">
        <v>2177</v>
      </c>
      <c r="G40" t="s">
        <v>41</v>
      </c>
      <c r="H40">
        <v>687</v>
      </c>
      <c r="I40" t="s">
        <v>41</v>
      </c>
      <c r="J40">
        <v>668</v>
      </c>
      <c r="K40" t="s">
        <v>41</v>
      </c>
      <c r="L40" s="4">
        <f t="shared" si="0"/>
        <v>0.03</v>
      </c>
      <c r="M40" s="5">
        <f t="shared" si="1"/>
        <v>0.13350000000000001</v>
      </c>
    </row>
    <row r="41" spans="2:13" x14ac:dyDescent="0.25">
      <c r="B41">
        <v>32.5</v>
      </c>
      <c r="C41" t="s">
        <v>40</v>
      </c>
      <c r="D41" s="1">
        <v>139</v>
      </c>
      <c r="E41" s="1">
        <v>7.6130000000000004</v>
      </c>
      <c r="F41">
        <v>2326</v>
      </c>
      <c r="G41" t="s">
        <v>41</v>
      </c>
      <c r="H41">
        <v>709</v>
      </c>
      <c r="I41" t="s">
        <v>41</v>
      </c>
      <c r="J41">
        <v>697</v>
      </c>
      <c r="K41" t="s">
        <v>41</v>
      </c>
      <c r="L41" s="4">
        <f t="shared" si="0"/>
        <v>3.2500000000000001E-2</v>
      </c>
      <c r="M41" s="5">
        <f t="shared" si="1"/>
        <v>0.13900000000000001</v>
      </c>
    </row>
    <row r="42" spans="2:13" x14ac:dyDescent="0.25">
      <c r="B42">
        <v>35</v>
      </c>
      <c r="C42" t="s">
        <v>40</v>
      </c>
      <c r="D42" s="1">
        <v>144.19999999999999</v>
      </c>
      <c r="E42" s="1">
        <v>7.2510000000000003</v>
      </c>
      <c r="F42">
        <v>2472</v>
      </c>
      <c r="G42" t="s">
        <v>41</v>
      </c>
      <c r="H42">
        <v>729</v>
      </c>
      <c r="I42" t="s">
        <v>41</v>
      </c>
      <c r="J42">
        <v>724</v>
      </c>
      <c r="K42" t="s">
        <v>41</v>
      </c>
      <c r="L42" s="4">
        <f t="shared" si="0"/>
        <v>3.5000000000000003E-2</v>
      </c>
      <c r="M42" s="5">
        <f t="shared" si="1"/>
        <v>0.14419999999999999</v>
      </c>
    </row>
    <row r="43" spans="2:13" x14ac:dyDescent="0.25">
      <c r="B43">
        <v>37.5</v>
      </c>
      <c r="C43" t="s">
        <v>40</v>
      </c>
      <c r="D43" s="1">
        <v>149.30000000000001</v>
      </c>
      <c r="E43" s="1">
        <v>6.9269999999999996</v>
      </c>
      <c r="F43">
        <v>2615</v>
      </c>
      <c r="G43" t="s">
        <v>41</v>
      </c>
      <c r="H43">
        <v>747</v>
      </c>
      <c r="I43" t="s">
        <v>41</v>
      </c>
      <c r="J43">
        <v>749</v>
      </c>
      <c r="K43" t="s">
        <v>41</v>
      </c>
      <c r="L43" s="4">
        <f t="shared" si="0"/>
        <v>3.7499999999999999E-2</v>
      </c>
      <c r="M43" s="5">
        <f t="shared" si="1"/>
        <v>0.14930000000000002</v>
      </c>
    </row>
    <row r="44" spans="2:13" x14ac:dyDescent="0.25">
      <c r="B44">
        <v>40</v>
      </c>
      <c r="C44" t="s">
        <v>40</v>
      </c>
      <c r="D44" s="1">
        <v>154.1</v>
      </c>
      <c r="E44" s="1">
        <v>6.6340000000000003</v>
      </c>
      <c r="F44">
        <v>2754</v>
      </c>
      <c r="G44" t="s">
        <v>41</v>
      </c>
      <c r="H44">
        <v>765</v>
      </c>
      <c r="I44" t="s">
        <v>41</v>
      </c>
      <c r="J44">
        <v>773</v>
      </c>
      <c r="K44" t="s">
        <v>41</v>
      </c>
      <c r="L44" s="4">
        <f t="shared" si="0"/>
        <v>0.04</v>
      </c>
      <c r="M44" s="5">
        <f t="shared" si="1"/>
        <v>0.15409999999999999</v>
      </c>
    </row>
    <row r="45" spans="2:13" x14ac:dyDescent="0.25">
      <c r="B45">
        <v>45</v>
      </c>
      <c r="C45" t="s">
        <v>40</v>
      </c>
      <c r="D45" s="1">
        <v>163.30000000000001</v>
      </c>
      <c r="E45" s="1">
        <v>6.125</v>
      </c>
      <c r="F45">
        <v>3024</v>
      </c>
      <c r="G45" t="s">
        <v>41</v>
      </c>
      <c r="H45">
        <v>796</v>
      </c>
      <c r="I45" t="s">
        <v>41</v>
      </c>
      <c r="J45">
        <v>818</v>
      </c>
      <c r="K45" t="s">
        <v>41</v>
      </c>
      <c r="L45" s="4">
        <f t="shared" si="0"/>
        <v>4.4999999999999998E-2</v>
      </c>
      <c r="M45" s="5">
        <f t="shared" si="1"/>
        <v>0.1633</v>
      </c>
    </row>
    <row r="46" spans="2:13" x14ac:dyDescent="0.25">
      <c r="B46">
        <v>50</v>
      </c>
      <c r="C46" t="s">
        <v>40</v>
      </c>
      <c r="D46" s="1">
        <v>171.9</v>
      </c>
      <c r="E46" s="1">
        <v>5.6980000000000004</v>
      </c>
      <c r="F46">
        <v>3284</v>
      </c>
      <c r="G46" t="s">
        <v>41</v>
      </c>
      <c r="H46">
        <v>824</v>
      </c>
      <c r="I46" t="s">
        <v>41</v>
      </c>
      <c r="J46">
        <v>858</v>
      </c>
      <c r="K46" t="s">
        <v>41</v>
      </c>
      <c r="L46" s="4">
        <f t="shared" si="0"/>
        <v>0.05</v>
      </c>
      <c r="M46" s="5">
        <f t="shared" si="1"/>
        <v>0.1719</v>
      </c>
    </row>
    <row r="47" spans="2:13" x14ac:dyDescent="0.25">
      <c r="B47">
        <v>55</v>
      </c>
      <c r="C47" t="s">
        <v>40</v>
      </c>
      <c r="D47" s="1">
        <v>180</v>
      </c>
      <c r="E47" s="1">
        <v>5.3319999999999999</v>
      </c>
      <c r="F47">
        <v>3535</v>
      </c>
      <c r="G47" t="s">
        <v>41</v>
      </c>
      <c r="H47">
        <v>848</v>
      </c>
      <c r="I47" t="s">
        <v>41</v>
      </c>
      <c r="J47">
        <v>895</v>
      </c>
      <c r="K47" t="s">
        <v>41</v>
      </c>
      <c r="L47" s="4">
        <f t="shared" si="0"/>
        <v>5.5E-2</v>
      </c>
      <c r="M47" s="5">
        <f t="shared" si="1"/>
        <v>0.18</v>
      </c>
    </row>
    <row r="48" spans="2:13" x14ac:dyDescent="0.25">
      <c r="B48">
        <v>60</v>
      </c>
      <c r="C48" t="s">
        <v>40</v>
      </c>
      <c r="D48" s="1">
        <v>187.7</v>
      </c>
      <c r="E48" s="1">
        <v>5.016</v>
      </c>
      <c r="F48">
        <v>3777</v>
      </c>
      <c r="G48" t="s">
        <v>41</v>
      </c>
      <c r="H48">
        <v>870</v>
      </c>
      <c r="I48" t="s">
        <v>41</v>
      </c>
      <c r="J48">
        <v>928</v>
      </c>
      <c r="K48" t="s">
        <v>41</v>
      </c>
      <c r="L48" s="4">
        <f t="shared" si="0"/>
        <v>0.06</v>
      </c>
      <c r="M48" s="5">
        <f t="shared" si="1"/>
        <v>0.18769999999999998</v>
      </c>
    </row>
    <row r="49" spans="2:13" x14ac:dyDescent="0.25">
      <c r="B49">
        <v>65</v>
      </c>
      <c r="C49" t="s">
        <v>40</v>
      </c>
      <c r="D49" s="1">
        <v>195</v>
      </c>
      <c r="E49" s="1">
        <v>4.7389999999999999</v>
      </c>
      <c r="F49">
        <v>4013</v>
      </c>
      <c r="G49" t="s">
        <v>41</v>
      </c>
      <c r="H49">
        <v>890</v>
      </c>
      <c r="I49" t="s">
        <v>41</v>
      </c>
      <c r="J49">
        <v>960</v>
      </c>
      <c r="K49" t="s">
        <v>41</v>
      </c>
      <c r="L49" s="4">
        <f t="shared" si="0"/>
        <v>6.5000000000000002E-2</v>
      </c>
      <c r="M49" s="5">
        <f t="shared" si="1"/>
        <v>0.19500000000000001</v>
      </c>
    </row>
    <row r="50" spans="2:13" x14ac:dyDescent="0.25">
      <c r="B50">
        <v>70</v>
      </c>
      <c r="C50" t="s">
        <v>40</v>
      </c>
      <c r="D50" s="1">
        <v>202.1</v>
      </c>
      <c r="E50" s="1">
        <v>4.4950000000000001</v>
      </c>
      <c r="F50">
        <v>4241</v>
      </c>
      <c r="G50" t="s">
        <v>41</v>
      </c>
      <c r="H50">
        <v>909</v>
      </c>
      <c r="I50" t="s">
        <v>41</v>
      </c>
      <c r="J50">
        <v>989</v>
      </c>
      <c r="K50" t="s">
        <v>41</v>
      </c>
      <c r="L50" s="4">
        <f t="shared" si="0"/>
        <v>7.0000000000000007E-2</v>
      </c>
      <c r="M50" s="5">
        <f t="shared" si="1"/>
        <v>0.2021</v>
      </c>
    </row>
    <row r="51" spans="2:13" x14ac:dyDescent="0.25">
      <c r="B51">
        <v>80</v>
      </c>
      <c r="C51" t="s">
        <v>40</v>
      </c>
      <c r="D51" s="1">
        <v>215.4</v>
      </c>
      <c r="E51" s="1">
        <v>4.0819999999999999</v>
      </c>
      <c r="F51">
        <v>4680</v>
      </c>
      <c r="G51" t="s">
        <v>41</v>
      </c>
      <c r="H51">
        <v>941</v>
      </c>
      <c r="I51" t="s">
        <v>41</v>
      </c>
      <c r="J51">
        <v>1041</v>
      </c>
      <c r="K51" t="s">
        <v>41</v>
      </c>
      <c r="L51" s="4">
        <f t="shared" si="0"/>
        <v>0.08</v>
      </c>
      <c r="M51" s="5">
        <f t="shared" si="1"/>
        <v>0.21540000000000001</v>
      </c>
    </row>
    <row r="52" spans="2:13" x14ac:dyDescent="0.25">
      <c r="B52">
        <v>90</v>
      </c>
      <c r="C52" t="s">
        <v>40</v>
      </c>
      <c r="D52" s="1">
        <v>227.9</v>
      </c>
      <c r="E52" s="1">
        <v>3.746</v>
      </c>
      <c r="F52">
        <v>5098</v>
      </c>
      <c r="G52" t="s">
        <v>41</v>
      </c>
      <c r="H52">
        <v>969</v>
      </c>
      <c r="I52" t="s">
        <v>41</v>
      </c>
      <c r="J52">
        <v>1088</v>
      </c>
      <c r="K52" t="s">
        <v>41</v>
      </c>
      <c r="L52" s="4">
        <f t="shared" si="0"/>
        <v>0.09</v>
      </c>
      <c r="M52" s="5">
        <f t="shared" si="1"/>
        <v>0.22790000000000002</v>
      </c>
    </row>
    <row r="53" spans="2:13" x14ac:dyDescent="0.25">
      <c r="B53">
        <v>100</v>
      </c>
      <c r="C53" t="s">
        <v>40</v>
      </c>
      <c r="D53" s="1">
        <v>239.7</v>
      </c>
      <c r="E53" s="1">
        <v>3.4660000000000002</v>
      </c>
      <c r="F53">
        <v>5497</v>
      </c>
      <c r="G53" t="s">
        <v>41</v>
      </c>
      <c r="H53">
        <v>993</v>
      </c>
      <c r="I53" t="s">
        <v>41</v>
      </c>
      <c r="J53">
        <v>1129</v>
      </c>
      <c r="K53" t="s">
        <v>41</v>
      </c>
      <c r="L53" s="4">
        <f t="shared" si="0"/>
        <v>0.1</v>
      </c>
      <c r="M53" s="5">
        <f t="shared" si="1"/>
        <v>0.2397</v>
      </c>
    </row>
    <row r="54" spans="2:13" x14ac:dyDescent="0.25">
      <c r="B54">
        <v>110</v>
      </c>
      <c r="C54" t="s">
        <v>40</v>
      </c>
      <c r="D54" s="1">
        <v>250.7</v>
      </c>
      <c r="E54" s="1">
        <v>3.2280000000000002</v>
      </c>
      <c r="F54">
        <v>5881</v>
      </c>
      <c r="G54" t="s">
        <v>41</v>
      </c>
      <c r="H54">
        <v>1014</v>
      </c>
      <c r="I54" t="s">
        <v>41</v>
      </c>
      <c r="J54">
        <v>1167</v>
      </c>
      <c r="K54" t="s">
        <v>41</v>
      </c>
      <c r="L54" s="4">
        <f t="shared" si="0"/>
        <v>0.11</v>
      </c>
      <c r="M54" s="5">
        <f t="shared" si="1"/>
        <v>0.25069999999999998</v>
      </c>
    </row>
    <row r="55" spans="2:13" x14ac:dyDescent="0.25">
      <c r="B55">
        <v>120</v>
      </c>
      <c r="C55" t="s">
        <v>40</v>
      </c>
      <c r="D55" s="1">
        <v>261.2</v>
      </c>
      <c r="E55" s="1">
        <v>3.0249999999999999</v>
      </c>
      <c r="F55">
        <v>6251</v>
      </c>
      <c r="G55" t="s">
        <v>41</v>
      </c>
      <c r="H55">
        <v>1033</v>
      </c>
      <c r="I55" t="s">
        <v>41</v>
      </c>
      <c r="J55">
        <v>1201</v>
      </c>
      <c r="K55" t="s">
        <v>41</v>
      </c>
      <c r="L55" s="4">
        <f t="shared" si="0"/>
        <v>0.12</v>
      </c>
      <c r="M55" s="5">
        <f t="shared" si="1"/>
        <v>0.26119999999999999</v>
      </c>
    </row>
    <row r="56" spans="2:13" x14ac:dyDescent="0.25">
      <c r="B56">
        <v>130</v>
      </c>
      <c r="C56" t="s">
        <v>40</v>
      </c>
      <c r="D56" s="1">
        <v>271.10000000000002</v>
      </c>
      <c r="E56" s="1">
        <v>2.847</v>
      </c>
      <c r="F56">
        <v>6608</v>
      </c>
      <c r="G56" t="s">
        <v>41</v>
      </c>
      <c r="H56">
        <v>1050</v>
      </c>
      <c r="I56" t="s">
        <v>41</v>
      </c>
      <c r="J56">
        <v>1232</v>
      </c>
      <c r="K56" t="s">
        <v>41</v>
      </c>
      <c r="L56" s="4">
        <f t="shared" si="0"/>
        <v>0.13</v>
      </c>
      <c r="M56" s="5">
        <f t="shared" si="1"/>
        <v>0.27110000000000001</v>
      </c>
    </row>
    <row r="57" spans="2:13" x14ac:dyDescent="0.25">
      <c r="B57">
        <v>140</v>
      </c>
      <c r="C57" t="s">
        <v>40</v>
      </c>
      <c r="D57" s="1">
        <v>280.5</v>
      </c>
      <c r="E57" s="1">
        <v>2.6920000000000002</v>
      </c>
      <c r="F57">
        <v>6954</v>
      </c>
      <c r="G57" t="s">
        <v>41</v>
      </c>
      <c r="H57">
        <v>1066</v>
      </c>
      <c r="I57" t="s">
        <v>41</v>
      </c>
      <c r="J57">
        <v>1261</v>
      </c>
      <c r="K57" t="s">
        <v>41</v>
      </c>
      <c r="L57" s="4">
        <f t="shared" si="0"/>
        <v>0.14000000000000001</v>
      </c>
      <c r="M57" s="5">
        <f t="shared" si="1"/>
        <v>0.28050000000000003</v>
      </c>
    </row>
    <row r="58" spans="2:13" x14ac:dyDescent="0.25">
      <c r="B58">
        <v>150</v>
      </c>
      <c r="C58" t="s">
        <v>40</v>
      </c>
      <c r="D58" s="1">
        <v>289.39999999999998</v>
      </c>
      <c r="E58" s="1">
        <v>2.5539999999999998</v>
      </c>
      <c r="F58">
        <v>7290</v>
      </c>
      <c r="G58" t="s">
        <v>41</v>
      </c>
      <c r="H58">
        <v>1079</v>
      </c>
      <c r="I58" t="s">
        <v>41</v>
      </c>
      <c r="J58">
        <v>1287</v>
      </c>
      <c r="K58" t="s">
        <v>41</v>
      </c>
      <c r="L58" s="4">
        <f t="shared" si="0"/>
        <v>0.15</v>
      </c>
      <c r="M58" s="5">
        <f t="shared" si="1"/>
        <v>0.28939999999999999</v>
      </c>
    </row>
    <row r="59" spans="2:13" x14ac:dyDescent="0.25">
      <c r="B59">
        <v>160</v>
      </c>
      <c r="C59" t="s">
        <v>40</v>
      </c>
      <c r="D59" s="1">
        <v>297.8</v>
      </c>
      <c r="E59" s="1">
        <v>2.431</v>
      </c>
      <c r="F59">
        <v>7617</v>
      </c>
      <c r="G59" t="s">
        <v>41</v>
      </c>
      <c r="H59">
        <v>1092</v>
      </c>
      <c r="I59" t="s">
        <v>41</v>
      </c>
      <c r="J59">
        <v>1312</v>
      </c>
      <c r="K59" t="s">
        <v>41</v>
      </c>
      <c r="L59" s="4">
        <f t="shared" si="0"/>
        <v>0.16</v>
      </c>
      <c r="M59" s="5">
        <f t="shared" si="1"/>
        <v>0.29780000000000001</v>
      </c>
    </row>
    <row r="60" spans="2:13" x14ac:dyDescent="0.25">
      <c r="B60">
        <v>170</v>
      </c>
      <c r="C60" t="s">
        <v>40</v>
      </c>
      <c r="D60" s="1">
        <v>305.89999999999998</v>
      </c>
      <c r="E60" s="1">
        <v>2.3199999999999998</v>
      </c>
      <c r="F60">
        <v>7937</v>
      </c>
      <c r="G60" t="s">
        <v>41</v>
      </c>
      <c r="H60">
        <v>1104</v>
      </c>
      <c r="I60" t="s">
        <v>41</v>
      </c>
      <c r="J60">
        <v>1336</v>
      </c>
      <c r="K60" t="s">
        <v>41</v>
      </c>
      <c r="L60" s="4">
        <f t="shared" si="0"/>
        <v>0.17</v>
      </c>
      <c r="M60" s="5">
        <f t="shared" si="1"/>
        <v>0.30589999999999995</v>
      </c>
    </row>
    <row r="61" spans="2:13" x14ac:dyDescent="0.25">
      <c r="B61">
        <v>180</v>
      </c>
      <c r="C61" t="s">
        <v>40</v>
      </c>
      <c r="D61" s="1">
        <v>313.5</v>
      </c>
      <c r="E61" s="1">
        <v>2.2200000000000002</v>
      </c>
      <c r="F61">
        <v>8248</v>
      </c>
      <c r="G61" t="s">
        <v>41</v>
      </c>
      <c r="H61">
        <v>1115</v>
      </c>
      <c r="I61" t="s">
        <v>41</v>
      </c>
      <c r="J61">
        <v>1358</v>
      </c>
      <c r="K61" t="s">
        <v>41</v>
      </c>
      <c r="L61" s="4">
        <f t="shared" si="0"/>
        <v>0.18</v>
      </c>
      <c r="M61" s="5">
        <f t="shared" si="1"/>
        <v>0.3135</v>
      </c>
    </row>
    <row r="62" spans="2:13" x14ac:dyDescent="0.25">
      <c r="B62">
        <v>200</v>
      </c>
      <c r="C62" t="s">
        <v>40</v>
      </c>
      <c r="D62" s="1">
        <v>327.8</v>
      </c>
      <c r="E62" s="1">
        <v>2.0459999999999998</v>
      </c>
      <c r="F62">
        <v>8853</v>
      </c>
      <c r="G62" t="s">
        <v>41</v>
      </c>
      <c r="H62">
        <v>1136</v>
      </c>
      <c r="I62" t="s">
        <v>41</v>
      </c>
      <c r="J62">
        <v>1398</v>
      </c>
      <c r="K62" t="s">
        <v>41</v>
      </c>
      <c r="L62" s="4">
        <f t="shared" si="0"/>
        <v>0.2</v>
      </c>
      <c r="M62" s="5">
        <f t="shared" si="1"/>
        <v>0.32780000000000004</v>
      </c>
    </row>
    <row r="63" spans="2:13" x14ac:dyDescent="0.25">
      <c r="B63">
        <v>225</v>
      </c>
      <c r="C63" t="s">
        <v>40</v>
      </c>
      <c r="D63" s="1">
        <v>343.8</v>
      </c>
      <c r="E63" s="1">
        <v>1.8660000000000001</v>
      </c>
      <c r="F63">
        <v>9576</v>
      </c>
      <c r="G63" t="s">
        <v>41</v>
      </c>
      <c r="H63">
        <v>1160</v>
      </c>
      <c r="I63" t="s">
        <v>41</v>
      </c>
      <c r="J63">
        <v>1442</v>
      </c>
      <c r="K63" t="s">
        <v>41</v>
      </c>
      <c r="L63" s="4">
        <f t="shared" si="0"/>
        <v>0.22500000000000001</v>
      </c>
      <c r="M63" s="5">
        <f t="shared" si="1"/>
        <v>0.34379999999999999</v>
      </c>
    </row>
    <row r="64" spans="2:13" x14ac:dyDescent="0.25">
      <c r="B64">
        <v>250</v>
      </c>
      <c r="C64" t="s">
        <v>40</v>
      </c>
      <c r="D64" s="1">
        <v>358</v>
      </c>
      <c r="E64" s="1">
        <v>1.7170000000000001</v>
      </c>
      <c r="F64">
        <v>1.03</v>
      </c>
      <c r="G64" t="s">
        <v>42</v>
      </c>
      <c r="H64">
        <v>1181</v>
      </c>
      <c r="I64" t="s">
        <v>41</v>
      </c>
      <c r="J64">
        <v>1482</v>
      </c>
      <c r="K64" t="s">
        <v>41</v>
      </c>
      <c r="L64" s="4">
        <f t="shared" si="0"/>
        <v>0.25</v>
      </c>
      <c r="M64" s="5">
        <f t="shared" si="1"/>
        <v>0.35799999999999998</v>
      </c>
    </row>
    <row r="65" spans="2:15" x14ac:dyDescent="0.25">
      <c r="B65">
        <v>275</v>
      </c>
      <c r="C65" t="s">
        <v>40</v>
      </c>
      <c r="D65" s="1">
        <v>370.7</v>
      </c>
      <c r="E65" s="1">
        <v>1.593</v>
      </c>
      <c r="F65">
        <v>1.0900000000000001</v>
      </c>
      <c r="G65" t="s">
        <v>42</v>
      </c>
      <c r="H65">
        <v>1199</v>
      </c>
      <c r="I65" t="s">
        <v>41</v>
      </c>
      <c r="J65">
        <v>1518</v>
      </c>
      <c r="K65" t="s">
        <v>41</v>
      </c>
      <c r="L65" s="4">
        <f t="shared" si="0"/>
        <v>0.27500000000000002</v>
      </c>
      <c r="M65" s="5">
        <f t="shared" si="1"/>
        <v>0.37069999999999997</v>
      </c>
    </row>
    <row r="66" spans="2:15" x14ac:dyDescent="0.25">
      <c r="B66">
        <v>300</v>
      </c>
      <c r="C66" t="s">
        <v>40</v>
      </c>
      <c r="D66" s="1">
        <v>381.9</v>
      </c>
      <c r="E66" s="1">
        <v>1.486</v>
      </c>
      <c r="F66">
        <v>1.1599999999999999</v>
      </c>
      <c r="G66" t="s">
        <v>42</v>
      </c>
      <c r="H66">
        <v>1216</v>
      </c>
      <c r="I66" t="s">
        <v>41</v>
      </c>
      <c r="J66">
        <v>1551</v>
      </c>
      <c r="K66" t="s">
        <v>41</v>
      </c>
      <c r="L66" s="4">
        <f t="shared" si="0"/>
        <v>0.3</v>
      </c>
      <c r="M66" s="5">
        <f t="shared" si="1"/>
        <v>0.38189999999999996</v>
      </c>
    </row>
    <row r="67" spans="2:15" x14ac:dyDescent="0.25">
      <c r="B67">
        <v>325</v>
      </c>
      <c r="C67" t="s">
        <v>40</v>
      </c>
      <c r="D67" s="1">
        <v>392</v>
      </c>
      <c r="E67" s="1">
        <v>1.3939999999999999</v>
      </c>
      <c r="F67">
        <v>1.22</v>
      </c>
      <c r="G67" t="s">
        <v>42</v>
      </c>
      <c r="H67">
        <v>1231</v>
      </c>
      <c r="I67" t="s">
        <v>41</v>
      </c>
      <c r="J67">
        <v>1581</v>
      </c>
      <c r="K67" t="s">
        <v>41</v>
      </c>
      <c r="L67" s="4">
        <f t="shared" si="0"/>
        <v>0.32500000000000001</v>
      </c>
      <c r="M67" s="5">
        <f t="shared" si="1"/>
        <v>0.39200000000000002</v>
      </c>
    </row>
    <row r="68" spans="2:15" x14ac:dyDescent="0.25">
      <c r="B68">
        <v>350</v>
      </c>
      <c r="C68" t="s">
        <v>40</v>
      </c>
      <c r="D68" s="1">
        <v>400.8</v>
      </c>
      <c r="E68" s="1">
        <v>1.3140000000000001</v>
      </c>
      <c r="F68">
        <v>1.28</v>
      </c>
      <c r="G68" t="s">
        <v>42</v>
      </c>
      <c r="H68">
        <v>1245</v>
      </c>
      <c r="I68" t="s">
        <v>41</v>
      </c>
      <c r="J68">
        <v>1609</v>
      </c>
      <c r="K68" t="s">
        <v>41</v>
      </c>
      <c r="L68" s="4">
        <f t="shared" si="0"/>
        <v>0.35</v>
      </c>
      <c r="M68" s="5">
        <f t="shared" si="1"/>
        <v>0.40079999999999999</v>
      </c>
    </row>
    <row r="69" spans="2:15" x14ac:dyDescent="0.25">
      <c r="B69">
        <v>375</v>
      </c>
      <c r="C69" t="s">
        <v>40</v>
      </c>
      <c r="D69" s="1">
        <v>408.7</v>
      </c>
      <c r="E69" s="1">
        <v>1.2430000000000001</v>
      </c>
      <c r="F69">
        <v>1.35</v>
      </c>
      <c r="G69" t="s">
        <v>42</v>
      </c>
      <c r="H69">
        <v>1258</v>
      </c>
      <c r="I69" t="s">
        <v>41</v>
      </c>
      <c r="J69">
        <v>1635</v>
      </c>
      <c r="K69" t="s">
        <v>41</v>
      </c>
      <c r="L69" s="4">
        <f t="shared" si="0"/>
        <v>0.375</v>
      </c>
      <c r="M69" s="5">
        <f t="shared" si="1"/>
        <v>0.40870000000000001</v>
      </c>
    </row>
    <row r="70" spans="2:15" x14ac:dyDescent="0.25">
      <c r="B70">
        <v>400</v>
      </c>
      <c r="C70" t="s">
        <v>40</v>
      </c>
      <c r="D70" s="1">
        <v>415.6</v>
      </c>
      <c r="E70" s="1">
        <v>1.18</v>
      </c>
      <c r="F70">
        <v>1.41</v>
      </c>
      <c r="G70" t="s">
        <v>42</v>
      </c>
      <c r="H70">
        <v>1270</v>
      </c>
      <c r="I70" t="s">
        <v>41</v>
      </c>
      <c r="J70">
        <v>1660</v>
      </c>
      <c r="K70" t="s">
        <v>41</v>
      </c>
      <c r="L70" s="4">
        <f t="shared" si="0"/>
        <v>0.4</v>
      </c>
      <c r="M70" s="5">
        <f t="shared" si="1"/>
        <v>0.41560000000000002</v>
      </c>
    </row>
    <row r="71" spans="2:15" x14ac:dyDescent="0.25">
      <c r="B71">
        <v>450</v>
      </c>
      <c r="C71" t="s">
        <v>40</v>
      </c>
      <c r="D71" s="1">
        <v>426.9</v>
      </c>
      <c r="E71" s="1">
        <v>1.073</v>
      </c>
      <c r="F71">
        <v>1.52</v>
      </c>
      <c r="G71" t="s">
        <v>42</v>
      </c>
      <c r="H71">
        <v>1297</v>
      </c>
      <c r="I71" t="s">
        <v>41</v>
      </c>
      <c r="J71">
        <v>1705</v>
      </c>
      <c r="K71" t="s">
        <v>41</v>
      </c>
      <c r="L71" s="4">
        <f t="shared" si="0"/>
        <v>0.45</v>
      </c>
      <c r="M71" s="5">
        <f t="shared" si="1"/>
        <v>0.4269</v>
      </c>
    </row>
    <row r="72" spans="2:15" x14ac:dyDescent="0.25">
      <c r="B72">
        <v>500</v>
      </c>
      <c r="C72" t="s">
        <v>40</v>
      </c>
      <c r="D72" s="1">
        <v>435.4</v>
      </c>
      <c r="E72" s="1">
        <v>0.98450000000000004</v>
      </c>
      <c r="F72">
        <v>1.64</v>
      </c>
      <c r="G72" t="s">
        <v>42</v>
      </c>
      <c r="H72">
        <v>1321</v>
      </c>
      <c r="I72" t="s">
        <v>41</v>
      </c>
      <c r="J72">
        <v>1747</v>
      </c>
      <c r="K72" t="s">
        <v>41</v>
      </c>
      <c r="L72" s="4">
        <f t="shared" si="0"/>
        <v>0.5</v>
      </c>
      <c r="M72" s="5">
        <f t="shared" si="1"/>
        <v>0.43539999999999995</v>
      </c>
    </row>
    <row r="73" spans="2:15" x14ac:dyDescent="0.25">
      <c r="B73">
        <v>550</v>
      </c>
      <c r="C73" t="s">
        <v>40</v>
      </c>
      <c r="D73" s="1">
        <v>441.4</v>
      </c>
      <c r="E73" s="1">
        <v>0.91080000000000005</v>
      </c>
      <c r="F73">
        <v>1.75</v>
      </c>
      <c r="G73" t="s">
        <v>42</v>
      </c>
      <c r="H73">
        <v>1344</v>
      </c>
      <c r="I73" t="s">
        <v>41</v>
      </c>
      <c r="J73">
        <v>1785</v>
      </c>
      <c r="K73" t="s">
        <v>41</v>
      </c>
      <c r="L73" s="4">
        <f t="shared" si="0"/>
        <v>0.55000000000000004</v>
      </c>
      <c r="M73" s="5">
        <f t="shared" si="1"/>
        <v>0.44139999999999996</v>
      </c>
    </row>
    <row r="74" spans="2:15" x14ac:dyDescent="0.25">
      <c r="B74">
        <v>600</v>
      </c>
      <c r="C74" t="s">
        <v>40</v>
      </c>
      <c r="D74" s="1">
        <v>445.4</v>
      </c>
      <c r="E74" s="1">
        <v>0.84799999999999998</v>
      </c>
      <c r="F74">
        <v>1.86</v>
      </c>
      <c r="G74" t="s">
        <v>42</v>
      </c>
      <c r="H74">
        <v>1366</v>
      </c>
      <c r="I74" t="s">
        <v>41</v>
      </c>
      <c r="J74">
        <v>1821</v>
      </c>
      <c r="K74" t="s">
        <v>41</v>
      </c>
      <c r="L74" s="4">
        <f t="shared" si="0"/>
        <v>0.6</v>
      </c>
      <c r="M74" s="5">
        <f t="shared" si="1"/>
        <v>0.44539999999999996</v>
      </c>
    </row>
    <row r="75" spans="2:15" x14ac:dyDescent="0.25">
      <c r="B75">
        <v>650</v>
      </c>
      <c r="C75" t="s">
        <v>40</v>
      </c>
      <c r="D75" s="1">
        <v>447.7</v>
      </c>
      <c r="E75" s="1">
        <v>0.79400000000000004</v>
      </c>
      <c r="F75">
        <v>1.97</v>
      </c>
      <c r="G75" t="s">
        <v>42</v>
      </c>
      <c r="H75">
        <v>1386</v>
      </c>
      <c r="I75" t="s">
        <v>41</v>
      </c>
      <c r="J75">
        <v>1855</v>
      </c>
      <c r="K75" t="s">
        <v>41</v>
      </c>
      <c r="L75" s="4">
        <f t="shared" si="0"/>
        <v>0.65</v>
      </c>
      <c r="M75" s="5">
        <f t="shared" si="1"/>
        <v>0.44769999999999999</v>
      </c>
    </row>
    <row r="76" spans="2:15" x14ac:dyDescent="0.25">
      <c r="B76">
        <v>700</v>
      </c>
      <c r="C76" t="s">
        <v>40</v>
      </c>
      <c r="D76" s="1">
        <v>448.5</v>
      </c>
      <c r="E76" s="1">
        <v>0.74690000000000001</v>
      </c>
      <c r="F76">
        <v>2.08</v>
      </c>
      <c r="G76" t="s">
        <v>42</v>
      </c>
      <c r="H76">
        <v>1406</v>
      </c>
      <c r="I76" t="s">
        <v>41</v>
      </c>
      <c r="J76">
        <v>1887</v>
      </c>
      <c r="K76" t="s">
        <v>41</v>
      </c>
      <c r="L76" s="4">
        <f t="shared" si="0"/>
        <v>0.7</v>
      </c>
      <c r="M76" s="5">
        <f t="shared" si="1"/>
        <v>0.44850000000000001</v>
      </c>
    </row>
    <row r="77" spans="2:15" x14ac:dyDescent="0.25">
      <c r="B77">
        <v>800</v>
      </c>
      <c r="C77" t="s">
        <v>40</v>
      </c>
      <c r="D77" s="1">
        <v>446.9</v>
      </c>
      <c r="E77" s="1">
        <v>0.66869999999999996</v>
      </c>
      <c r="F77">
        <v>2.31</v>
      </c>
      <c r="G77" t="s">
        <v>42</v>
      </c>
      <c r="H77">
        <v>1460</v>
      </c>
      <c r="I77" t="s">
        <v>41</v>
      </c>
      <c r="J77">
        <v>1948</v>
      </c>
      <c r="K77" t="s">
        <v>41</v>
      </c>
      <c r="L77" s="4">
        <f t="shared" si="0"/>
        <v>0.8</v>
      </c>
      <c r="M77" s="5">
        <f t="shared" si="1"/>
        <v>0.44689999999999996</v>
      </c>
    </row>
    <row r="78" spans="2:15" x14ac:dyDescent="0.25">
      <c r="B78">
        <v>900</v>
      </c>
      <c r="C78" t="s">
        <v>40</v>
      </c>
      <c r="D78" s="1">
        <v>441.9</v>
      </c>
      <c r="E78" s="1">
        <v>0.60619999999999996</v>
      </c>
      <c r="F78">
        <v>2.5299999999999998</v>
      </c>
      <c r="G78" t="s">
        <v>42</v>
      </c>
      <c r="H78">
        <v>1511</v>
      </c>
      <c r="I78" t="s">
        <v>41</v>
      </c>
      <c r="J78">
        <v>2006</v>
      </c>
      <c r="K78" t="s">
        <v>41</v>
      </c>
      <c r="L78" s="4">
        <f t="shared" si="0"/>
        <v>0.9</v>
      </c>
      <c r="M78" s="5">
        <f t="shared" si="1"/>
        <v>0.44189999999999996</v>
      </c>
      <c r="O78" s="6" t="s">
        <v>101</v>
      </c>
    </row>
    <row r="79" spans="2:15" x14ac:dyDescent="0.25">
      <c r="B79">
        <v>1</v>
      </c>
      <c r="C79" t="s">
        <v>43</v>
      </c>
      <c r="D79" s="1">
        <v>434.8</v>
      </c>
      <c r="E79" s="1">
        <v>0.55520000000000003</v>
      </c>
      <c r="F79">
        <v>2.76</v>
      </c>
      <c r="G79" t="s">
        <v>42</v>
      </c>
      <c r="H79">
        <v>1562</v>
      </c>
      <c r="I79" t="s">
        <v>41</v>
      </c>
      <c r="J79">
        <v>2062</v>
      </c>
      <c r="K79" t="s">
        <v>41</v>
      </c>
      <c r="L79" s="6">
        <f>B79</f>
        <v>1</v>
      </c>
      <c r="M79" s="5">
        <f>D79/1000</f>
        <v>0.43480000000000002</v>
      </c>
      <c r="O79" s="7">
        <f>F79*2.85/10</f>
        <v>0.78659999999999997</v>
      </c>
    </row>
    <row r="80" spans="2:15" x14ac:dyDescent="0.25">
      <c r="B80">
        <v>1.1000000000000001</v>
      </c>
      <c r="C80" t="s">
        <v>43</v>
      </c>
      <c r="D80" s="1">
        <v>426.3</v>
      </c>
      <c r="E80" s="1">
        <v>0.51259999999999994</v>
      </c>
      <c r="F80">
        <v>2.99</v>
      </c>
      <c r="G80" t="s">
        <v>42</v>
      </c>
      <c r="H80">
        <v>1612</v>
      </c>
      <c r="I80" t="s">
        <v>41</v>
      </c>
      <c r="J80">
        <v>2116</v>
      </c>
      <c r="K80" t="s">
        <v>41</v>
      </c>
      <c r="L80" s="6">
        <f t="shared" ref="L80:L105" si="2">B80</f>
        <v>1.1000000000000001</v>
      </c>
      <c r="M80" s="5">
        <f t="shared" si="1"/>
        <v>0.42630000000000001</v>
      </c>
      <c r="O80" s="7">
        <f t="shared" ref="O80:O105" si="3">F80*2.85/10</f>
        <v>0.85215000000000019</v>
      </c>
    </row>
    <row r="81" spans="2:15" x14ac:dyDescent="0.25">
      <c r="B81">
        <v>1.2</v>
      </c>
      <c r="C81" t="s">
        <v>43</v>
      </c>
      <c r="D81" s="1">
        <v>417.1</v>
      </c>
      <c r="E81" s="1">
        <v>0.47639999999999999</v>
      </c>
      <c r="F81">
        <v>3.22</v>
      </c>
      <c r="G81" t="s">
        <v>42</v>
      </c>
      <c r="H81">
        <v>1662</v>
      </c>
      <c r="I81" t="s">
        <v>41</v>
      </c>
      <c r="J81">
        <v>2169</v>
      </c>
      <c r="K81" t="s">
        <v>41</v>
      </c>
      <c r="L81" s="6">
        <f t="shared" si="2"/>
        <v>1.2</v>
      </c>
      <c r="M81" s="5">
        <f t="shared" si="1"/>
        <v>0.41710000000000003</v>
      </c>
      <c r="O81" s="7">
        <f t="shared" si="3"/>
        <v>0.91770000000000018</v>
      </c>
    </row>
    <row r="82" spans="2:15" x14ac:dyDescent="0.25">
      <c r="B82">
        <v>1.3</v>
      </c>
      <c r="C82" t="s">
        <v>43</v>
      </c>
      <c r="D82" s="1">
        <v>407.4</v>
      </c>
      <c r="E82" s="1">
        <v>0.44529999999999997</v>
      </c>
      <c r="F82">
        <v>3.46</v>
      </c>
      <c r="G82" t="s">
        <v>42</v>
      </c>
      <c r="H82">
        <v>1712</v>
      </c>
      <c r="I82" t="s">
        <v>41</v>
      </c>
      <c r="J82">
        <v>2222</v>
      </c>
      <c r="K82" t="s">
        <v>41</v>
      </c>
      <c r="L82" s="6">
        <f t="shared" si="2"/>
        <v>1.3</v>
      </c>
      <c r="M82" s="5">
        <f t="shared" si="1"/>
        <v>0.40739999999999998</v>
      </c>
      <c r="O82" s="7">
        <f t="shared" si="3"/>
        <v>0.98610000000000009</v>
      </c>
    </row>
    <row r="83" spans="2:15" x14ac:dyDescent="0.25">
      <c r="B83">
        <v>1.4</v>
      </c>
      <c r="C83" t="s">
        <v>43</v>
      </c>
      <c r="D83" s="1">
        <v>397.6</v>
      </c>
      <c r="E83" s="1">
        <v>0.41830000000000001</v>
      </c>
      <c r="F83">
        <v>3.71</v>
      </c>
      <c r="G83" t="s">
        <v>42</v>
      </c>
      <c r="H83">
        <v>1763</v>
      </c>
      <c r="I83" t="s">
        <v>41</v>
      </c>
      <c r="J83">
        <v>2275</v>
      </c>
      <c r="K83" t="s">
        <v>41</v>
      </c>
      <c r="L83" s="6">
        <f t="shared" si="2"/>
        <v>1.4</v>
      </c>
      <c r="M83" s="5">
        <f t="shared" si="1"/>
        <v>0.39760000000000001</v>
      </c>
      <c r="O83" s="7">
        <f t="shared" si="3"/>
        <v>1.05735</v>
      </c>
    </row>
    <row r="84" spans="2:15" x14ac:dyDescent="0.25">
      <c r="B84">
        <v>1.5</v>
      </c>
      <c r="C84" t="s">
        <v>43</v>
      </c>
      <c r="D84" s="1">
        <v>387.9</v>
      </c>
      <c r="E84" s="1">
        <v>0.39460000000000001</v>
      </c>
      <c r="F84">
        <v>3.97</v>
      </c>
      <c r="G84" t="s">
        <v>42</v>
      </c>
      <c r="H84">
        <v>1814</v>
      </c>
      <c r="I84" t="s">
        <v>41</v>
      </c>
      <c r="J84">
        <v>2328</v>
      </c>
      <c r="K84" t="s">
        <v>41</v>
      </c>
      <c r="L84" s="6">
        <f t="shared" si="2"/>
        <v>1.5</v>
      </c>
      <c r="M84" s="5">
        <f t="shared" si="1"/>
        <v>0.38789999999999997</v>
      </c>
      <c r="O84" s="7">
        <f t="shared" si="3"/>
        <v>1.1314500000000001</v>
      </c>
    </row>
    <row r="85" spans="2:15" x14ac:dyDescent="0.25">
      <c r="B85">
        <v>1.6</v>
      </c>
      <c r="C85" t="s">
        <v>43</v>
      </c>
      <c r="D85" s="1">
        <v>378.4</v>
      </c>
      <c r="E85" s="1">
        <v>0.37359999999999999</v>
      </c>
      <c r="F85">
        <v>4.2300000000000004</v>
      </c>
      <c r="G85" t="s">
        <v>42</v>
      </c>
      <c r="H85">
        <v>1866</v>
      </c>
      <c r="I85" t="s">
        <v>41</v>
      </c>
      <c r="J85">
        <v>2382</v>
      </c>
      <c r="K85" t="s">
        <v>41</v>
      </c>
      <c r="L85" s="6">
        <f t="shared" si="2"/>
        <v>1.6</v>
      </c>
      <c r="M85" s="5">
        <f t="shared" si="1"/>
        <v>0.37839999999999996</v>
      </c>
      <c r="O85" s="7">
        <f t="shared" si="3"/>
        <v>1.2055500000000001</v>
      </c>
    </row>
    <row r="86" spans="2:15" x14ac:dyDescent="0.25">
      <c r="B86">
        <v>1.7</v>
      </c>
      <c r="C86" t="s">
        <v>43</v>
      </c>
      <c r="D86" s="1">
        <v>369.1</v>
      </c>
      <c r="E86" s="1">
        <v>0.35489999999999999</v>
      </c>
      <c r="F86">
        <v>4.49</v>
      </c>
      <c r="G86" t="s">
        <v>42</v>
      </c>
      <c r="H86">
        <v>1919</v>
      </c>
      <c r="I86" t="s">
        <v>41</v>
      </c>
      <c r="J86">
        <v>2436</v>
      </c>
      <c r="K86" t="s">
        <v>41</v>
      </c>
      <c r="L86" s="6">
        <f t="shared" si="2"/>
        <v>1.7</v>
      </c>
      <c r="M86" s="5">
        <f t="shared" si="1"/>
        <v>0.36910000000000004</v>
      </c>
      <c r="O86" s="7">
        <f t="shared" si="3"/>
        <v>1.2796500000000002</v>
      </c>
    </row>
    <row r="87" spans="2:15" x14ac:dyDescent="0.25">
      <c r="B87">
        <v>1.8</v>
      </c>
      <c r="C87" t="s">
        <v>43</v>
      </c>
      <c r="D87" s="1">
        <v>360.1</v>
      </c>
      <c r="E87" s="1">
        <v>0.33800000000000002</v>
      </c>
      <c r="F87">
        <v>4.7699999999999996</v>
      </c>
      <c r="G87" t="s">
        <v>42</v>
      </c>
      <c r="H87">
        <v>1973</v>
      </c>
      <c r="I87" t="s">
        <v>41</v>
      </c>
      <c r="J87">
        <v>2491</v>
      </c>
      <c r="K87" t="s">
        <v>41</v>
      </c>
      <c r="L87" s="6">
        <f t="shared" si="2"/>
        <v>1.8</v>
      </c>
      <c r="M87" s="5">
        <f t="shared" si="1"/>
        <v>0.36010000000000003</v>
      </c>
      <c r="O87" s="7">
        <f t="shared" si="3"/>
        <v>1.35945</v>
      </c>
    </row>
    <row r="88" spans="2:15" x14ac:dyDescent="0.25">
      <c r="B88">
        <v>2</v>
      </c>
      <c r="C88" t="s">
        <v>43</v>
      </c>
      <c r="D88" s="1">
        <v>343.1</v>
      </c>
      <c r="E88" s="1">
        <v>0.309</v>
      </c>
      <c r="F88">
        <v>5.33</v>
      </c>
      <c r="G88" t="s">
        <v>42</v>
      </c>
      <c r="H88">
        <v>2160</v>
      </c>
      <c r="I88" t="s">
        <v>41</v>
      </c>
      <c r="J88">
        <v>2603</v>
      </c>
      <c r="K88" t="s">
        <v>41</v>
      </c>
      <c r="L88" s="6">
        <f t="shared" si="2"/>
        <v>2</v>
      </c>
      <c r="M88" s="5">
        <f t="shared" si="1"/>
        <v>0.34310000000000002</v>
      </c>
      <c r="O88" s="7">
        <f t="shared" si="3"/>
        <v>1.51905</v>
      </c>
    </row>
    <row r="89" spans="2:15" x14ac:dyDescent="0.25">
      <c r="B89">
        <v>2.25</v>
      </c>
      <c r="C89" t="s">
        <v>43</v>
      </c>
      <c r="D89" s="1">
        <v>323.8</v>
      </c>
      <c r="E89" s="1">
        <v>0.27939999999999998</v>
      </c>
      <c r="F89">
        <v>6.08</v>
      </c>
      <c r="G89" t="s">
        <v>42</v>
      </c>
      <c r="H89">
        <v>2440</v>
      </c>
      <c r="I89" t="s">
        <v>41</v>
      </c>
      <c r="J89">
        <v>2750</v>
      </c>
      <c r="K89" t="s">
        <v>41</v>
      </c>
      <c r="L89" s="6">
        <f t="shared" si="2"/>
        <v>2.25</v>
      </c>
      <c r="M89" s="5">
        <f t="shared" si="1"/>
        <v>0.32380000000000003</v>
      </c>
      <c r="O89" s="7">
        <f t="shared" si="3"/>
        <v>1.7327999999999999</v>
      </c>
    </row>
    <row r="90" spans="2:15" x14ac:dyDescent="0.25">
      <c r="B90">
        <v>2.5</v>
      </c>
      <c r="C90" t="s">
        <v>43</v>
      </c>
      <c r="D90" s="1">
        <v>306.3</v>
      </c>
      <c r="E90" s="1">
        <v>0.25530000000000003</v>
      </c>
      <c r="F90">
        <v>6.87</v>
      </c>
      <c r="G90" t="s">
        <v>42</v>
      </c>
      <c r="H90">
        <v>2720</v>
      </c>
      <c r="I90" t="s">
        <v>41</v>
      </c>
      <c r="J90">
        <v>2903</v>
      </c>
      <c r="K90" t="s">
        <v>41</v>
      </c>
      <c r="L90" s="6">
        <f t="shared" si="2"/>
        <v>2.5</v>
      </c>
      <c r="M90" s="5">
        <f t="shared" si="1"/>
        <v>0.30630000000000002</v>
      </c>
      <c r="O90" s="7">
        <f t="shared" si="3"/>
        <v>1.9579499999999999</v>
      </c>
    </row>
    <row r="91" spans="2:15" x14ac:dyDescent="0.25">
      <c r="B91">
        <v>2.75</v>
      </c>
      <c r="C91" t="s">
        <v>43</v>
      </c>
      <c r="D91" s="1">
        <v>290.7</v>
      </c>
      <c r="E91" s="1">
        <v>0.23519999999999999</v>
      </c>
      <c r="F91">
        <v>7.71</v>
      </c>
      <c r="G91" t="s">
        <v>42</v>
      </c>
      <c r="H91">
        <v>3001</v>
      </c>
      <c r="I91" t="s">
        <v>41</v>
      </c>
      <c r="J91">
        <v>3065</v>
      </c>
      <c r="K91" t="s">
        <v>41</v>
      </c>
      <c r="L91" s="6">
        <f t="shared" si="2"/>
        <v>2.75</v>
      </c>
      <c r="M91" s="5">
        <f t="shared" si="1"/>
        <v>0.29070000000000001</v>
      </c>
      <c r="O91" s="7">
        <f t="shared" si="3"/>
        <v>2.1973500000000001</v>
      </c>
    </row>
    <row r="92" spans="2:15" x14ac:dyDescent="0.25">
      <c r="B92">
        <v>3</v>
      </c>
      <c r="C92" t="s">
        <v>43</v>
      </c>
      <c r="D92" s="1">
        <v>276.60000000000002</v>
      </c>
      <c r="E92" s="1">
        <v>0.21820000000000001</v>
      </c>
      <c r="F92">
        <v>8.59</v>
      </c>
      <c r="G92" t="s">
        <v>42</v>
      </c>
      <c r="H92">
        <v>3285</v>
      </c>
      <c r="I92" t="s">
        <v>41</v>
      </c>
      <c r="J92">
        <v>3235</v>
      </c>
      <c r="K92" t="s">
        <v>41</v>
      </c>
      <c r="L92" s="6">
        <f t="shared" si="2"/>
        <v>3</v>
      </c>
      <c r="M92" s="5">
        <f t="shared" ref="M92:M104" si="4">D92/1000</f>
        <v>0.27660000000000001</v>
      </c>
      <c r="O92" s="7">
        <f t="shared" si="3"/>
        <v>2.44815</v>
      </c>
    </row>
    <row r="93" spans="2:15" x14ac:dyDescent="0.25">
      <c r="B93">
        <v>3.25</v>
      </c>
      <c r="C93" t="s">
        <v>43</v>
      </c>
      <c r="D93" s="1">
        <v>263.8</v>
      </c>
      <c r="E93" s="1">
        <v>0.2036</v>
      </c>
      <c r="F93">
        <v>9.51</v>
      </c>
      <c r="G93" t="s">
        <v>42</v>
      </c>
      <c r="H93">
        <v>3571</v>
      </c>
      <c r="I93" t="s">
        <v>41</v>
      </c>
      <c r="J93">
        <v>3413</v>
      </c>
      <c r="K93" t="s">
        <v>41</v>
      </c>
      <c r="L93" s="6">
        <f t="shared" si="2"/>
        <v>3.25</v>
      </c>
      <c r="M93" s="5">
        <f t="shared" si="4"/>
        <v>0.26380000000000003</v>
      </c>
      <c r="O93" s="7">
        <f t="shared" si="3"/>
        <v>2.71035</v>
      </c>
    </row>
    <row r="94" spans="2:15" x14ac:dyDescent="0.25">
      <c r="B94">
        <v>3.5</v>
      </c>
      <c r="C94" t="s">
        <v>43</v>
      </c>
      <c r="D94" s="1">
        <v>252.3</v>
      </c>
      <c r="E94" s="1">
        <v>0.191</v>
      </c>
      <c r="F94">
        <v>10.48</v>
      </c>
      <c r="G94" t="s">
        <v>42</v>
      </c>
      <c r="H94">
        <v>3862</v>
      </c>
      <c r="I94" t="s">
        <v>41</v>
      </c>
      <c r="J94">
        <v>3600</v>
      </c>
      <c r="K94" t="s">
        <v>41</v>
      </c>
      <c r="L94" s="6">
        <f t="shared" si="2"/>
        <v>3.5</v>
      </c>
      <c r="M94" s="5">
        <f t="shared" si="4"/>
        <v>0.25230000000000002</v>
      </c>
      <c r="O94" s="7">
        <f t="shared" si="3"/>
        <v>2.9868000000000001</v>
      </c>
    </row>
    <row r="95" spans="2:15" x14ac:dyDescent="0.25">
      <c r="B95">
        <v>3.75</v>
      </c>
      <c r="C95" t="s">
        <v>43</v>
      </c>
      <c r="D95" s="1">
        <v>241.7</v>
      </c>
      <c r="E95" s="1">
        <v>0.1799</v>
      </c>
      <c r="F95">
        <v>11.49</v>
      </c>
      <c r="G95" t="s">
        <v>42</v>
      </c>
      <c r="H95">
        <v>4156</v>
      </c>
      <c r="I95" t="s">
        <v>41</v>
      </c>
      <c r="J95">
        <v>3796</v>
      </c>
      <c r="K95" t="s">
        <v>41</v>
      </c>
      <c r="L95" s="6">
        <f t="shared" si="2"/>
        <v>3.75</v>
      </c>
      <c r="M95" s="5">
        <f t="shared" si="4"/>
        <v>0.2417</v>
      </c>
      <c r="O95" s="7">
        <f t="shared" si="3"/>
        <v>3.2746500000000003</v>
      </c>
    </row>
    <row r="96" spans="2:15" x14ac:dyDescent="0.25">
      <c r="B96">
        <v>4</v>
      </c>
      <c r="C96" t="s">
        <v>43</v>
      </c>
      <c r="D96" s="1">
        <v>232.2</v>
      </c>
      <c r="E96" s="1">
        <v>0.1701</v>
      </c>
      <c r="F96">
        <v>12.54</v>
      </c>
      <c r="G96" t="s">
        <v>42</v>
      </c>
      <c r="H96">
        <v>4454</v>
      </c>
      <c r="I96" t="s">
        <v>41</v>
      </c>
      <c r="J96">
        <v>4000</v>
      </c>
      <c r="K96" t="s">
        <v>41</v>
      </c>
      <c r="L96" s="6">
        <f t="shared" si="2"/>
        <v>4</v>
      </c>
      <c r="M96" s="5">
        <f t="shared" si="4"/>
        <v>0.23219999999999999</v>
      </c>
      <c r="O96" s="7">
        <f t="shared" si="3"/>
        <v>3.5738999999999996</v>
      </c>
    </row>
    <row r="97" spans="1:15" x14ac:dyDescent="0.25">
      <c r="B97">
        <v>4.5</v>
      </c>
      <c r="C97" t="s">
        <v>43</v>
      </c>
      <c r="D97" s="1">
        <v>215.3</v>
      </c>
      <c r="E97" s="1">
        <v>0.15359999999999999</v>
      </c>
      <c r="F97">
        <v>14.78</v>
      </c>
      <c r="G97" t="s">
        <v>42</v>
      </c>
      <c r="H97">
        <v>5532</v>
      </c>
      <c r="I97" t="s">
        <v>41</v>
      </c>
      <c r="J97">
        <v>4435</v>
      </c>
      <c r="K97" t="s">
        <v>41</v>
      </c>
      <c r="L97" s="6">
        <f t="shared" si="2"/>
        <v>4.5</v>
      </c>
      <c r="M97" s="5">
        <f t="shared" si="4"/>
        <v>0.21530000000000002</v>
      </c>
      <c r="O97" s="7">
        <f t="shared" si="3"/>
        <v>4.2122999999999999</v>
      </c>
    </row>
    <row r="98" spans="1:15" x14ac:dyDescent="0.25">
      <c r="B98">
        <v>5</v>
      </c>
      <c r="C98" t="s">
        <v>43</v>
      </c>
      <c r="D98" s="1">
        <v>200.9</v>
      </c>
      <c r="E98" s="1">
        <v>0.1401</v>
      </c>
      <c r="F98">
        <v>17.18</v>
      </c>
      <c r="G98" t="s">
        <v>42</v>
      </c>
      <c r="H98">
        <v>6562</v>
      </c>
      <c r="I98" t="s">
        <v>41</v>
      </c>
      <c r="J98">
        <v>4905</v>
      </c>
      <c r="K98" t="s">
        <v>41</v>
      </c>
      <c r="L98" s="6">
        <f t="shared" si="2"/>
        <v>5</v>
      </c>
      <c r="M98" s="5">
        <f t="shared" si="4"/>
        <v>0.2009</v>
      </c>
      <c r="O98" s="7">
        <f t="shared" si="3"/>
        <v>4.8963000000000001</v>
      </c>
    </row>
    <row r="99" spans="1:15" x14ac:dyDescent="0.25">
      <c r="B99">
        <v>5.5</v>
      </c>
      <c r="C99" t="s">
        <v>43</v>
      </c>
      <c r="D99" s="1">
        <v>188.5</v>
      </c>
      <c r="E99" s="1">
        <v>0.129</v>
      </c>
      <c r="F99">
        <v>19.739999999999998</v>
      </c>
      <c r="G99" t="s">
        <v>42</v>
      </c>
      <c r="H99">
        <v>7572</v>
      </c>
      <c r="I99" t="s">
        <v>41</v>
      </c>
      <c r="J99">
        <v>5408</v>
      </c>
      <c r="K99" t="s">
        <v>41</v>
      </c>
      <c r="L99" s="6">
        <f t="shared" si="2"/>
        <v>5.5</v>
      </c>
      <c r="M99" s="5">
        <f t="shared" si="4"/>
        <v>0.1885</v>
      </c>
      <c r="O99" s="7">
        <f t="shared" si="3"/>
        <v>5.6258999999999997</v>
      </c>
    </row>
    <row r="100" spans="1:15" x14ac:dyDescent="0.25">
      <c r="B100">
        <v>6</v>
      </c>
      <c r="C100" t="s">
        <v>43</v>
      </c>
      <c r="D100" s="1">
        <v>177.7</v>
      </c>
      <c r="E100" s="1">
        <v>0.1195</v>
      </c>
      <c r="F100">
        <v>22.47</v>
      </c>
      <c r="G100" t="s">
        <v>42</v>
      </c>
      <c r="H100">
        <v>8574</v>
      </c>
      <c r="I100" t="s">
        <v>41</v>
      </c>
      <c r="J100">
        <v>5944</v>
      </c>
      <c r="K100" t="s">
        <v>41</v>
      </c>
      <c r="L100" s="6">
        <f t="shared" si="2"/>
        <v>6</v>
      </c>
      <c r="M100" s="5">
        <f t="shared" si="4"/>
        <v>0.1777</v>
      </c>
      <c r="O100" s="7">
        <f t="shared" si="3"/>
        <v>6.40395</v>
      </c>
    </row>
    <row r="101" spans="1:15" x14ac:dyDescent="0.25">
      <c r="B101">
        <v>6.5</v>
      </c>
      <c r="C101" t="s">
        <v>43</v>
      </c>
      <c r="D101" s="1">
        <v>168.2</v>
      </c>
      <c r="E101" s="1">
        <v>0.1114</v>
      </c>
      <c r="F101">
        <v>25.36</v>
      </c>
      <c r="G101" t="s">
        <v>42</v>
      </c>
      <c r="H101">
        <v>9576</v>
      </c>
      <c r="I101" t="s">
        <v>41</v>
      </c>
      <c r="J101">
        <v>6512</v>
      </c>
      <c r="K101" t="s">
        <v>41</v>
      </c>
      <c r="L101" s="6">
        <f t="shared" si="2"/>
        <v>6.5</v>
      </c>
      <c r="M101" s="5">
        <f t="shared" si="4"/>
        <v>0.16819999999999999</v>
      </c>
      <c r="O101" s="7">
        <f t="shared" si="3"/>
        <v>7.2275999999999998</v>
      </c>
    </row>
    <row r="102" spans="1:15" x14ac:dyDescent="0.25">
      <c r="B102">
        <v>7</v>
      </c>
      <c r="C102" t="s">
        <v>43</v>
      </c>
      <c r="D102" s="1">
        <v>159.80000000000001</v>
      </c>
      <c r="E102" s="1">
        <v>0.10440000000000001</v>
      </c>
      <c r="F102">
        <v>28.4</v>
      </c>
      <c r="G102" t="s">
        <v>42</v>
      </c>
      <c r="H102">
        <v>1.06</v>
      </c>
      <c r="I102" t="s">
        <v>42</v>
      </c>
      <c r="J102">
        <v>7111</v>
      </c>
      <c r="K102" t="s">
        <v>41</v>
      </c>
      <c r="L102" s="6">
        <f t="shared" si="2"/>
        <v>7</v>
      </c>
      <c r="M102" s="5">
        <f t="shared" si="4"/>
        <v>0.1598</v>
      </c>
      <c r="O102" s="7">
        <f t="shared" si="3"/>
        <v>8.0939999999999994</v>
      </c>
    </row>
    <row r="103" spans="1:15" x14ac:dyDescent="0.25">
      <c r="B103">
        <v>8</v>
      </c>
      <c r="C103" t="s">
        <v>43</v>
      </c>
      <c r="D103" s="1">
        <v>145.5</v>
      </c>
      <c r="E103" s="1">
        <v>9.2880000000000004E-2</v>
      </c>
      <c r="F103">
        <v>34.950000000000003</v>
      </c>
      <c r="G103" t="s">
        <v>42</v>
      </c>
      <c r="H103">
        <v>1.42</v>
      </c>
      <c r="I103" t="s">
        <v>42</v>
      </c>
      <c r="J103">
        <v>8400</v>
      </c>
      <c r="K103" t="s">
        <v>41</v>
      </c>
      <c r="L103" s="6">
        <f t="shared" si="2"/>
        <v>8</v>
      </c>
      <c r="M103" s="5">
        <f t="shared" si="4"/>
        <v>0.14549999999999999</v>
      </c>
      <c r="O103" s="7">
        <f t="shared" si="3"/>
        <v>9.9607500000000009</v>
      </c>
    </row>
    <row r="104" spans="1:15" x14ac:dyDescent="0.25">
      <c r="B104">
        <v>9</v>
      </c>
      <c r="C104" t="s">
        <v>43</v>
      </c>
      <c r="D104" s="1">
        <v>134.80000000000001</v>
      </c>
      <c r="E104" s="1">
        <v>8.3739999999999995E-2</v>
      </c>
      <c r="F104">
        <v>42.09</v>
      </c>
      <c r="G104" t="s">
        <v>42</v>
      </c>
      <c r="H104">
        <v>1.76</v>
      </c>
      <c r="I104" t="s">
        <v>42</v>
      </c>
      <c r="J104">
        <v>9801</v>
      </c>
      <c r="K104" t="s">
        <v>41</v>
      </c>
      <c r="L104" s="6">
        <f t="shared" si="2"/>
        <v>9</v>
      </c>
      <c r="M104" s="5">
        <f t="shared" si="4"/>
        <v>0.1348</v>
      </c>
      <c r="O104" s="7">
        <f t="shared" si="3"/>
        <v>11.995650000000001</v>
      </c>
    </row>
    <row r="105" spans="1:15" x14ac:dyDescent="0.25">
      <c r="B105">
        <v>10</v>
      </c>
      <c r="C105" t="s">
        <v>43</v>
      </c>
      <c r="D105" s="1">
        <v>124.6</v>
      </c>
      <c r="E105" s="1">
        <v>7.6310000000000003E-2</v>
      </c>
      <c r="F105">
        <v>49.79</v>
      </c>
      <c r="G105" t="s">
        <v>42</v>
      </c>
      <c r="H105">
        <v>2.08</v>
      </c>
      <c r="I105" t="s">
        <v>42</v>
      </c>
      <c r="J105">
        <v>1.1299999999999999</v>
      </c>
      <c r="K105" t="s">
        <v>42</v>
      </c>
      <c r="L105" s="6">
        <f t="shared" si="2"/>
        <v>10</v>
      </c>
      <c r="M105" s="5">
        <f>D105/1000</f>
        <v>0.12459999999999999</v>
      </c>
      <c r="O105" s="7">
        <f t="shared" si="3"/>
        <v>14.190149999999999</v>
      </c>
    </row>
    <row r="106" spans="1:15" x14ac:dyDescent="0.25">
      <c r="A106" t="s">
        <v>16</v>
      </c>
    </row>
    <row r="107" spans="1:15" x14ac:dyDescent="0.25">
      <c r="B107" t="s">
        <v>52</v>
      </c>
      <c r="C107" t="s">
        <v>46</v>
      </c>
      <c r="D107" t="s">
        <v>53</v>
      </c>
      <c r="E107" t="s">
        <v>50</v>
      </c>
      <c r="F107" t="s">
        <v>46</v>
      </c>
      <c r="G107" t="s">
        <v>47</v>
      </c>
    </row>
    <row r="108" spans="1:15" x14ac:dyDescent="0.25">
      <c r="B108" s="1" t="s">
        <v>54</v>
      </c>
      <c r="C108" t="s">
        <v>55</v>
      </c>
    </row>
    <row r="109" spans="1:15" x14ac:dyDescent="0.25">
      <c r="B109" s="1">
        <v>0.1</v>
      </c>
      <c r="C109" t="s">
        <v>56</v>
      </c>
      <c r="D109" t="s">
        <v>48</v>
      </c>
      <c r="E109" t="s">
        <v>57</v>
      </c>
    </row>
    <row r="110" spans="1:15" x14ac:dyDescent="0.25">
      <c r="B110" s="1">
        <v>1</v>
      </c>
      <c r="C110" t="s">
        <v>40</v>
      </c>
      <c r="D110" t="s">
        <v>48</v>
      </c>
      <c r="E110" t="s">
        <v>49</v>
      </c>
    </row>
    <row r="111" spans="1:15" x14ac:dyDescent="0.25">
      <c r="B111" s="1">
        <v>1</v>
      </c>
      <c r="C111" t="s">
        <v>43</v>
      </c>
      <c r="D111" t="s">
        <v>48</v>
      </c>
      <c r="E111" t="s">
        <v>58</v>
      </c>
    </row>
    <row r="112" spans="1:15" x14ac:dyDescent="0.25">
      <c r="B112" s="1">
        <v>3.5089000000000001E-3</v>
      </c>
      <c r="C112" t="s">
        <v>40</v>
      </c>
      <c r="D112" t="s">
        <v>48</v>
      </c>
      <c r="E112" t="s">
        <v>59</v>
      </c>
    </row>
    <row r="113" spans="2:9" x14ac:dyDescent="0.25">
      <c r="B113" s="1">
        <v>3.5089000000000001E-3</v>
      </c>
      <c r="C113" t="s">
        <v>43</v>
      </c>
      <c r="D113" t="s">
        <v>48</v>
      </c>
      <c r="E113" t="s">
        <v>60</v>
      </c>
    </row>
    <row r="114" spans="2:9" x14ac:dyDescent="0.25">
      <c r="B114" s="1">
        <v>3.5089000000000001</v>
      </c>
      <c r="C114" t="s">
        <v>40</v>
      </c>
      <c r="D114" t="s">
        <v>48</v>
      </c>
      <c r="E114" s="1" t="s">
        <v>60</v>
      </c>
    </row>
    <row r="115" spans="2:9" x14ac:dyDescent="0.25">
      <c r="B115" s="1">
        <v>0.10743999999999999</v>
      </c>
      <c r="C115" t="s">
        <v>56</v>
      </c>
      <c r="D115" t="s">
        <v>48</v>
      </c>
      <c r="E115" s="1" t="s">
        <v>61</v>
      </c>
      <c r="F115" t="s">
        <v>62</v>
      </c>
    </row>
    <row r="116" spans="2:9" x14ac:dyDescent="0.25">
      <c r="B116" s="1">
        <v>9.4596999999999997E-3</v>
      </c>
      <c r="C116" t="s">
        <v>63</v>
      </c>
      <c r="D116" t="s">
        <v>64</v>
      </c>
      <c r="E116" t="s">
        <v>51</v>
      </c>
    </row>
    <row r="117" spans="2:9" x14ac:dyDescent="0.25">
      <c r="B117" t="s">
        <v>45</v>
      </c>
      <c r="C117" s="3"/>
    </row>
    <row r="118" spans="2:9" x14ac:dyDescent="0.25">
      <c r="B118" t="s">
        <v>65</v>
      </c>
      <c r="C118" s="3">
        <v>1.98419891992199E+19</v>
      </c>
      <c r="D118" t="s">
        <v>53</v>
      </c>
      <c r="E118" t="s">
        <v>66</v>
      </c>
      <c r="F118" t="s">
        <v>67</v>
      </c>
      <c r="G118" t="s">
        <v>68</v>
      </c>
      <c r="H118" t="s">
        <v>69</v>
      </c>
      <c r="I118" t="s">
        <v>70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6"/>
  <sheetViews>
    <sheetView workbookViewId="0">
      <selection activeCell="M4" sqref="M4"/>
    </sheetView>
  </sheetViews>
  <sheetFormatPr defaultRowHeight="15" x14ac:dyDescent="0.25"/>
  <sheetData>
    <row r="1" spans="1:8" x14ac:dyDescent="0.25">
      <c r="A1" t="s">
        <v>0</v>
      </c>
    </row>
    <row r="2" spans="1:8" x14ac:dyDescent="0.25">
      <c r="A2" t="s">
        <v>1</v>
      </c>
    </row>
    <row r="3" spans="1:8" x14ac:dyDescent="0.25">
      <c r="A3" t="s">
        <v>2</v>
      </c>
    </row>
    <row r="4" spans="1:8" x14ac:dyDescent="0.25">
      <c r="A4" t="s">
        <v>0</v>
      </c>
    </row>
    <row r="6" spans="1:8" x14ac:dyDescent="0.25">
      <c r="A6" t="s">
        <v>91</v>
      </c>
    </row>
    <row r="8" spans="1:8" x14ac:dyDescent="0.25">
      <c r="A8" t="s">
        <v>4</v>
      </c>
    </row>
    <row r="10" spans="1:8" x14ac:dyDescent="0.25">
      <c r="A10" t="s">
        <v>92</v>
      </c>
      <c r="E10" s="1"/>
      <c r="H10" s="1"/>
    </row>
    <row r="11" spans="1:8" x14ac:dyDescent="0.25">
      <c r="A11" t="s">
        <v>6</v>
      </c>
    </row>
    <row r="12" spans="1:8" x14ac:dyDescent="0.25">
      <c r="A12" t="s">
        <v>7</v>
      </c>
    </row>
    <row r="13" spans="1:8" x14ac:dyDescent="0.25">
      <c r="A13" t="s">
        <v>8</v>
      </c>
    </row>
    <row r="14" spans="1:8" x14ac:dyDescent="0.25">
      <c r="A14" t="s">
        <v>9</v>
      </c>
    </row>
    <row r="15" spans="1:8" x14ac:dyDescent="0.25">
      <c r="A15" t="s">
        <v>93</v>
      </c>
    </row>
    <row r="16" spans="1:8" x14ac:dyDescent="0.25">
      <c r="A16" t="s">
        <v>94</v>
      </c>
    </row>
    <row r="17" spans="1:13" x14ac:dyDescent="0.25">
      <c r="A17" t="s">
        <v>12</v>
      </c>
    </row>
    <row r="18" spans="1:13" x14ac:dyDescent="0.25">
      <c r="A18" t="s">
        <v>13</v>
      </c>
      <c r="E18" s="2"/>
    </row>
    <row r="19" spans="1:13" x14ac:dyDescent="0.25">
      <c r="A19" t="s">
        <v>14</v>
      </c>
    </row>
    <row r="20" spans="1:13" x14ac:dyDescent="0.25">
      <c r="A20" t="s">
        <v>15</v>
      </c>
    </row>
    <row r="22" spans="1:13" x14ac:dyDescent="0.25">
      <c r="B22" t="s">
        <v>28</v>
      </c>
      <c r="D22" t="s">
        <v>29</v>
      </c>
      <c r="E22" t="s">
        <v>29</v>
      </c>
      <c r="F22" t="s">
        <v>30</v>
      </c>
      <c r="H22" t="s">
        <v>31</v>
      </c>
      <c r="J22" t="s">
        <v>32</v>
      </c>
    </row>
    <row r="23" spans="1:13" x14ac:dyDescent="0.25">
      <c r="B23" t="s">
        <v>33</v>
      </c>
      <c r="D23" t="s">
        <v>34</v>
      </c>
      <c r="E23" t="s">
        <v>35</v>
      </c>
      <c r="F23" t="s">
        <v>36</v>
      </c>
      <c r="H23" t="s">
        <v>37</v>
      </c>
      <c r="J23" t="s">
        <v>37</v>
      </c>
    </row>
    <row r="24" spans="1:13" x14ac:dyDescent="0.25">
      <c r="B24" t="s">
        <v>38</v>
      </c>
      <c r="C24" t="s">
        <v>39</v>
      </c>
      <c r="D24" t="s">
        <v>39</v>
      </c>
      <c r="E24" t="s">
        <v>39</v>
      </c>
      <c r="F24" t="s">
        <v>39</v>
      </c>
      <c r="G24" t="s">
        <v>39</v>
      </c>
      <c r="L24" s="4" t="s">
        <v>33</v>
      </c>
      <c r="M24" s="4" t="s">
        <v>44</v>
      </c>
    </row>
    <row r="25" spans="1:13" x14ac:dyDescent="0.25">
      <c r="B25">
        <v>10</v>
      </c>
      <c r="C25" t="s">
        <v>40</v>
      </c>
      <c r="D25" s="1">
        <v>56.27</v>
      </c>
      <c r="E25" s="1">
        <v>13.64</v>
      </c>
      <c r="F25">
        <v>867</v>
      </c>
      <c r="G25" t="s">
        <v>41</v>
      </c>
      <c r="H25">
        <v>535</v>
      </c>
      <c r="I25" t="s">
        <v>41</v>
      </c>
      <c r="J25">
        <v>440</v>
      </c>
      <c r="K25" t="s">
        <v>41</v>
      </c>
      <c r="L25" s="4">
        <f>B25/1000</f>
        <v>0.01</v>
      </c>
      <c r="M25" s="5">
        <f>D25/1000</f>
        <v>5.6270000000000001E-2</v>
      </c>
    </row>
    <row r="26" spans="1:13" x14ac:dyDescent="0.25">
      <c r="B26">
        <v>11</v>
      </c>
      <c r="C26" t="s">
        <v>40</v>
      </c>
      <c r="D26" s="1">
        <v>59.2</v>
      </c>
      <c r="E26" s="1">
        <v>13.05</v>
      </c>
      <c r="F26">
        <v>954</v>
      </c>
      <c r="G26" t="s">
        <v>41</v>
      </c>
      <c r="H26">
        <v>570</v>
      </c>
      <c r="I26" t="s">
        <v>41</v>
      </c>
      <c r="J26">
        <v>473</v>
      </c>
      <c r="K26" t="s">
        <v>41</v>
      </c>
      <c r="L26" s="4">
        <f t="shared" ref="L26:L76" si="0">B26/1000</f>
        <v>1.0999999999999999E-2</v>
      </c>
      <c r="M26" s="5">
        <f t="shared" ref="M26:M89" si="1">D26/1000</f>
        <v>5.9200000000000003E-2</v>
      </c>
    </row>
    <row r="27" spans="1:13" x14ac:dyDescent="0.25">
      <c r="B27">
        <v>12</v>
      </c>
      <c r="C27" t="s">
        <v>40</v>
      </c>
      <c r="D27" s="1">
        <v>62.02</v>
      </c>
      <c r="E27" s="1">
        <v>12.51</v>
      </c>
      <c r="F27">
        <v>1040</v>
      </c>
      <c r="G27" t="s">
        <v>41</v>
      </c>
      <c r="H27">
        <v>604</v>
      </c>
      <c r="I27" t="s">
        <v>41</v>
      </c>
      <c r="J27">
        <v>504</v>
      </c>
      <c r="K27" t="s">
        <v>41</v>
      </c>
      <c r="L27" s="4">
        <f t="shared" si="0"/>
        <v>1.2E-2</v>
      </c>
      <c r="M27" s="5">
        <f t="shared" si="1"/>
        <v>6.2020000000000006E-2</v>
      </c>
    </row>
    <row r="28" spans="1:13" x14ac:dyDescent="0.25">
      <c r="B28">
        <v>13</v>
      </c>
      <c r="C28" t="s">
        <v>40</v>
      </c>
      <c r="D28" s="1">
        <v>64.75</v>
      </c>
      <c r="E28" s="1">
        <v>12.03</v>
      </c>
      <c r="F28">
        <v>1125</v>
      </c>
      <c r="G28" t="s">
        <v>41</v>
      </c>
      <c r="H28">
        <v>635</v>
      </c>
      <c r="I28" t="s">
        <v>41</v>
      </c>
      <c r="J28">
        <v>535</v>
      </c>
      <c r="K28" t="s">
        <v>41</v>
      </c>
      <c r="L28" s="4">
        <f t="shared" si="0"/>
        <v>1.2999999999999999E-2</v>
      </c>
      <c r="M28" s="5">
        <f t="shared" si="1"/>
        <v>6.4750000000000002E-2</v>
      </c>
    </row>
    <row r="29" spans="1:13" x14ac:dyDescent="0.25">
      <c r="B29">
        <v>14</v>
      </c>
      <c r="C29" t="s">
        <v>40</v>
      </c>
      <c r="D29" s="1">
        <v>67.39</v>
      </c>
      <c r="E29" s="1">
        <v>11.59</v>
      </c>
      <c r="F29">
        <v>1209</v>
      </c>
      <c r="G29" t="s">
        <v>41</v>
      </c>
      <c r="H29">
        <v>665</v>
      </c>
      <c r="I29" t="s">
        <v>41</v>
      </c>
      <c r="J29">
        <v>564</v>
      </c>
      <c r="K29" t="s">
        <v>41</v>
      </c>
      <c r="L29" s="4">
        <f t="shared" si="0"/>
        <v>1.4E-2</v>
      </c>
      <c r="M29" s="5">
        <f t="shared" si="1"/>
        <v>6.7390000000000005E-2</v>
      </c>
    </row>
    <row r="30" spans="1:13" x14ac:dyDescent="0.25">
      <c r="B30">
        <v>15</v>
      </c>
      <c r="C30" t="s">
        <v>40</v>
      </c>
      <c r="D30" s="1">
        <v>69.97</v>
      </c>
      <c r="E30" s="1">
        <v>11.18</v>
      </c>
      <c r="F30">
        <v>1293</v>
      </c>
      <c r="G30" t="s">
        <v>41</v>
      </c>
      <c r="H30">
        <v>694</v>
      </c>
      <c r="I30" t="s">
        <v>41</v>
      </c>
      <c r="J30">
        <v>592</v>
      </c>
      <c r="K30" t="s">
        <v>41</v>
      </c>
      <c r="L30" s="4">
        <f t="shared" si="0"/>
        <v>1.4999999999999999E-2</v>
      </c>
      <c r="M30" s="5">
        <f t="shared" si="1"/>
        <v>6.9970000000000004E-2</v>
      </c>
    </row>
    <row r="31" spans="1:13" x14ac:dyDescent="0.25">
      <c r="B31">
        <v>16</v>
      </c>
      <c r="C31" t="s">
        <v>40</v>
      </c>
      <c r="D31" s="1">
        <v>72.47</v>
      </c>
      <c r="E31" s="1">
        <v>10.81</v>
      </c>
      <c r="F31">
        <v>1375</v>
      </c>
      <c r="G31" t="s">
        <v>41</v>
      </c>
      <c r="H31">
        <v>721</v>
      </c>
      <c r="I31" t="s">
        <v>41</v>
      </c>
      <c r="J31">
        <v>619</v>
      </c>
      <c r="K31" t="s">
        <v>41</v>
      </c>
      <c r="L31" s="4">
        <f t="shared" si="0"/>
        <v>1.6E-2</v>
      </c>
      <c r="M31" s="5">
        <f t="shared" si="1"/>
        <v>7.2469999999999993E-2</v>
      </c>
    </row>
    <row r="32" spans="1:13" x14ac:dyDescent="0.25">
      <c r="B32">
        <v>17</v>
      </c>
      <c r="C32" t="s">
        <v>40</v>
      </c>
      <c r="D32" s="1">
        <v>74.92</v>
      </c>
      <c r="E32" s="1">
        <v>10.46</v>
      </c>
      <c r="F32">
        <v>1457</v>
      </c>
      <c r="G32" t="s">
        <v>41</v>
      </c>
      <c r="H32">
        <v>746</v>
      </c>
      <c r="I32" t="s">
        <v>41</v>
      </c>
      <c r="J32">
        <v>645</v>
      </c>
      <c r="K32" t="s">
        <v>41</v>
      </c>
      <c r="L32" s="4">
        <f t="shared" si="0"/>
        <v>1.7000000000000001E-2</v>
      </c>
      <c r="M32" s="5">
        <f t="shared" si="1"/>
        <v>7.492E-2</v>
      </c>
    </row>
    <row r="33" spans="2:13" x14ac:dyDescent="0.25">
      <c r="B33">
        <v>18</v>
      </c>
      <c r="C33" t="s">
        <v>40</v>
      </c>
      <c r="D33" s="1">
        <v>77.3</v>
      </c>
      <c r="E33" s="1">
        <v>10.15</v>
      </c>
      <c r="F33">
        <v>1538</v>
      </c>
      <c r="G33" t="s">
        <v>41</v>
      </c>
      <c r="H33">
        <v>771</v>
      </c>
      <c r="I33" t="s">
        <v>41</v>
      </c>
      <c r="J33">
        <v>671</v>
      </c>
      <c r="K33" t="s">
        <v>41</v>
      </c>
      <c r="L33" s="4">
        <f t="shared" si="0"/>
        <v>1.7999999999999999E-2</v>
      </c>
      <c r="M33" s="5">
        <f t="shared" si="1"/>
        <v>7.7299999999999994E-2</v>
      </c>
    </row>
    <row r="34" spans="2:13" x14ac:dyDescent="0.25">
      <c r="B34">
        <v>20</v>
      </c>
      <c r="C34" t="s">
        <v>40</v>
      </c>
      <c r="D34" s="1">
        <v>81.93</v>
      </c>
      <c r="E34" s="1">
        <v>9.57</v>
      </c>
      <c r="F34">
        <v>1698</v>
      </c>
      <c r="G34" t="s">
        <v>41</v>
      </c>
      <c r="H34">
        <v>817</v>
      </c>
      <c r="I34" t="s">
        <v>41</v>
      </c>
      <c r="J34">
        <v>719</v>
      </c>
      <c r="K34" t="s">
        <v>41</v>
      </c>
      <c r="L34" s="4">
        <f t="shared" si="0"/>
        <v>0.02</v>
      </c>
      <c r="M34" s="5">
        <f t="shared" si="1"/>
        <v>8.1930000000000003E-2</v>
      </c>
    </row>
    <row r="35" spans="2:13" x14ac:dyDescent="0.25">
      <c r="B35">
        <v>22.5</v>
      </c>
      <c r="C35" t="s">
        <v>40</v>
      </c>
      <c r="D35" s="1">
        <v>87.45</v>
      </c>
      <c r="E35" s="1">
        <v>8.9510000000000005</v>
      </c>
      <c r="F35">
        <v>1892</v>
      </c>
      <c r="G35" t="s">
        <v>41</v>
      </c>
      <c r="H35">
        <v>869</v>
      </c>
      <c r="I35" t="s">
        <v>41</v>
      </c>
      <c r="J35">
        <v>776</v>
      </c>
      <c r="K35" t="s">
        <v>41</v>
      </c>
      <c r="L35" s="4">
        <f t="shared" si="0"/>
        <v>2.2499999999999999E-2</v>
      </c>
      <c r="M35" s="5">
        <f t="shared" si="1"/>
        <v>8.745E-2</v>
      </c>
    </row>
    <row r="36" spans="2:13" x14ac:dyDescent="0.25">
      <c r="B36">
        <v>25</v>
      </c>
      <c r="C36" t="s">
        <v>40</v>
      </c>
      <c r="D36" s="1">
        <v>92.74</v>
      </c>
      <c r="E36" s="1">
        <v>8.4190000000000005</v>
      </c>
      <c r="F36">
        <v>2082</v>
      </c>
      <c r="G36" t="s">
        <v>41</v>
      </c>
      <c r="H36">
        <v>917</v>
      </c>
      <c r="I36" t="s">
        <v>41</v>
      </c>
      <c r="J36">
        <v>828</v>
      </c>
      <c r="K36" t="s">
        <v>41</v>
      </c>
      <c r="L36" s="4">
        <f t="shared" si="0"/>
        <v>2.5000000000000001E-2</v>
      </c>
      <c r="M36" s="5">
        <f t="shared" si="1"/>
        <v>9.2739999999999989E-2</v>
      </c>
    </row>
    <row r="37" spans="2:13" x14ac:dyDescent="0.25">
      <c r="B37">
        <v>27.5</v>
      </c>
      <c r="C37" t="s">
        <v>40</v>
      </c>
      <c r="D37" s="1">
        <v>97.81</v>
      </c>
      <c r="E37" s="1">
        <v>7.9550000000000001</v>
      </c>
      <c r="F37">
        <v>2267</v>
      </c>
      <c r="G37" t="s">
        <v>41</v>
      </c>
      <c r="H37">
        <v>960</v>
      </c>
      <c r="I37" t="s">
        <v>41</v>
      </c>
      <c r="J37">
        <v>877</v>
      </c>
      <c r="K37" t="s">
        <v>41</v>
      </c>
      <c r="L37" s="4">
        <f t="shared" si="0"/>
        <v>2.75E-2</v>
      </c>
      <c r="M37" s="5">
        <f t="shared" si="1"/>
        <v>9.7810000000000008E-2</v>
      </c>
    </row>
    <row r="38" spans="2:13" x14ac:dyDescent="0.25">
      <c r="B38">
        <v>30</v>
      </c>
      <c r="C38" t="s">
        <v>40</v>
      </c>
      <c r="D38" s="1">
        <v>102.7</v>
      </c>
      <c r="E38" s="1">
        <v>7.5469999999999997</v>
      </c>
      <c r="F38">
        <v>2448</v>
      </c>
      <c r="G38" t="s">
        <v>41</v>
      </c>
      <c r="H38">
        <v>999</v>
      </c>
      <c r="I38" t="s">
        <v>41</v>
      </c>
      <c r="J38">
        <v>922</v>
      </c>
      <c r="K38" t="s">
        <v>41</v>
      </c>
      <c r="L38" s="4">
        <f t="shared" si="0"/>
        <v>0.03</v>
      </c>
      <c r="M38" s="5">
        <f t="shared" si="1"/>
        <v>0.1027</v>
      </c>
    </row>
    <row r="39" spans="2:13" x14ac:dyDescent="0.25">
      <c r="B39">
        <v>32.5</v>
      </c>
      <c r="C39" t="s">
        <v>40</v>
      </c>
      <c r="D39" s="1">
        <v>107.4</v>
      </c>
      <c r="E39" s="1">
        <v>7.1849999999999996</v>
      </c>
      <c r="F39">
        <v>2624</v>
      </c>
      <c r="G39" t="s">
        <v>41</v>
      </c>
      <c r="H39">
        <v>1035</v>
      </c>
      <c r="I39" t="s">
        <v>41</v>
      </c>
      <c r="J39">
        <v>965</v>
      </c>
      <c r="K39" t="s">
        <v>41</v>
      </c>
      <c r="L39" s="4">
        <f t="shared" si="0"/>
        <v>3.2500000000000001E-2</v>
      </c>
      <c r="M39" s="5">
        <f t="shared" si="1"/>
        <v>0.10740000000000001</v>
      </c>
    </row>
    <row r="40" spans="2:13" x14ac:dyDescent="0.25">
      <c r="B40">
        <v>35</v>
      </c>
      <c r="C40" t="s">
        <v>40</v>
      </c>
      <c r="D40" s="1">
        <v>112</v>
      </c>
      <c r="E40" s="1">
        <v>6.8609999999999998</v>
      </c>
      <c r="F40">
        <v>2796</v>
      </c>
      <c r="G40" t="s">
        <v>41</v>
      </c>
      <c r="H40">
        <v>1068</v>
      </c>
      <c r="I40" t="s">
        <v>41</v>
      </c>
      <c r="J40">
        <v>1005</v>
      </c>
      <c r="K40" t="s">
        <v>41</v>
      </c>
      <c r="L40" s="4">
        <f t="shared" si="0"/>
        <v>3.5000000000000003E-2</v>
      </c>
      <c r="M40" s="5">
        <f t="shared" si="1"/>
        <v>0.112</v>
      </c>
    </row>
    <row r="41" spans="2:13" x14ac:dyDescent="0.25">
      <c r="B41">
        <v>37.5</v>
      </c>
      <c r="C41" t="s">
        <v>40</v>
      </c>
      <c r="D41" s="1">
        <v>116.4</v>
      </c>
      <c r="E41" s="1">
        <v>6.5679999999999996</v>
      </c>
      <c r="F41">
        <v>2964</v>
      </c>
      <c r="G41" t="s">
        <v>41</v>
      </c>
      <c r="H41">
        <v>1099</v>
      </c>
      <c r="I41" t="s">
        <v>41</v>
      </c>
      <c r="J41">
        <v>1043</v>
      </c>
      <c r="K41" t="s">
        <v>41</v>
      </c>
      <c r="L41" s="4">
        <f t="shared" si="0"/>
        <v>3.7499999999999999E-2</v>
      </c>
      <c r="M41" s="5">
        <f t="shared" si="1"/>
        <v>0.1164</v>
      </c>
    </row>
    <row r="42" spans="2:13" x14ac:dyDescent="0.25">
      <c r="B42">
        <v>40</v>
      </c>
      <c r="C42" t="s">
        <v>40</v>
      </c>
      <c r="D42" s="1">
        <v>120.7</v>
      </c>
      <c r="E42" s="1">
        <v>6.3040000000000003</v>
      </c>
      <c r="F42">
        <v>3128</v>
      </c>
      <c r="G42" t="s">
        <v>41</v>
      </c>
      <c r="H42">
        <v>1128</v>
      </c>
      <c r="I42" t="s">
        <v>41</v>
      </c>
      <c r="J42">
        <v>1079</v>
      </c>
      <c r="K42" t="s">
        <v>41</v>
      </c>
      <c r="L42" s="4">
        <f t="shared" si="0"/>
        <v>0.04</v>
      </c>
      <c r="M42" s="5">
        <f t="shared" si="1"/>
        <v>0.1207</v>
      </c>
    </row>
    <row r="43" spans="2:13" x14ac:dyDescent="0.25">
      <c r="B43">
        <v>45</v>
      </c>
      <c r="C43" t="s">
        <v>40</v>
      </c>
      <c r="D43" s="1">
        <v>129</v>
      </c>
      <c r="E43" s="1">
        <v>5.8410000000000002</v>
      </c>
      <c r="F43">
        <v>3447</v>
      </c>
      <c r="G43" t="s">
        <v>41</v>
      </c>
      <c r="H43">
        <v>1180</v>
      </c>
      <c r="I43" t="s">
        <v>41</v>
      </c>
      <c r="J43">
        <v>1146</v>
      </c>
      <c r="K43" t="s">
        <v>41</v>
      </c>
      <c r="L43" s="4">
        <f t="shared" si="0"/>
        <v>4.4999999999999998E-2</v>
      </c>
      <c r="M43" s="5">
        <f t="shared" si="1"/>
        <v>0.129</v>
      </c>
    </row>
    <row r="44" spans="2:13" x14ac:dyDescent="0.25">
      <c r="B44">
        <v>50</v>
      </c>
      <c r="C44" t="s">
        <v>40</v>
      </c>
      <c r="D44" s="1">
        <v>136.9</v>
      </c>
      <c r="E44" s="1">
        <v>5.45</v>
      </c>
      <c r="F44">
        <v>3753</v>
      </c>
      <c r="G44" t="s">
        <v>41</v>
      </c>
      <c r="H44">
        <v>1225</v>
      </c>
      <c r="I44" t="s">
        <v>41</v>
      </c>
      <c r="J44">
        <v>1206</v>
      </c>
      <c r="K44" t="s">
        <v>41</v>
      </c>
      <c r="L44" s="4">
        <f t="shared" si="0"/>
        <v>0.05</v>
      </c>
      <c r="M44" s="5">
        <f t="shared" si="1"/>
        <v>0.13689999999999999</v>
      </c>
    </row>
    <row r="45" spans="2:13" x14ac:dyDescent="0.25">
      <c r="B45">
        <v>55</v>
      </c>
      <c r="C45" t="s">
        <v>40</v>
      </c>
      <c r="D45" s="1">
        <v>144.4</v>
      </c>
      <c r="E45" s="1">
        <v>5.1139999999999999</v>
      </c>
      <c r="F45">
        <v>4048</v>
      </c>
      <c r="G45" t="s">
        <v>41</v>
      </c>
      <c r="H45">
        <v>1266</v>
      </c>
      <c r="I45" t="s">
        <v>41</v>
      </c>
      <c r="J45">
        <v>1262</v>
      </c>
      <c r="K45" t="s">
        <v>41</v>
      </c>
      <c r="L45" s="4">
        <f t="shared" si="0"/>
        <v>5.5E-2</v>
      </c>
      <c r="M45" s="5">
        <f t="shared" si="1"/>
        <v>0.1444</v>
      </c>
    </row>
    <row r="46" spans="2:13" x14ac:dyDescent="0.25">
      <c r="B46">
        <v>60</v>
      </c>
      <c r="C46" t="s">
        <v>40</v>
      </c>
      <c r="D46" s="1">
        <v>151.6</v>
      </c>
      <c r="E46" s="1">
        <v>4.8220000000000001</v>
      </c>
      <c r="F46">
        <v>4333</v>
      </c>
      <c r="G46" t="s">
        <v>41</v>
      </c>
      <c r="H46">
        <v>1302</v>
      </c>
      <c r="I46" t="s">
        <v>41</v>
      </c>
      <c r="J46">
        <v>1312</v>
      </c>
      <c r="K46" t="s">
        <v>41</v>
      </c>
      <c r="L46" s="4">
        <f t="shared" si="0"/>
        <v>0.06</v>
      </c>
      <c r="M46" s="5">
        <f t="shared" si="1"/>
        <v>0.15159999999999998</v>
      </c>
    </row>
    <row r="47" spans="2:13" x14ac:dyDescent="0.25">
      <c r="B47">
        <v>65</v>
      </c>
      <c r="C47" t="s">
        <v>40</v>
      </c>
      <c r="D47" s="1">
        <v>158.5</v>
      </c>
      <c r="E47" s="1">
        <v>4.5659999999999998</v>
      </c>
      <c r="F47">
        <v>4608</v>
      </c>
      <c r="G47" t="s">
        <v>41</v>
      </c>
      <c r="H47">
        <v>1334</v>
      </c>
      <c r="I47" t="s">
        <v>41</v>
      </c>
      <c r="J47">
        <v>1359</v>
      </c>
      <c r="K47" t="s">
        <v>41</v>
      </c>
      <c r="L47" s="4">
        <f t="shared" si="0"/>
        <v>6.5000000000000002E-2</v>
      </c>
      <c r="M47" s="5">
        <f t="shared" si="1"/>
        <v>0.1585</v>
      </c>
    </row>
    <row r="48" spans="2:13" x14ac:dyDescent="0.25">
      <c r="B48">
        <v>70</v>
      </c>
      <c r="C48" t="s">
        <v>40</v>
      </c>
      <c r="D48" s="1">
        <v>165.2</v>
      </c>
      <c r="E48" s="1">
        <v>4.3390000000000004</v>
      </c>
      <c r="F48">
        <v>4875</v>
      </c>
      <c r="G48" t="s">
        <v>41</v>
      </c>
      <c r="H48">
        <v>1364</v>
      </c>
      <c r="I48" t="s">
        <v>41</v>
      </c>
      <c r="J48">
        <v>1402</v>
      </c>
      <c r="K48" t="s">
        <v>41</v>
      </c>
      <c r="L48" s="4">
        <f t="shared" si="0"/>
        <v>7.0000000000000007E-2</v>
      </c>
      <c r="M48" s="5">
        <f t="shared" si="1"/>
        <v>0.16519999999999999</v>
      </c>
    </row>
    <row r="49" spans="2:13" x14ac:dyDescent="0.25">
      <c r="B49">
        <v>80</v>
      </c>
      <c r="C49" t="s">
        <v>40</v>
      </c>
      <c r="D49" s="1">
        <v>177.7</v>
      </c>
      <c r="E49" s="1">
        <v>3.9529999999999998</v>
      </c>
      <c r="F49">
        <v>5387</v>
      </c>
      <c r="G49" t="s">
        <v>41</v>
      </c>
      <c r="H49">
        <v>1416</v>
      </c>
      <c r="I49" t="s">
        <v>41</v>
      </c>
      <c r="J49">
        <v>1480</v>
      </c>
      <c r="K49" t="s">
        <v>41</v>
      </c>
      <c r="L49" s="4">
        <f t="shared" si="0"/>
        <v>0.08</v>
      </c>
      <c r="M49" s="5">
        <f t="shared" si="1"/>
        <v>0.1777</v>
      </c>
    </row>
    <row r="50" spans="2:13" x14ac:dyDescent="0.25">
      <c r="B50">
        <v>90</v>
      </c>
      <c r="C50" t="s">
        <v>40</v>
      </c>
      <c r="D50" s="1">
        <v>189.5</v>
      </c>
      <c r="E50" s="1">
        <v>3.637</v>
      </c>
      <c r="F50">
        <v>5873</v>
      </c>
      <c r="G50" t="s">
        <v>41</v>
      </c>
      <c r="H50">
        <v>1460</v>
      </c>
      <c r="I50" t="s">
        <v>41</v>
      </c>
      <c r="J50">
        <v>1549</v>
      </c>
      <c r="K50" t="s">
        <v>41</v>
      </c>
      <c r="L50" s="4">
        <f t="shared" si="0"/>
        <v>0.09</v>
      </c>
      <c r="M50" s="5">
        <f t="shared" si="1"/>
        <v>0.1895</v>
      </c>
    </row>
    <row r="51" spans="2:13" x14ac:dyDescent="0.25">
      <c r="B51">
        <v>100</v>
      </c>
      <c r="C51" t="s">
        <v>40</v>
      </c>
      <c r="D51" s="1">
        <v>200.5</v>
      </c>
      <c r="E51" s="1">
        <v>3.3730000000000002</v>
      </c>
      <c r="F51">
        <v>6336</v>
      </c>
      <c r="G51" t="s">
        <v>41</v>
      </c>
      <c r="H51">
        <v>1499</v>
      </c>
      <c r="I51" t="s">
        <v>41</v>
      </c>
      <c r="J51">
        <v>1611</v>
      </c>
      <c r="K51" t="s">
        <v>41</v>
      </c>
      <c r="L51" s="4">
        <f t="shared" si="0"/>
        <v>0.1</v>
      </c>
      <c r="M51" s="5">
        <f t="shared" si="1"/>
        <v>0.20050000000000001</v>
      </c>
    </row>
    <row r="52" spans="2:13" x14ac:dyDescent="0.25">
      <c r="B52">
        <v>110</v>
      </c>
      <c r="C52" t="s">
        <v>40</v>
      </c>
      <c r="D52" s="1">
        <v>210.8</v>
      </c>
      <c r="E52" s="1">
        <v>3.1480000000000001</v>
      </c>
      <c r="F52">
        <v>6779</v>
      </c>
      <c r="G52" t="s">
        <v>41</v>
      </c>
      <c r="H52">
        <v>1532</v>
      </c>
      <c r="I52" t="s">
        <v>41</v>
      </c>
      <c r="J52">
        <v>1666</v>
      </c>
      <c r="K52" t="s">
        <v>41</v>
      </c>
      <c r="L52" s="4">
        <f t="shared" si="0"/>
        <v>0.11</v>
      </c>
      <c r="M52" s="5">
        <f t="shared" si="1"/>
        <v>0.21080000000000002</v>
      </c>
    </row>
    <row r="53" spans="2:13" x14ac:dyDescent="0.25">
      <c r="B53">
        <v>120</v>
      </c>
      <c r="C53" t="s">
        <v>40</v>
      </c>
      <c r="D53" s="1">
        <v>220.6</v>
      </c>
      <c r="E53" s="1">
        <v>2.9550000000000001</v>
      </c>
      <c r="F53">
        <v>7205</v>
      </c>
      <c r="G53" t="s">
        <v>41</v>
      </c>
      <c r="H53">
        <v>1562</v>
      </c>
      <c r="I53" t="s">
        <v>41</v>
      </c>
      <c r="J53">
        <v>1716</v>
      </c>
      <c r="K53" t="s">
        <v>41</v>
      </c>
      <c r="L53" s="4">
        <f t="shared" si="0"/>
        <v>0.12</v>
      </c>
      <c r="M53" s="5">
        <f t="shared" si="1"/>
        <v>0.22059999999999999</v>
      </c>
    </row>
    <row r="54" spans="2:13" x14ac:dyDescent="0.25">
      <c r="B54">
        <v>130</v>
      </c>
      <c r="C54" t="s">
        <v>40</v>
      </c>
      <c r="D54" s="1">
        <v>229.9</v>
      </c>
      <c r="E54" s="1">
        <v>2.786</v>
      </c>
      <c r="F54">
        <v>7617</v>
      </c>
      <c r="G54" t="s">
        <v>41</v>
      </c>
      <c r="H54">
        <v>1588</v>
      </c>
      <c r="I54" t="s">
        <v>41</v>
      </c>
      <c r="J54">
        <v>1762</v>
      </c>
      <c r="K54" t="s">
        <v>41</v>
      </c>
      <c r="L54" s="4">
        <f t="shared" si="0"/>
        <v>0.13</v>
      </c>
      <c r="M54" s="5">
        <f t="shared" si="1"/>
        <v>0.22989999999999999</v>
      </c>
    </row>
    <row r="55" spans="2:13" x14ac:dyDescent="0.25">
      <c r="B55">
        <v>140</v>
      </c>
      <c r="C55" t="s">
        <v>40</v>
      </c>
      <c r="D55" s="1">
        <v>238.7</v>
      </c>
      <c r="E55" s="1">
        <v>2.6379999999999999</v>
      </c>
      <c r="F55">
        <v>8015</v>
      </c>
      <c r="G55" t="s">
        <v>41</v>
      </c>
      <c r="H55">
        <v>1612</v>
      </c>
      <c r="I55" t="s">
        <v>41</v>
      </c>
      <c r="J55">
        <v>1804</v>
      </c>
      <c r="K55" t="s">
        <v>41</v>
      </c>
      <c r="L55" s="4">
        <f t="shared" si="0"/>
        <v>0.14000000000000001</v>
      </c>
      <c r="M55" s="5">
        <f t="shared" si="1"/>
        <v>0.2387</v>
      </c>
    </row>
    <row r="56" spans="2:13" x14ac:dyDescent="0.25">
      <c r="B56">
        <v>150</v>
      </c>
      <c r="C56" t="s">
        <v>40</v>
      </c>
      <c r="D56" s="1">
        <v>247.1</v>
      </c>
      <c r="E56" s="1">
        <v>2.5059999999999998</v>
      </c>
      <c r="F56">
        <v>8400</v>
      </c>
      <c r="G56" t="s">
        <v>41</v>
      </c>
      <c r="H56">
        <v>1633</v>
      </c>
      <c r="I56" t="s">
        <v>41</v>
      </c>
      <c r="J56">
        <v>1843</v>
      </c>
      <c r="K56" t="s">
        <v>41</v>
      </c>
      <c r="L56" s="4">
        <f t="shared" si="0"/>
        <v>0.15</v>
      </c>
      <c r="M56" s="5">
        <f t="shared" si="1"/>
        <v>0.24709999999999999</v>
      </c>
    </row>
    <row r="57" spans="2:13" x14ac:dyDescent="0.25">
      <c r="B57">
        <v>160</v>
      </c>
      <c r="C57" t="s">
        <v>40</v>
      </c>
      <c r="D57" s="1">
        <v>255</v>
      </c>
      <c r="E57" s="1">
        <v>2.3879999999999999</v>
      </c>
      <c r="F57">
        <v>8776</v>
      </c>
      <c r="G57" t="s">
        <v>41</v>
      </c>
      <c r="H57">
        <v>1653</v>
      </c>
      <c r="I57" t="s">
        <v>41</v>
      </c>
      <c r="J57">
        <v>1879</v>
      </c>
      <c r="K57" t="s">
        <v>41</v>
      </c>
      <c r="L57" s="4">
        <f t="shared" si="0"/>
        <v>0.16</v>
      </c>
      <c r="M57" s="5">
        <f t="shared" si="1"/>
        <v>0.255</v>
      </c>
    </row>
    <row r="58" spans="2:13" x14ac:dyDescent="0.25">
      <c r="B58">
        <v>170</v>
      </c>
      <c r="C58" t="s">
        <v>40</v>
      </c>
      <c r="D58" s="1">
        <v>262.60000000000002</v>
      </c>
      <c r="E58" s="1">
        <v>2.2810000000000001</v>
      </c>
      <c r="F58">
        <v>9141</v>
      </c>
      <c r="G58" t="s">
        <v>41</v>
      </c>
      <c r="H58">
        <v>1671</v>
      </c>
      <c r="I58" t="s">
        <v>41</v>
      </c>
      <c r="J58">
        <v>1913</v>
      </c>
      <c r="K58" t="s">
        <v>41</v>
      </c>
      <c r="L58" s="4">
        <f t="shared" si="0"/>
        <v>0.17</v>
      </c>
      <c r="M58" s="5">
        <f t="shared" si="1"/>
        <v>0.2626</v>
      </c>
    </row>
    <row r="59" spans="2:13" x14ac:dyDescent="0.25">
      <c r="B59">
        <v>180</v>
      </c>
      <c r="C59" t="s">
        <v>40</v>
      </c>
      <c r="D59" s="1">
        <v>269.8</v>
      </c>
      <c r="E59" s="1">
        <v>2.1850000000000001</v>
      </c>
      <c r="F59">
        <v>9497</v>
      </c>
      <c r="G59" t="s">
        <v>41</v>
      </c>
      <c r="H59">
        <v>1688</v>
      </c>
      <c r="I59" t="s">
        <v>41</v>
      </c>
      <c r="J59">
        <v>1945</v>
      </c>
      <c r="K59" t="s">
        <v>41</v>
      </c>
      <c r="L59" s="4">
        <f t="shared" si="0"/>
        <v>0.18</v>
      </c>
      <c r="M59" s="5">
        <f t="shared" si="1"/>
        <v>0.26979999999999998</v>
      </c>
    </row>
    <row r="60" spans="2:13" x14ac:dyDescent="0.25">
      <c r="B60">
        <v>200</v>
      </c>
      <c r="C60" t="s">
        <v>40</v>
      </c>
      <c r="D60" s="1">
        <v>283.3</v>
      </c>
      <c r="E60" s="1">
        <v>2.0169999999999999</v>
      </c>
      <c r="F60">
        <v>1.02</v>
      </c>
      <c r="G60" t="s">
        <v>42</v>
      </c>
      <c r="H60">
        <v>1719</v>
      </c>
      <c r="I60" t="s">
        <v>41</v>
      </c>
      <c r="J60">
        <v>2004</v>
      </c>
      <c r="K60" t="s">
        <v>41</v>
      </c>
      <c r="L60" s="4">
        <f t="shared" si="0"/>
        <v>0.2</v>
      </c>
      <c r="M60" s="5">
        <f t="shared" si="1"/>
        <v>0.2833</v>
      </c>
    </row>
    <row r="61" spans="2:13" x14ac:dyDescent="0.25">
      <c r="B61">
        <v>225</v>
      </c>
      <c r="C61" t="s">
        <v>40</v>
      </c>
      <c r="D61" s="1">
        <v>298.5</v>
      </c>
      <c r="E61" s="1">
        <v>1.843</v>
      </c>
      <c r="F61">
        <v>1.1000000000000001</v>
      </c>
      <c r="G61" t="s">
        <v>42</v>
      </c>
      <c r="H61">
        <v>1753</v>
      </c>
      <c r="I61" t="s">
        <v>41</v>
      </c>
      <c r="J61">
        <v>2068</v>
      </c>
      <c r="K61" t="s">
        <v>41</v>
      </c>
      <c r="L61" s="4">
        <f t="shared" si="0"/>
        <v>0.22500000000000001</v>
      </c>
      <c r="M61" s="5">
        <f t="shared" si="1"/>
        <v>0.29849999999999999</v>
      </c>
    </row>
    <row r="62" spans="2:13" x14ac:dyDescent="0.25">
      <c r="B62">
        <v>250</v>
      </c>
      <c r="C62" t="s">
        <v>40</v>
      </c>
      <c r="D62" s="1">
        <v>312.10000000000002</v>
      </c>
      <c r="E62" s="1">
        <v>1.6990000000000001</v>
      </c>
      <c r="F62">
        <v>1.18</v>
      </c>
      <c r="G62" t="s">
        <v>42</v>
      </c>
      <c r="H62">
        <v>1783</v>
      </c>
      <c r="I62" t="s">
        <v>41</v>
      </c>
      <c r="J62">
        <v>2126</v>
      </c>
      <c r="K62" t="s">
        <v>41</v>
      </c>
      <c r="L62" s="4">
        <f t="shared" si="0"/>
        <v>0.25</v>
      </c>
      <c r="M62" s="5">
        <f t="shared" si="1"/>
        <v>0.31210000000000004</v>
      </c>
    </row>
    <row r="63" spans="2:13" x14ac:dyDescent="0.25">
      <c r="B63">
        <v>275</v>
      </c>
      <c r="C63" t="s">
        <v>40</v>
      </c>
      <c r="D63" s="1">
        <v>324.3</v>
      </c>
      <c r="E63" s="1">
        <v>1.5780000000000001</v>
      </c>
      <c r="F63">
        <v>1.26</v>
      </c>
      <c r="G63" t="s">
        <v>42</v>
      </c>
      <c r="H63">
        <v>1809</v>
      </c>
      <c r="I63" t="s">
        <v>41</v>
      </c>
      <c r="J63">
        <v>2178</v>
      </c>
      <c r="K63" t="s">
        <v>41</v>
      </c>
      <c r="L63" s="4">
        <f t="shared" si="0"/>
        <v>0.27500000000000002</v>
      </c>
      <c r="M63" s="5">
        <f t="shared" si="1"/>
        <v>0.32430000000000003</v>
      </c>
    </row>
    <row r="64" spans="2:13" x14ac:dyDescent="0.25">
      <c r="B64">
        <v>300</v>
      </c>
      <c r="C64" t="s">
        <v>40</v>
      </c>
      <c r="D64" s="1">
        <v>335.1</v>
      </c>
      <c r="E64" s="1">
        <v>1.4750000000000001</v>
      </c>
      <c r="F64">
        <v>1.33</v>
      </c>
      <c r="G64" t="s">
        <v>42</v>
      </c>
      <c r="H64">
        <v>1832</v>
      </c>
      <c r="I64" t="s">
        <v>41</v>
      </c>
      <c r="J64">
        <v>2225</v>
      </c>
      <c r="K64" t="s">
        <v>41</v>
      </c>
      <c r="L64" s="4">
        <f t="shared" si="0"/>
        <v>0.3</v>
      </c>
      <c r="M64" s="5">
        <f t="shared" si="1"/>
        <v>0.33510000000000001</v>
      </c>
    </row>
    <row r="65" spans="2:13" x14ac:dyDescent="0.25">
      <c r="B65">
        <v>325</v>
      </c>
      <c r="C65" t="s">
        <v>40</v>
      </c>
      <c r="D65" s="1">
        <v>344.9</v>
      </c>
      <c r="E65" s="1">
        <v>1.385</v>
      </c>
      <c r="F65">
        <v>1.4</v>
      </c>
      <c r="G65" t="s">
        <v>42</v>
      </c>
      <c r="H65">
        <v>1853</v>
      </c>
      <c r="I65" t="s">
        <v>41</v>
      </c>
      <c r="J65">
        <v>2268</v>
      </c>
      <c r="K65" t="s">
        <v>41</v>
      </c>
      <c r="L65" s="4">
        <f t="shared" si="0"/>
        <v>0.32500000000000001</v>
      </c>
      <c r="M65" s="5">
        <f t="shared" si="1"/>
        <v>0.34489999999999998</v>
      </c>
    </row>
    <row r="66" spans="2:13" x14ac:dyDescent="0.25">
      <c r="B66">
        <v>350</v>
      </c>
      <c r="C66" t="s">
        <v>40</v>
      </c>
      <c r="D66" s="1">
        <v>353.6</v>
      </c>
      <c r="E66" s="1">
        <v>1.3069999999999999</v>
      </c>
      <c r="F66">
        <v>1.47</v>
      </c>
      <c r="G66" t="s">
        <v>42</v>
      </c>
      <c r="H66">
        <v>1872</v>
      </c>
      <c r="I66" t="s">
        <v>41</v>
      </c>
      <c r="J66">
        <v>2308</v>
      </c>
      <c r="K66" t="s">
        <v>41</v>
      </c>
      <c r="L66" s="4">
        <f t="shared" si="0"/>
        <v>0.35</v>
      </c>
      <c r="M66" s="5">
        <f t="shared" si="1"/>
        <v>0.35360000000000003</v>
      </c>
    </row>
    <row r="67" spans="2:13" x14ac:dyDescent="0.25">
      <c r="B67">
        <v>375</v>
      </c>
      <c r="C67" t="s">
        <v>40</v>
      </c>
      <c r="D67" s="1">
        <v>361.4</v>
      </c>
      <c r="E67" s="1">
        <v>1.2370000000000001</v>
      </c>
      <c r="F67">
        <v>1.54</v>
      </c>
      <c r="G67" t="s">
        <v>42</v>
      </c>
      <c r="H67">
        <v>1890</v>
      </c>
      <c r="I67" t="s">
        <v>41</v>
      </c>
      <c r="J67">
        <v>2345</v>
      </c>
      <c r="K67" t="s">
        <v>41</v>
      </c>
      <c r="L67" s="4">
        <f t="shared" si="0"/>
        <v>0.375</v>
      </c>
      <c r="M67" s="5">
        <f t="shared" si="1"/>
        <v>0.3614</v>
      </c>
    </row>
    <row r="68" spans="2:13" x14ac:dyDescent="0.25">
      <c r="B68">
        <v>400</v>
      </c>
      <c r="C68" t="s">
        <v>40</v>
      </c>
      <c r="D68" s="1">
        <v>368.3</v>
      </c>
      <c r="E68" s="1">
        <v>1.175</v>
      </c>
      <c r="F68">
        <v>1.61</v>
      </c>
      <c r="G68" t="s">
        <v>42</v>
      </c>
      <c r="H68">
        <v>1906</v>
      </c>
      <c r="I68" t="s">
        <v>41</v>
      </c>
      <c r="J68">
        <v>2380</v>
      </c>
      <c r="K68" t="s">
        <v>41</v>
      </c>
      <c r="L68" s="4">
        <f t="shared" si="0"/>
        <v>0.4</v>
      </c>
      <c r="M68" s="5">
        <f t="shared" si="1"/>
        <v>0.36830000000000002</v>
      </c>
    </row>
    <row r="69" spans="2:13" x14ac:dyDescent="0.25">
      <c r="B69">
        <v>450</v>
      </c>
      <c r="C69" t="s">
        <v>40</v>
      </c>
      <c r="D69" s="1">
        <v>379.8</v>
      </c>
      <c r="E69" s="1">
        <v>1.07</v>
      </c>
      <c r="F69">
        <v>1.74</v>
      </c>
      <c r="G69" t="s">
        <v>42</v>
      </c>
      <c r="H69">
        <v>1940</v>
      </c>
      <c r="I69" t="s">
        <v>41</v>
      </c>
      <c r="J69">
        <v>2445</v>
      </c>
      <c r="K69" t="s">
        <v>41</v>
      </c>
      <c r="L69" s="4">
        <f t="shared" si="0"/>
        <v>0.45</v>
      </c>
      <c r="M69" s="5">
        <f t="shared" si="1"/>
        <v>0.37980000000000003</v>
      </c>
    </row>
    <row r="70" spans="2:13" x14ac:dyDescent="0.25">
      <c r="B70">
        <v>500</v>
      </c>
      <c r="C70" t="s">
        <v>40</v>
      </c>
      <c r="D70" s="1">
        <v>388.8</v>
      </c>
      <c r="E70" s="1">
        <v>0.98340000000000005</v>
      </c>
      <c r="F70">
        <v>1.87</v>
      </c>
      <c r="G70" t="s">
        <v>42</v>
      </c>
      <c r="H70">
        <v>1970</v>
      </c>
      <c r="I70" t="s">
        <v>41</v>
      </c>
      <c r="J70">
        <v>2503</v>
      </c>
      <c r="K70" t="s">
        <v>41</v>
      </c>
      <c r="L70" s="4">
        <f t="shared" si="0"/>
        <v>0.5</v>
      </c>
      <c r="M70" s="5">
        <f t="shared" si="1"/>
        <v>0.38880000000000003</v>
      </c>
    </row>
    <row r="71" spans="2:13" x14ac:dyDescent="0.25">
      <c r="B71">
        <v>550</v>
      </c>
      <c r="C71" t="s">
        <v>40</v>
      </c>
      <c r="D71" s="1">
        <v>395.6</v>
      </c>
      <c r="E71" s="1">
        <v>0.91069999999999995</v>
      </c>
      <c r="F71">
        <v>1.99</v>
      </c>
      <c r="G71" t="s">
        <v>42</v>
      </c>
      <c r="H71">
        <v>1998</v>
      </c>
      <c r="I71" t="s">
        <v>41</v>
      </c>
      <c r="J71">
        <v>2557</v>
      </c>
      <c r="K71" t="s">
        <v>41</v>
      </c>
      <c r="L71" s="4">
        <f t="shared" si="0"/>
        <v>0.55000000000000004</v>
      </c>
      <c r="M71" s="5">
        <f t="shared" si="1"/>
        <v>0.39560000000000001</v>
      </c>
    </row>
    <row r="72" spans="2:13" x14ac:dyDescent="0.25">
      <c r="B72">
        <v>600</v>
      </c>
      <c r="C72" t="s">
        <v>40</v>
      </c>
      <c r="D72" s="1">
        <v>400.7</v>
      </c>
      <c r="E72" s="1">
        <v>0.8488</v>
      </c>
      <c r="F72">
        <v>2.11</v>
      </c>
      <c r="G72" t="s">
        <v>42</v>
      </c>
      <c r="H72">
        <v>2024</v>
      </c>
      <c r="I72" t="s">
        <v>41</v>
      </c>
      <c r="J72">
        <v>2607</v>
      </c>
      <c r="K72" t="s">
        <v>41</v>
      </c>
      <c r="L72" s="4">
        <f t="shared" si="0"/>
        <v>0.6</v>
      </c>
      <c r="M72" s="5">
        <f t="shared" si="1"/>
        <v>0.4007</v>
      </c>
    </row>
    <row r="73" spans="2:13" x14ac:dyDescent="0.25">
      <c r="B73">
        <v>650</v>
      </c>
      <c r="C73" t="s">
        <v>40</v>
      </c>
      <c r="D73" s="1">
        <v>404.2</v>
      </c>
      <c r="E73" s="1">
        <v>0.7954</v>
      </c>
      <c r="F73">
        <v>2.2400000000000002</v>
      </c>
      <c r="G73" t="s">
        <v>42</v>
      </c>
      <c r="H73">
        <v>2048</v>
      </c>
      <c r="I73" t="s">
        <v>41</v>
      </c>
      <c r="J73">
        <v>2654</v>
      </c>
      <c r="K73" t="s">
        <v>41</v>
      </c>
      <c r="L73" s="4">
        <f t="shared" si="0"/>
        <v>0.65</v>
      </c>
      <c r="M73" s="5">
        <f t="shared" si="1"/>
        <v>0.4042</v>
      </c>
    </row>
    <row r="74" spans="2:13" x14ac:dyDescent="0.25">
      <c r="B74">
        <v>700</v>
      </c>
      <c r="C74" t="s">
        <v>40</v>
      </c>
      <c r="D74" s="1">
        <v>406.4</v>
      </c>
      <c r="E74" s="1">
        <v>0.74880000000000002</v>
      </c>
      <c r="F74">
        <v>2.36</v>
      </c>
      <c r="G74" t="s">
        <v>42</v>
      </c>
      <c r="H74">
        <v>2071</v>
      </c>
      <c r="I74" t="s">
        <v>41</v>
      </c>
      <c r="J74">
        <v>2699</v>
      </c>
      <c r="K74" t="s">
        <v>41</v>
      </c>
      <c r="L74" s="4">
        <f t="shared" si="0"/>
        <v>0.7</v>
      </c>
      <c r="M74" s="5">
        <f t="shared" si="1"/>
        <v>0.40639999999999998</v>
      </c>
    </row>
    <row r="75" spans="2:13" x14ac:dyDescent="0.25">
      <c r="B75">
        <v>800</v>
      </c>
      <c r="C75" t="s">
        <v>40</v>
      </c>
      <c r="D75" s="1">
        <v>407.9</v>
      </c>
      <c r="E75" s="1">
        <v>0.67130000000000001</v>
      </c>
      <c r="F75">
        <v>2.6</v>
      </c>
      <c r="G75" t="s">
        <v>42</v>
      </c>
      <c r="H75">
        <v>2127</v>
      </c>
      <c r="I75" t="s">
        <v>41</v>
      </c>
      <c r="J75">
        <v>2783</v>
      </c>
      <c r="K75" t="s">
        <v>41</v>
      </c>
      <c r="L75" s="4">
        <f t="shared" si="0"/>
        <v>0.8</v>
      </c>
      <c r="M75" s="5">
        <f t="shared" si="1"/>
        <v>0.40789999999999998</v>
      </c>
    </row>
    <row r="76" spans="2:13" x14ac:dyDescent="0.25">
      <c r="B76">
        <v>900</v>
      </c>
      <c r="C76" t="s">
        <v>40</v>
      </c>
      <c r="D76" s="1">
        <v>406.4</v>
      </c>
      <c r="E76" s="1">
        <v>0.60929999999999995</v>
      </c>
      <c r="F76">
        <v>2.85</v>
      </c>
      <c r="G76" t="s">
        <v>42</v>
      </c>
      <c r="H76">
        <v>2181</v>
      </c>
      <c r="I76" t="s">
        <v>41</v>
      </c>
      <c r="J76">
        <v>2862</v>
      </c>
      <c r="K76" t="s">
        <v>41</v>
      </c>
      <c r="L76" s="4">
        <f t="shared" si="0"/>
        <v>0.9</v>
      </c>
      <c r="M76" s="5">
        <f t="shared" si="1"/>
        <v>0.40639999999999998</v>
      </c>
    </row>
    <row r="77" spans="2:13" x14ac:dyDescent="0.25">
      <c r="B77">
        <v>1</v>
      </c>
      <c r="C77" t="s">
        <v>43</v>
      </c>
      <c r="D77" s="1">
        <v>402.8</v>
      </c>
      <c r="E77" s="1">
        <v>0.55859999999999999</v>
      </c>
      <c r="F77">
        <v>3.09</v>
      </c>
      <c r="G77" t="s">
        <v>42</v>
      </c>
      <c r="H77">
        <v>2232</v>
      </c>
      <c r="I77" t="s">
        <v>41</v>
      </c>
      <c r="J77">
        <v>2937</v>
      </c>
      <c r="K77" t="s">
        <v>41</v>
      </c>
      <c r="L77" s="4">
        <f>B77</f>
        <v>1</v>
      </c>
      <c r="M77" s="5">
        <f t="shared" si="1"/>
        <v>0.40279999999999999</v>
      </c>
    </row>
    <row r="78" spans="2:13" x14ac:dyDescent="0.25">
      <c r="B78">
        <v>1.1000000000000001</v>
      </c>
      <c r="C78" t="s">
        <v>43</v>
      </c>
      <c r="D78" s="1">
        <v>397.8</v>
      </c>
      <c r="E78" s="1">
        <v>0.5161</v>
      </c>
      <c r="F78">
        <v>3.34</v>
      </c>
      <c r="G78" t="s">
        <v>42</v>
      </c>
      <c r="H78">
        <v>2282</v>
      </c>
      <c r="I78" t="s">
        <v>41</v>
      </c>
      <c r="J78">
        <v>3009</v>
      </c>
      <c r="K78" t="s">
        <v>41</v>
      </c>
      <c r="L78" s="4">
        <f t="shared" ref="L78:L103" si="2">B78</f>
        <v>1.1000000000000001</v>
      </c>
      <c r="M78" s="5">
        <f t="shared" si="1"/>
        <v>0.39779999999999999</v>
      </c>
    </row>
    <row r="79" spans="2:13" x14ac:dyDescent="0.25">
      <c r="B79">
        <v>1.2</v>
      </c>
      <c r="C79" t="s">
        <v>43</v>
      </c>
      <c r="D79" s="1">
        <v>391.9</v>
      </c>
      <c r="E79" s="1">
        <v>0.48010000000000003</v>
      </c>
      <c r="F79">
        <v>3.59</v>
      </c>
      <c r="G79" t="s">
        <v>42</v>
      </c>
      <c r="H79">
        <v>2332</v>
      </c>
      <c r="I79" t="s">
        <v>41</v>
      </c>
      <c r="J79">
        <v>3079</v>
      </c>
      <c r="K79" t="s">
        <v>41</v>
      </c>
      <c r="L79" s="4">
        <f t="shared" si="2"/>
        <v>1.2</v>
      </c>
      <c r="M79" s="5">
        <f t="shared" si="1"/>
        <v>0.39189999999999997</v>
      </c>
    </row>
    <row r="80" spans="2:13" x14ac:dyDescent="0.25">
      <c r="B80">
        <v>1.3</v>
      </c>
      <c r="C80" t="s">
        <v>43</v>
      </c>
      <c r="D80" s="1">
        <v>385.4</v>
      </c>
      <c r="E80" s="1">
        <v>0.4491</v>
      </c>
      <c r="F80">
        <v>3.85</v>
      </c>
      <c r="G80" t="s">
        <v>42</v>
      </c>
      <c r="H80">
        <v>2381</v>
      </c>
      <c r="I80" t="s">
        <v>41</v>
      </c>
      <c r="J80">
        <v>3149</v>
      </c>
      <c r="K80" t="s">
        <v>41</v>
      </c>
      <c r="L80" s="4">
        <f t="shared" si="2"/>
        <v>1.3</v>
      </c>
      <c r="M80" s="5">
        <f t="shared" si="1"/>
        <v>0.38539999999999996</v>
      </c>
    </row>
    <row r="81" spans="2:13" x14ac:dyDescent="0.25">
      <c r="B81">
        <v>1.4</v>
      </c>
      <c r="C81" t="s">
        <v>43</v>
      </c>
      <c r="D81" s="1">
        <v>378.5</v>
      </c>
      <c r="E81" s="1">
        <v>0.42209999999999998</v>
      </c>
      <c r="F81">
        <v>4.1100000000000003</v>
      </c>
      <c r="G81" t="s">
        <v>42</v>
      </c>
      <c r="H81">
        <v>2430</v>
      </c>
      <c r="I81" t="s">
        <v>41</v>
      </c>
      <c r="J81">
        <v>3217</v>
      </c>
      <c r="K81" t="s">
        <v>41</v>
      </c>
      <c r="L81" s="4">
        <f t="shared" si="2"/>
        <v>1.4</v>
      </c>
      <c r="M81" s="5">
        <f t="shared" si="1"/>
        <v>0.3785</v>
      </c>
    </row>
    <row r="82" spans="2:13" x14ac:dyDescent="0.25">
      <c r="B82">
        <v>1.5</v>
      </c>
      <c r="C82" t="s">
        <v>43</v>
      </c>
      <c r="D82" s="1">
        <v>371.3</v>
      </c>
      <c r="E82" s="1">
        <v>0.39839999999999998</v>
      </c>
      <c r="F82">
        <v>4.37</v>
      </c>
      <c r="G82" t="s">
        <v>42</v>
      </c>
      <c r="H82">
        <v>2479</v>
      </c>
      <c r="I82" t="s">
        <v>41</v>
      </c>
      <c r="J82">
        <v>3286</v>
      </c>
      <c r="K82" t="s">
        <v>41</v>
      </c>
      <c r="L82" s="4">
        <f t="shared" si="2"/>
        <v>1.5</v>
      </c>
      <c r="M82" s="5">
        <f t="shared" si="1"/>
        <v>0.37130000000000002</v>
      </c>
    </row>
    <row r="83" spans="2:13" x14ac:dyDescent="0.25">
      <c r="B83">
        <v>1.6</v>
      </c>
      <c r="C83" t="s">
        <v>43</v>
      </c>
      <c r="D83" s="1">
        <v>364.1</v>
      </c>
      <c r="E83" s="1">
        <v>0.37740000000000001</v>
      </c>
      <c r="F83">
        <v>4.6399999999999997</v>
      </c>
      <c r="G83" t="s">
        <v>42</v>
      </c>
      <c r="H83">
        <v>2529</v>
      </c>
      <c r="I83" t="s">
        <v>41</v>
      </c>
      <c r="J83">
        <v>3354</v>
      </c>
      <c r="K83" t="s">
        <v>41</v>
      </c>
      <c r="L83" s="4">
        <f t="shared" si="2"/>
        <v>1.6</v>
      </c>
      <c r="M83" s="5">
        <f t="shared" si="1"/>
        <v>0.36410000000000003</v>
      </c>
    </row>
    <row r="84" spans="2:13" x14ac:dyDescent="0.25">
      <c r="B84">
        <v>1.7</v>
      </c>
      <c r="C84" t="s">
        <v>43</v>
      </c>
      <c r="D84" s="1">
        <v>357</v>
      </c>
      <c r="E84" s="1">
        <v>0.35859999999999997</v>
      </c>
      <c r="F84">
        <v>4.92</v>
      </c>
      <c r="G84" t="s">
        <v>42</v>
      </c>
      <c r="H84">
        <v>2579</v>
      </c>
      <c r="I84" t="s">
        <v>41</v>
      </c>
      <c r="J84">
        <v>3422</v>
      </c>
      <c r="K84" t="s">
        <v>41</v>
      </c>
      <c r="L84" s="4">
        <f t="shared" si="2"/>
        <v>1.7</v>
      </c>
      <c r="M84" s="5">
        <f t="shared" si="1"/>
        <v>0.35699999999999998</v>
      </c>
    </row>
    <row r="85" spans="2:13" x14ac:dyDescent="0.25">
      <c r="B85">
        <v>1.8</v>
      </c>
      <c r="C85" t="s">
        <v>43</v>
      </c>
      <c r="D85" s="1">
        <v>349.8</v>
      </c>
      <c r="E85" s="1">
        <v>0.34179999999999999</v>
      </c>
      <c r="F85">
        <v>5.2</v>
      </c>
      <c r="G85" t="s">
        <v>42</v>
      </c>
      <c r="H85">
        <v>2630</v>
      </c>
      <c r="I85" t="s">
        <v>41</v>
      </c>
      <c r="J85">
        <v>3491</v>
      </c>
      <c r="K85" t="s">
        <v>41</v>
      </c>
      <c r="L85" s="4">
        <f t="shared" si="2"/>
        <v>1.8</v>
      </c>
      <c r="M85" s="5">
        <f t="shared" si="1"/>
        <v>0.3498</v>
      </c>
    </row>
    <row r="86" spans="2:13" x14ac:dyDescent="0.25">
      <c r="B86">
        <v>2</v>
      </c>
      <c r="C86" t="s">
        <v>43</v>
      </c>
      <c r="D86" s="1">
        <v>335.9</v>
      </c>
      <c r="E86" s="1">
        <v>0.31269999999999998</v>
      </c>
      <c r="F86">
        <v>5.78</v>
      </c>
      <c r="G86" t="s">
        <v>42</v>
      </c>
      <c r="H86">
        <v>2795</v>
      </c>
      <c r="I86" t="s">
        <v>41</v>
      </c>
      <c r="J86">
        <v>3630</v>
      </c>
      <c r="K86" t="s">
        <v>41</v>
      </c>
      <c r="L86" s="4">
        <f t="shared" si="2"/>
        <v>2</v>
      </c>
      <c r="M86" s="5">
        <f t="shared" si="1"/>
        <v>0.33589999999999998</v>
      </c>
    </row>
    <row r="87" spans="2:13" x14ac:dyDescent="0.25">
      <c r="B87">
        <v>2.25</v>
      </c>
      <c r="C87" t="s">
        <v>43</v>
      </c>
      <c r="D87" s="1">
        <v>319.39999999999998</v>
      </c>
      <c r="E87" s="1">
        <v>0.28299999999999997</v>
      </c>
      <c r="F87">
        <v>6.54</v>
      </c>
      <c r="G87" t="s">
        <v>42</v>
      </c>
      <c r="H87">
        <v>3042</v>
      </c>
      <c r="I87" t="s">
        <v>41</v>
      </c>
      <c r="J87">
        <v>3809</v>
      </c>
      <c r="K87" t="s">
        <v>41</v>
      </c>
      <c r="L87" s="4">
        <f t="shared" si="2"/>
        <v>2.25</v>
      </c>
      <c r="M87" s="5">
        <f t="shared" si="1"/>
        <v>0.31939999999999996</v>
      </c>
    </row>
    <row r="88" spans="2:13" x14ac:dyDescent="0.25">
      <c r="B88">
        <v>2.5</v>
      </c>
      <c r="C88" t="s">
        <v>43</v>
      </c>
      <c r="D88" s="1">
        <v>304</v>
      </c>
      <c r="E88" s="1">
        <v>0.25869999999999999</v>
      </c>
      <c r="F88">
        <v>7.34</v>
      </c>
      <c r="G88" t="s">
        <v>42</v>
      </c>
      <c r="H88">
        <v>3293</v>
      </c>
      <c r="I88" t="s">
        <v>41</v>
      </c>
      <c r="J88">
        <v>3994</v>
      </c>
      <c r="K88" t="s">
        <v>41</v>
      </c>
      <c r="L88" s="4">
        <f t="shared" si="2"/>
        <v>2.5</v>
      </c>
      <c r="M88" s="5">
        <f t="shared" si="1"/>
        <v>0.30399999999999999</v>
      </c>
    </row>
    <row r="89" spans="2:13" x14ac:dyDescent="0.25">
      <c r="B89">
        <v>2.75</v>
      </c>
      <c r="C89" t="s">
        <v>43</v>
      </c>
      <c r="D89" s="1">
        <v>289.7</v>
      </c>
      <c r="E89" s="1">
        <v>0.23849999999999999</v>
      </c>
      <c r="F89">
        <v>8.18</v>
      </c>
      <c r="G89" t="s">
        <v>42</v>
      </c>
      <c r="H89">
        <v>3548</v>
      </c>
      <c r="I89" t="s">
        <v>41</v>
      </c>
      <c r="J89">
        <v>4186</v>
      </c>
      <c r="K89" t="s">
        <v>41</v>
      </c>
      <c r="L89" s="4">
        <f t="shared" si="2"/>
        <v>2.75</v>
      </c>
      <c r="M89" s="5">
        <f t="shared" si="1"/>
        <v>0.28970000000000001</v>
      </c>
    </row>
    <row r="90" spans="2:13" x14ac:dyDescent="0.25">
      <c r="B90">
        <v>3</v>
      </c>
      <c r="C90" t="s">
        <v>43</v>
      </c>
      <c r="D90" s="1">
        <v>276.60000000000002</v>
      </c>
      <c r="E90" s="1">
        <v>0.22140000000000001</v>
      </c>
      <c r="F90">
        <v>9.06</v>
      </c>
      <c r="G90" t="s">
        <v>42</v>
      </c>
      <c r="H90">
        <v>3808</v>
      </c>
      <c r="I90" t="s">
        <v>41</v>
      </c>
      <c r="J90">
        <v>4387</v>
      </c>
      <c r="K90" t="s">
        <v>41</v>
      </c>
      <c r="L90" s="4">
        <f t="shared" si="2"/>
        <v>3</v>
      </c>
      <c r="M90" s="5">
        <f t="shared" ref="M90:M102" si="3">D90/1000</f>
        <v>0.27660000000000001</v>
      </c>
    </row>
    <row r="91" spans="2:13" x14ac:dyDescent="0.25">
      <c r="B91">
        <v>3.25</v>
      </c>
      <c r="C91" t="s">
        <v>43</v>
      </c>
      <c r="D91" s="1">
        <v>264.5</v>
      </c>
      <c r="E91" s="1">
        <v>0.20680000000000001</v>
      </c>
      <c r="F91">
        <v>9.98</v>
      </c>
      <c r="G91" t="s">
        <v>42</v>
      </c>
      <c r="H91">
        <v>4074</v>
      </c>
      <c r="I91" t="s">
        <v>41</v>
      </c>
      <c r="J91">
        <v>4597</v>
      </c>
      <c r="K91" t="s">
        <v>41</v>
      </c>
      <c r="L91" s="4">
        <f t="shared" si="2"/>
        <v>3.25</v>
      </c>
      <c r="M91" s="5">
        <f t="shared" si="3"/>
        <v>0.26450000000000001</v>
      </c>
    </row>
    <row r="92" spans="2:13" x14ac:dyDescent="0.25">
      <c r="B92">
        <v>3.5</v>
      </c>
      <c r="C92" t="s">
        <v>43</v>
      </c>
      <c r="D92" s="1">
        <v>253.4</v>
      </c>
      <c r="E92" s="1">
        <v>0.19400000000000001</v>
      </c>
      <c r="F92">
        <v>10.95</v>
      </c>
      <c r="G92" t="s">
        <v>42</v>
      </c>
      <c r="H92">
        <v>4346</v>
      </c>
      <c r="I92" t="s">
        <v>41</v>
      </c>
      <c r="J92">
        <v>4816</v>
      </c>
      <c r="K92" t="s">
        <v>41</v>
      </c>
      <c r="L92" s="4">
        <f t="shared" si="2"/>
        <v>3.5</v>
      </c>
      <c r="M92" s="5">
        <f t="shared" si="3"/>
        <v>0.25340000000000001</v>
      </c>
    </row>
    <row r="93" spans="2:13" x14ac:dyDescent="0.25">
      <c r="B93">
        <v>3.75</v>
      </c>
      <c r="C93" t="s">
        <v>43</v>
      </c>
      <c r="D93" s="1">
        <v>243.3</v>
      </c>
      <c r="E93" s="1">
        <v>0.18290000000000001</v>
      </c>
      <c r="F93">
        <v>11.95</v>
      </c>
      <c r="G93" t="s">
        <v>42</v>
      </c>
      <c r="H93">
        <v>4624</v>
      </c>
      <c r="I93" t="s">
        <v>41</v>
      </c>
      <c r="J93">
        <v>5044</v>
      </c>
      <c r="K93" t="s">
        <v>41</v>
      </c>
      <c r="L93" s="4">
        <f t="shared" si="2"/>
        <v>3.75</v>
      </c>
      <c r="M93" s="5">
        <f t="shared" si="3"/>
        <v>0.24330000000000002</v>
      </c>
    </row>
    <row r="94" spans="2:13" x14ac:dyDescent="0.25">
      <c r="B94">
        <v>4</v>
      </c>
      <c r="C94" t="s">
        <v>43</v>
      </c>
      <c r="D94" s="1">
        <v>233.9</v>
      </c>
      <c r="E94" s="1">
        <v>0.17299999999999999</v>
      </c>
      <c r="F94">
        <v>13</v>
      </c>
      <c r="G94" t="s">
        <v>42</v>
      </c>
      <c r="H94">
        <v>4907</v>
      </c>
      <c r="I94" t="s">
        <v>41</v>
      </c>
      <c r="J94">
        <v>5282</v>
      </c>
      <c r="K94" t="s">
        <v>41</v>
      </c>
      <c r="L94" s="4">
        <f t="shared" si="2"/>
        <v>4</v>
      </c>
      <c r="M94" s="5">
        <f t="shared" si="3"/>
        <v>0.2339</v>
      </c>
    </row>
    <row r="95" spans="2:13" x14ac:dyDescent="0.25">
      <c r="B95">
        <v>4.5</v>
      </c>
      <c r="C95" t="s">
        <v>43</v>
      </c>
      <c r="D95" s="1">
        <v>217.3</v>
      </c>
      <c r="E95" s="1">
        <v>0.15629999999999999</v>
      </c>
      <c r="F95">
        <v>15.21</v>
      </c>
      <c r="G95" t="s">
        <v>42</v>
      </c>
      <c r="H95">
        <v>5918</v>
      </c>
      <c r="I95" t="s">
        <v>41</v>
      </c>
      <c r="J95">
        <v>5787</v>
      </c>
      <c r="K95" t="s">
        <v>41</v>
      </c>
      <c r="L95" s="4">
        <f t="shared" si="2"/>
        <v>4.5</v>
      </c>
      <c r="M95" s="5">
        <f t="shared" si="3"/>
        <v>0.21730000000000002</v>
      </c>
    </row>
    <row r="96" spans="2:13" x14ac:dyDescent="0.25">
      <c r="B96">
        <v>5</v>
      </c>
      <c r="C96" t="s">
        <v>43</v>
      </c>
      <c r="D96" s="1">
        <v>203.1</v>
      </c>
      <c r="E96" s="1">
        <v>0.14269999999999999</v>
      </c>
      <c r="F96">
        <v>17.579999999999998</v>
      </c>
      <c r="G96" t="s">
        <v>42</v>
      </c>
      <c r="H96">
        <v>6903</v>
      </c>
      <c r="I96" t="s">
        <v>41</v>
      </c>
      <c r="J96">
        <v>6331</v>
      </c>
      <c r="K96" t="s">
        <v>41</v>
      </c>
      <c r="L96" s="4">
        <f t="shared" si="2"/>
        <v>5</v>
      </c>
      <c r="M96" s="5">
        <f t="shared" si="3"/>
        <v>0.2031</v>
      </c>
    </row>
    <row r="97" spans="1:13" x14ac:dyDescent="0.25">
      <c r="B97">
        <v>5.5</v>
      </c>
      <c r="C97" t="s">
        <v>43</v>
      </c>
      <c r="D97" s="1">
        <v>190.7</v>
      </c>
      <c r="E97" s="1">
        <v>0.13139999999999999</v>
      </c>
      <c r="F97">
        <v>20.12</v>
      </c>
      <c r="G97" t="s">
        <v>42</v>
      </c>
      <c r="H97">
        <v>7879</v>
      </c>
      <c r="I97" t="s">
        <v>41</v>
      </c>
      <c r="J97">
        <v>6914</v>
      </c>
      <c r="K97" t="s">
        <v>41</v>
      </c>
      <c r="L97" s="4">
        <f t="shared" si="2"/>
        <v>5.5</v>
      </c>
      <c r="M97" s="5">
        <f t="shared" si="3"/>
        <v>0.19069999999999998</v>
      </c>
    </row>
    <row r="98" spans="1:13" x14ac:dyDescent="0.25">
      <c r="B98">
        <v>6</v>
      </c>
      <c r="C98" t="s">
        <v>43</v>
      </c>
      <c r="D98" s="1">
        <v>180</v>
      </c>
      <c r="E98" s="1">
        <v>0.12180000000000001</v>
      </c>
      <c r="F98">
        <v>22.81</v>
      </c>
      <c r="G98" t="s">
        <v>42</v>
      </c>
      <c r="H98">
        <v>8855</v>
      </c>
      <c r="I98" t="s">
        <v>41</v>
      </c>
      <c r="J98">
        <v>7536</v>
      </c>
      <c r="K98" t="s">
        <v>41</v>
      </c>
      <c r="L98" s="4">
        <f t="shared" si="2"/>
        <v>6</v>
      </c>
      <c r="M98" s="5">
        <f t="shared" si="3"/>
        <v>0.18</v>
      </c>
    </row>
    <row r="99" spans="1:13" x14ac:dyDescent="0.25">
      <c r="B99">
        <v>6.5</v>
      </c>
      <c r="C99" t="s">
        <v>43</v>
      </c>
      <c r="D99" s="1">
        <v>170.5</v>
      </c>
      <c r="E99" s="1">
        <v>0.11360000000000001</v>
      </c>
      <c r="F99">
        <v>25.66</v>
      </c>
      <c r="G99" t="s">
        <v>42</v>
      </c>
      <c r="H99">
        <v>9836</v>
      </c>
      <c r="I99" t="s">
        <v>41</v>
      </c>
      <c r="J99">
        <v>8194</v>
      </c>
      <c r="K99" t="s">
        <v>41</v>
      </c>
      <c r="L99" s="4">
        <f t="shared" si="2"/>
        <v>6.5</v>
      </c>
      <c r="M99" s="5">
        <f t="shared" si="3"/>
        <v>0.17050000000000001</v>
      </c>
    </row>
    <row r="100" spans="1:13" x14ac:dyDescent="0.25">
      <c r="B100">
        <v>7</v>
      </c>
      <c r="C100" t="s">
        <v>43</v>
      </c>
      <c r="D100" s="1">
        <v>162</v>
      </c>
      <c r="E100" s="1">
        <v>0.1065</v>
      </c>
      <c r="F100">
        <v>28.66</v>
      </c>
      <c r="G100" t="s">
        <v>42</v>
      </c>
      <c r="H100">
        <v>1.08</v>
      </c>
      <c r="I100" t="s">
        <v>42</v>
      </c>
      <c r="J100">
        <v>8890</v>
      </c>
      <c r="K100" t="s">
        <v>41</v>
      </c>
      <c r="L100" s="4">
        <f t="shared" si="2"/>
        <v>7</v>
      </c>
      <c r="M100" s="5">
        <f t="shared" si="3"/>
        <v>0.16200000000000001</v>
      </c>
    </row>
    <row r="101" spans="1:13" x14ac:dyDescent="0.25">
      <c r="B101">
        <v>8</v>
      </c>
      <c r="C101" t="s">
        <v>43</v>
      </c>
      <c r="D101" s="1">
        <v>147.69999999999999</v>
      </c>
      <c r="E101" s="1">
        <v>9.4799999999999995E-2</v>
      </c>
      <c r="F101">
        <v>35.119999999999997</v>
      </c>
      <c r="G101" t="s">
        <v>42</v>
      </c>
      <c r="H101">
        <v>1.44</v>
      </c>
      <c r="I101" t="s">
        <v>42</v>
      </c>
      <c r="J101">
        <v>1.04</v>
      </c>
      <c r="K101" t="s">
        <v>42</v>
      </c>
      <c r="L101" s="4">
        <f t="shared" si="2"/>
        <v>8</v>
      </c>
      <c r="M101" s="5">
        <f t="shared" si="3"/>
        <v>0.1477</v>
      </c>
    </row>
    <row r="102" spans="1:13" x14ac:dyDescent="0.25">
      <c r="B102">
        <v>9</v>
      </c>
      <c r="C102" t="s">
        <v>43</v>
      </c>
      <c r="D102" s="1">
        <v>136.30000000000001</v>
      </c>
      <c r="E102" s="1">
        <v>8.5519999999999999E-2</v>
      </c>
      <c r="F102">
        <v>42.15</v>
      </c>
      <c r="G102" t="s">
        <v>42</v>
      </c>
      <c r="H102">
        <v>1.77</v>
      </c>
      <c r="I102" t="s">
        <v>42</v>
      </c>
      <c r="J102">
        <v>1.2</v>
      </c>
      <c r="K102" t="s">
        <v>42</v>
      </c>
      <c r="L102" s="4">
        <f t="shared" si="2"/>
        <v>9</v>
      </c>
      <c r="M102" s="5">
        <f t="shared" si="3"/>
        <v>0.1363</v>
      </c>
    </row>
    <row r="103" spans="1:13" x14ac:dyDescent="0.25">
      <c r="B103">
        <v>10</v>
      </c>
      <c r="C103" t="s">
        <v>43</v>
      </c>
      <c r="D103" s="1">
        <v>125.7</v>
      </c>
      <c r="E103" s="1">
        <v>7.7979999999999994E-2</v>
      </c>
      <c r="F103">
        <v>49.78</v>
      </c>
      <c r="G103" t="s">
        <v>42</v>
      </c>
      <c r="H103">
        <v>2.09</v>
      </c>
      <c r="I103" t="s">
        <v>42</v>
      </c>
      <c r="J103">
        <v>1.38</v>
      </c>
      <c r="K103" t="s">
        <v>42</v>
      </c>
      <c r="L103" s="4">
        <f t="shared" si="2"/>
        <v>10</v>
      </c>
      <c r="M103" s="5">
        <f>D103/1000</f>
        <v>0.12570000000000001</v>
      </c>
    </row>
    <row r="104" spans="1:13" x14ac:dyDescent="0.25">
      <c r="A104" t="s">
        <v>16</v>
      </c>
    </row>
    <row r="105" spans="1:13" x14ac:dyDescent="0.25">
      <c r="B105" t="s">
        <v>52</v>
      </c>
      <c r="C105" t="s">
        <v>46</v>
      </c>
      <c r="D105" t="s">
        <v>53</v>
      </c>
      <c r="E105" t="s">
        <v>50</v>
      </c>
      <c r="F105" t="s">
        <v>46</v>
      </c>
      <c r="G105" t="s">
        <v>47</v>
      </c>
    </row>
    <row r="106" spans="1:13" x14ac:dyDescent="0.25">
      <c r="B106" t="s">
        <v>54</v>
      </c>
      <c r="C106" t="s">
        <v>55</v>
      </c>
    </row>
    <row r="107" spans="1:13" x14ac:dyDescent="0.25">
      <c r="B107" s="1">
        <v>0.1</v>
      </c>
      <c r="C107" t="s">
        <v>56</v>
      </c>
      <c r="D107" t="s">
        <v>48</v>
      </c>
      <c r="E107" t="s">
        <v>57</v>
      </c>
    </row>
    <row r="108" spans="1:13" x14ac:dyDescent="0.25">
      <c r="B108" s="1">
        <v>1</v>
      </c>
      <c r="C108" t="s">
        <v>40</v>
      </c>
      <c r="D108" t="s">
        <v>48</v>
      </c>
      <c r="E108" t="s">
        <v>49</v>
      </c>
    </row>
    <row r="109" spans="1:13" x14ac:dyDescent="0.25">
      <c r="B109" s="1">
        <v>1</v>
      </c>
      <c r="C109" t="s">
        <v>43</v>
      </c>
      <c r="D109" t="s">
        <v>48</v>
      </c>
      <c r="E109" t="s">
        <v>58</v>
      </c>
    </row>
    <row r="110" spans="1:13" x14ac:dyDescent="0.25">
      <c r="B110" s="1">
        <v>3.1448000000000001E-3</v>
      </c>
      <c r="C110" t="s">
        <v>40</v>
      </c>
      <c r="D110" t="s">
        <v>48</v>
      </c>
      <c r="E110" t="s">
        <v>59</v>
      </c>
    </row>
    <row r="111" spans="1:13" x14ac:dyDescent="0.25">
      <c r="B111" s="1">
        <v>3.1448000000000001E-3</v>
      </c>
      <c r="C111" t="s">
        <v>43</v>
      </c>
      <c r="D111" t="s">
        <v>48</v>
      </c>
      <c r="E111" t="s">
        <v>60</v>
      </c>
    </row>
    <row r="112" spans="1:13" x14ac:dyDescent="0.25">
      <c r="B112" s="1">
        <v>3.1448</v>
      </c>
      <c r="C112" t="s">
        <v>40</v>
      </c>
      <c r="D112" t="s">
        <v>48</v>
      </c>
      <c r="E112" t="s">
        <v>60</v>
      </c>
    </row>
    <row r="113" spans="2:9" x14ac:dyDescent="0.25">
      <c r="B113" s="1">
        <v>0.13589999999999999</v>
      </c>
      <c r="C113" t="s">
        <v>56</v>
      </c>
      <c r="D113" t="s">
        <v>48</v>
      </c>
      <c r="E113" s="1" t="s">
        <v>61</v>
      </c>
      <c r="F113" t="s">
        <v>62</v>
      </c>
    </row>
    <row r="114" spans="2:9" x14ac:dyDescent="0.25">
      <c r="B114" s="1">
        <v>1.2600999999999999E-2</v>
      </c>
      <c r="C114" t="s">
        <v>63</v>
      </c>
      <c r="D114" t="s">
        <v>64</v>
      </c>
      <c r="E114" t="s">
        <v>51</v>
      </c>
    </row>
    <row r="115" spans="2:9" x14ac:dyDescent="0.25">
      <c r="B115" t="s">
        <v>45</v>
      </c>
    </row>
    <row r="116" spans="2:9" x14ac:dyDescent="0.25">
      <c r="B116" t="s">
        <v>65</v>
      </c>
      <c r="C116" s="3">
        <v>1.98419891992199E+19</v>
      </c>
      <c r="D116" t="s">
        <v>53</v>
      </c>
      <c r="E116" t="s">
        <v>66</v>
      </c>
      <c r="F116" t="s">
        <v>67</v>
      </c>
      <c r="G116" t="s">
        <v>68</v>
      </c>
      <c r="H116" t="s">
        <v>69</v>
      </c>
      <c r="I116" t="s"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</vt:lpstr>
      <vt:lpstr>quartz</vt:lpstr>
      <vt:lpstr>kfs</vt:lpstr>
      <vt:lpstr>calcite</vt:lpstr>
      <vt:lpstr>dolomite</vt:lpstr>
      <vt:lpstr>CaF2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2025-07-10T14:39:17Z</dcterms:modified>
</cp:coreProperties>
</file>