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92" windowHeight="11745" activeTab="3"/>
  </bookViews>
  <sheets>
    <sheet name="gpio" sheetId="1" r:id="rId1"/>
    <sheet name="Clock &amp; timmers" sheetId="2" r:id="rId2"/>
    <sheet name="ADC calibration V_bandgap" sheetId="6" r:id="rId3"/>
    <sheet name="Key &amp; switch ADC detect" sheetId="8" r:id="rId4"/>
    <sheet name="Program map" sheetId="7" r:id="rId5"/>
    <sheet name="Clock &amp; timmers (2)" sheetId="5" r:id="rId6"/>
    <sheet name="Sheet3" sheetId="3" r:id="rId7"/>
  </sheets>
  <calcPr calcId="144525"/>
</workbook>
</file>

<file path=xl/sharedStrings.xml><?xml version="1.0" encoding="utf-8"?>
<sst xmlns="http://schemas.openxmlformats.org/spreadsheetml/2006/main" count="245" uniqueCount="146">
  <si>
    <t>gpio configuration</t>
  </si>
  <si>
    <t>Junpu.xu@foxmail.com</t>
  </si>
  <si>
    <t>version  V0.1</t>
  </si>
  <si>
    <t>date     2019_05_20</t>
  </si>
  <si>
    <t>Pin#</t>
  </si>
  <si>
    <t>function</t>
  </si>
  <si>
    <t>description</t>
  </si>
  <si>
    <t>configuration</t>
  </si>
  <si>
    <t>remark</t>
  </si>
  <si>
    <t>EMERGENCY_LAMP_SINGLE_BATTERY</t>
  </si>
  <si>
    <t>BT_MESH_FEATURE_IN</t>
  </si>
  <si>
    <t>P0.5</t>
  </si>
  <si>
    <t>Key_Manual_Test</t>
  </si>
  <si>
    <t>Quasi_Mode</t>
  </si>
  <si>
    <t>Reset_BT</t>
  </si>
  <si>
    <t>PushPull_Mode</t>
  </si>
  <si>
    <t>P0.6</t>
  </si>
  <si>
    <t>TxD</t>
  </si>
  <si>
    <t>P0.7</t>
  </si>
  <si>
    <t>RxD</t>
  </si>
  <si>
    <t>P2.0</t>
  </si>
  <si>
    <t>NRST</t>
  </si>
  <si>
    <t>P3.0</t>
  </si>
  <si>
    <t>SW_Detect</t>
  </si>
  <si>
    <t>P1.7</t>
  </si>
  <si>
    <t>CHRG_EN</t>
  </si>
  <si>
    <t>GND</t>
  </si>
  <si>
    <t>P1.6</t>
  </si>
  <si>
    <t>ICE_DAT</t>
  </si>
  <si>
    <t>VDD</t>
  </si>
  <si>
    <t>P1.5</t>
  </si>
  <si>
    <t>LAMP_CTR</t>
  </si>
  <si>
    <t>BT_STAT</t>
  </si>
  <si>
    <t>P1.4</t>
  </si>
  <si>
    <t>LAMP_EN</t>
  </si>
  <si>
    <t>BT_PWRC</t>
  </si>
  <si>
    <t>P1.3</t>
  </si>
  <si>
    <t>Key_Auto_Test</t>
  </si>
  <si>
    <t>CHRG_Status</t>
  </si>
  <si>
    <t>P1.2</t>
  </si>
  <si>
    <t>POWER_DET</t>
  </si>
  <si>
    <t>P1.1</t>
  </si>
  <si>
    <t>CHG_DET</t>
  </si>
  <si>
    <t>KEY_AUTO_Manual</t>
  </si>
  <si>
    <t>Input_Mode</t>
  </si>
  <si>
    <t>P1.0</t>
  </si>
  <si>
    <t>P0.0</t>
  </si>
  <si>
    <t>LED_GREEN</t>
  </si>
  <si>
    <t>P0.1</t>
  </si>
  <si>
    <t>LED_RED</t>
  </si>
  <si>
    <t>ICE_CLK</t>
  </si>
  <si>
    <t>P0.3</t>
  </si>
  <si>
    <t>MCU_VBAT</t>
  </si>
  <si>
    <t>MCU_VLAMP</t>
  </si>
  <si>
    <t>P0.4</t>
  </si>
  <si>
    <t>Clock &amp; timmer setting</t>
  </si>
  <si>
    <t>HIRC</t>
  </si>
  <si>
    <t>Mhz</t>
  </si>
  <si>
    <t>CKDIV</t>
  </si>
  <si>
    <t>System_clock (F_sys)</t>
  </si>
  <si>
    <t>CPU_clock(f_CPU)</t>
  </si>
  <si>
    <t>ADC clock DIV</t>
  </si>
  <si>
    <t>ADC clock</t>
  </si>
  <si>
    <t>Timer2 setting(for real-time clock,500mS)</t>
  </si>
  <si>
    <t>T2DIV</t>
  </si>
  <si>
    <t>Timer2_clock</t>
  </si>
  <si>
    <t>Khz</t>
  </si>
  <si>
    <t>Timer2 auto reload value</t>
  </si>
  <si>
    <t>TIM1 interrupt frequency</t>
  </si>
  <si>
    <t>Hz</t>
  </si>
  <si>
    <t>TIM1 ch1/ch2/ch3 in PWM mode???</t>
  </si>
  <si>
    <t>Timer0 setting (system delay)</t>
  </si>
  <si>
    <t>TIM1 setting (working as system clock,system clock_tips,1mS)</t>
  </si>
  <si>
    <t>Pre_scaller</t>
  </si>
  <si>
    <t>Timer1_clock</t>
  </si>
  <si>
    <t>Timer1 reload value</t>
  </si>
  <si>
    <t>TIM4 interrupt frequency</t>
  </si>
  <si>
    <t>Timer3 setting(for UART0 Baud rate)</t>
  </si>
  <si>
    <t>Bandgap sampling value</t>
  </si>
  <si>
    <t>Hex(bandgap)</t>
  </si>
  <si>
    <t>Bandgap voltage</t>
  </si>
  <si>
    <t>1.22V</t>
  </si>
  <si>
    <t>Every 1V,hex digital value is:</t>
  </si>
  <si>
    <t>Hex(bandgap)*9/11</t>
  </si>
  <si>
    <t>Key_Auto_Manual</t>
  </si>
  <si>
    <t>K1 (10K)</t>
  </si>
  <si>
    <t>K2 (4.7K)</t>
  </si>
  <si>
    <t>Voltage</t>
  </si>
  <si>
    <t>OFF</t>
  </si>
  <si>
    <t>ON</t>
  </si>
  <si>
    <t>SW_DET</t>
  </si>
  <si>
    <t>S1 (4.7K)</t>
  </si>
  <si>
    <t>S2 (10K)</t>
  </si>
  <si>
    <t>S3 (22K)</t>
  </si>
  <si>
    <t>Ground Nr</t>
  </si>
  <si>
    <t>ADDR_BASE</t>
  </si>
  <si>
    <t>0x4700</t>
  </si>
  <si>
    <t>System data</t>
  </si>
  <si>
    <t>0x00-0x0F</t>
  </si>
  <si>
    <t>Address</t>
  </si>
  <si>
    <t>Content</t>
  </si>
  <si>
    <t>0x00</t>
  </si>
  <si>
    <t>0x55</t>
  </si>
  <si>
    <t>0x01</t>
  </si>
  <si>
    <t>0xAA</t>
  </si>
  <si>
    <t>0x02</t>
  </si>
  <si>
    <t>ui_Day_counter(H)</t>
  </si>
  <si>
    <t>0x03</t>
  </si>
  <si>
    <t>ui_Day_counter(L)</t>
  </si>
  <si>
    <t>0x04</t>
  </si>
  <si>
    <t>uc_Hour_counter</t>
  </si>
  <si>
    <t>0x05</t>
  </si>
  <si>
    <t>uc_Minute_counter</t>
  </si>
  <si>
    <t>0x06</t>
  </si>
  <si>
    <t>uc_Second_counter</t>
  </si>
  <si>
    <t>0x07</t>
  </si>
  <si>
    <t>uc_System_State</t>
  </si>
  <si>
    <t>0x08</t>
  </si>
  <si>
    <t>uc_AC_Charging_Time_Hour</t>
  </si>
  <si>
    <t>0x09</t>
  </si>
  <si>
    <t>uc_AC_Charging_Time_Minute</t>
  </si>
  <si>
    <t>0x0A</t>
  </si>
  <si>
    <t>uc_AC_Charging_Time_Second</t>
  </si>
  <si>
    <t>0x0B</t>
  </si>
  <si>
    <t>0x0C</t>
  </si>
  <si>
    <t>0x0D</t>
  </si>
  <si>
    <t>0x0E</t>
  </si>
  <si>
    <t>0x0F</t>
  </si>
  <si>
    <t>CLK_SOURCE_HSE</t>
  </si>
  <si>
    <t>high-speed external crystal</t>
  </si>
  <si>
    <t>CLK_PRESCALER_HSIDIV1</t>
  </si>
  <si>
    <t>prescaller = 1</t>
  </si>
  <si>
    <t>HSE_value</t>
  </si>
  <si>
    <t>f_HSE</t>
  </si>
  <si>
    <t>Master_clock (f_master)</t>
  </si>
  <si>
    <t>TIM1 setting(for real-time clock)</t>
  </si>
  <si>
    <t>TIM1_clock</t>
  </si>
  <si>
    <t>TIM1 auto reload value</t>
  </si>
  <si>
    <t>TIM4 setting (working as system clock,system clock_tips)</t>
  </si>
  <si>
    <t>TIM4_clock</t>
  </si>
  <si>
    <t>TIM4 auto reload value</t>
  </si>
  <si>
    <t>Real-time clock tolerance:(Max allowed 75 seconds)</t>
  </si>
  <si>
    <t>Crystal oscillator tolerance</t>
  </si>
  <si>
    <t>PPM</t>
  </si>
  <si>
    <t>Tolerance time each week</t>
  </si>
  <si>
    <t>Seconds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</si>
</sst>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176" formatCode="_ \￥* #,##0.00_ ;_ \￥* \-#,##0.00_ ;_ \￥* &quot;-&quot;??_ ;_ @_ "/>
    <numFmt numFmtId="177" formatCode="_ \￥* #,##0_ ;_ \￥* \-#,##0_ ;_ \￥* &quot;-&quot;_ ;_ @_ "/>
    <numFmt numFmtId="43" formatCode="_ * #,##0.00_ ;_ * \-#,##0.00_ ;_ * &quot;-&quot;??_ ;_ @_ "/>
  </numFmts>
  <fonts count="27">
    <font>
      <sz val="11"/>
      <color theme="1"/>
      <name val="Calibri"/>
      <charset val="134"/>
      <scheme val="minor"/>
    </font>
    <font>
      <b/>
      <sz val="16"/>
      <color theme="1"/>
      <name val="Arial"/>
      <charset val="134"/>
    </font>
    <font>
      <sz val="11"/>
      <color theme="1"/>
      <name val="Arial"/>
      <charset val="134"/>
    </font>
    <font>
      <u/>
      <sz val="11"/>
      <color theme="10"/>
      <name val="宋体"/>
      <charset val="134"/>
    </font>
    <font>
      <sz val="11"/>
      <color theme="1"/>
      <name val="Arial Unicode MS"/>
      <charset val="134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4"/>
      <color theme="1"/>
      <name val="Arial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2"/>
      <color theme="1"/>
      <name val="Arial"/>
      <charset val="134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3" fillId="10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6" fillId="11" borderId="13" applyNumberFormat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1" fillId="21" borderId="15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8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24" borderId="17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8" fillId="16" borderId="14" applyNumberForma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6" fillId="16" borderId="17" applyNumberFormat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10" applyAlignment="1" applyProtection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5" fillId="0" borderId="0" xfId="0" applyFo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26670</xdr:colOff>
      <xdr:row>4</xdr:row>
      <xdr:rowOff>9525</xdr:rowOff>
    </xdr:from>
    <xdr:to>
      <xdr:col>6</xdr:col>
      <xdr:colOff>1435735</xdr:colOff>
      <xdr:row>23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8840" y="814070"/>
          <a:ext cx="6467475" cy="3457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598170</xdr:colOff>
      <xdr:row>4</xdr:row>
      <xdr:rowOff>95885</xdr:rowOff>
    </xdr:from>
    <xdr:to>
      <xdr:col>9</xdr:col>
      <xdr:colOff>1022985</xdr:colOff>
      <xdr:row>25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50570" y="900430"/>
          <a:ext cx="7110095" cy="3790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398145</xdr:colOff>
      <xdr:row>26</xdr:row>
      <xdr:rowOff>147955</xdr:rowOff>
    </xdr:from>
    <xdr:to>
      <xdr:col>10</xdr:col>
      <xdr:colOff>863600</xdr:colOff>
      <xdr:row>38</xdr:row>
      <xdr:rowOff>162560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50545" y="4933950"/>
          <a:ext cx="9105900" cy="21863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342900</xdr:colOff>
      <xdr:row>1</xdr:row>
      <xdr:rowOff>38100</xdr:rowOff>
    </xdr:from>
    <xdr:to>
      <xdr:col>11</xdr:col>
      <xdr:colOff>27940</xdr:colOff>
      <xdr:row>20</xdr:row>
      <xdr:rowOff>43180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876800" y="219075"/>
          <a:ext cx="2275840" cy="34436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64742</xdr:colOff>
      <xdr:row>4</xdr:row>
      <xdr:rowOff>57149</xdr:rowOff>
    </xdr:from>
    <xdr:to>
      <xdr:col>9</xdr:col>
      <xdr:colOff>607</xdr:colOff>
      <xdr:row>27</xdr:row>
      <xdr:rowOff>67309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16535" y="861060"/>
          <a:ext cx="6295390" cy="41725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8</xdr:col>
      <xdr:colOff>142875</xdr:colOff>
      <xdr:row>66</xdr:row>
      <xdr:rowOff>14605</xdr:rowOff>
    </xdr:to>
    <xdr:pic>
      <xdr:nvPicPr>
        <xdr:cNvPr id="3" name="Picture 3"/>
        <xdr:cNvPicPr>
          <a:picLocks noChangeAspect="1" noChangeArrowheads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152400" y="5328920"/>
          <a:ext cx="5856605" cy="67106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Junpu.xu@foxmail.com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Junpu.xu@foxmail.com" TargetMode="Externa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Junpu.xu@foxmail.com" TargetMode="Externa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58"/>
  <sheetViews>
    <sheetView topLeftCell="A28" workbookViewId="0">
      <selection activeCell="E39" sqref="E39"/>
    </sheetView>
  </sheetViews>
  <sheetFormatPr defaultColWidth="9" defaultRowHeight="14.25"/>
  <cols>
    <col min="1" max="1" width="2.87610619469027" customWidth="1"/>
    <col min="3" max="3" width="9" style="12"/>
    <col min="5" max="5" width="17.1238938053097" customWidth="1"/>
    <col min="6" max="6" width="35.3716814159292" customWidth="1"/>
    <col min="7" max="7" width="30.6283185840708" customWidth="1"/>
    <col min="8" max="8" width="18.5575221238938" customWidth="1"/>
  </cols>
  <sheetData>
    <row r="1" ht="20.6" spans="2:5">
      <c r="B1" s="1" t="s">
        <v>0</v>
      </c>
      <c r="C1" s="2"/>
      <c r="D1" s="4"/>
      <c r="E1" s="4"/>
    </row>
    <row r="2" spans="2:5">
      <c r="B2" s="3" t="s">
        <v>1</v>
      </c>
      <c r="C2" s="2"/>
      <c r="D2" s="4"/>
      <c r="E2" s="4"/>
    </row>
    <row r="3" spans="2:5">
      <c r="B3" s="4" t="s">
        <v>2</v>
      </c>
      <c r="C3" s="2"/>
      <c r="D3" s="4"/>
      <c r="E3" s="4"/>
    </row>
    <row r="4" spans="2:16">
      <c r="B4" s="4" t="s">
        <v>3</v>
      </c>
      <c r="C4" s="2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2:16">
      <c r="B5" s="4"/>
      <c r="C5" s="2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2:16">
      <c r="B6" s="4"/>
      <c r="C6" s="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2:16">
      <c r="B7" s="4"/>
      <c r="C7" s="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2:16">
      <c r="B8" s="4"/>
      <c r="C8" s="2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2:16">
      <c r="B9" s="4"/>
      <c r="C9" s="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2:16">
      <c r="B10" s="4"/>
      <c r="C10" s="2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2:16">
      <c r="B11" s="4"/>
      <c r="C11" s="2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2:16">
      <c r="B12" s="4"/>
      <c r="C12" s="2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2:16">
      <c r="B13" s="4"/>
      <c r="C13" s="2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2:16">
      <c r="B14" s="4"/>
      <c r="C14" s="2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2:16">
      <c r="B15" s="4"/>
      <c r="C15" s="2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2:16">
      <c r="B16" s="4"/>
      <c r="C16" s="2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2:16">
      <c r="B17" s="4"/>
      <c r="C17" s="2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2:16">
      <c r="B18" s="4"/>
      <c r="C18" s="2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2:16">
      <c r="B19" s="4"/>
      <c r="C19" s="2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2:16">
      <c r="B20" s="4"/>
      <c r="C20" s="2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2:16">
      <c r="B21" s="4"/>
      <c r="C21" s="2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2:16">
      <c r="B22" s="4"/>
      <c r="C22" s="2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2:16">
      <c r="B23" s="4"/>
      <c r="C23" s="2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2:16">
      <c r="B24" s="4"/>
      <c r="C24" s="2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2:16">
      <c r="B25" s="4"/>
      <c r="C25" s="2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2:16">
      <c r="B26" s="4"/>
      <c r="C26" s="2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ht="15" spans="2:16">
      <c r="B27" s="4"/>
      <c r="C27" s="2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="11" customFormat="1" ht="18.75" spans="2:16">
      <c r="B28" s="13"/>
      <c r="C28" s="14" t="s">
        <v>4</v>
      </c>
      <c r="D28" s="15" t="s">
        <v>5</v>
      </c>
      <c r="E28" s="16" t="s">
        <v>6</v>
      </c>
      <c r="F28" s="15" t="s">
        <v>7</v>
      </c>
      <c r="G28" s="16" t="s">
        <v>6</v>
      </c>
      <c r="H28" s="15" t="s">
        <v>7</v>
      </c>
      <c r="I28" s="19" t="s">
        <v>8</v>
      </c>
      <c r="J28" s="13"/>
      <c r="K28" s="13"/>
      <c r="L28" s="13"/>
      <c r="M28" s="13"/>
      <c r="N28" s="13"/>
      <c r="O28" s="13"/>
      <c r="P28" s="13"/>
    </row>
    <row r="29" s="11" customFormat="1" ht="18" spans="2:16">
      <c r="B29" s="13"/>
      <c r="C29" s="17"/>
      <c r="D29" s="18"/>
      <c r="E29" s="19" t="s">
        <v>9</v>
      </c>
      <c r="F29" s="18"/>
      <c r="G29" s="19" t="s">
        <v>10</v>
      </c>
      <c r="H29" s="18"/>
      <c r="I29" s="19"/>
      <c r="J29" s="13"/>
      <c r="K29" s="13"/>
      <c r="L29" s="13"/>
      <c r="M29" s="13"/>
      <c r="N29" s="13"/>
      <c r="O29" s="13"/>
      <c r="P29" s="13"/>
    </row>
    <row r="30" spans="2:16">
      <c r="B30" s="4"/>
      <c r="C30" s="20">
        <v>1</v>
      </c>
      <c r="D30" s="21" t="s">
        <v>11</v>
      </c>
      <c r="E30" s="22" t="s">
        <v>12</v>
      </c>
      <c r="F30" s="21" t="s">
        <v>13</v>
      </c>
      <c r="G30" s="22" t="s">
        <v>14</v>
      </c>
      <c r="H30" s="21" t="s">
        <v>15</v>
      </c>
      <c r="I30" s="22"/>
      <c r="J30" s="4"/>
      <c r="K30" s="4"/>
      <c r="L30" s="4"/>
      <c r="M30" s="4"/>
      <c r="N30" s="4"/>
      <c r="O30" s="4"/>
      <c r="P30" s="4"/>
    </row>
    <row r="31" spans="2:16">
      <c r="B31" s="4"/>
      <c r="C31" s="20">
        <v>2</v>
      </c>
      <c r="D31" s="21" t="s">
        <v>16</v>
      </c>
      <c r="E31" s="22" t="s">
        <v>17</v>
      </c>
      <c r="F31" s="21" t="s">
        <v>15</v>
      </c>
      <c r="G31" s="22" t="s">
        <v>17</v>
      </c>
      <c r="H31" s="21" t="s">
        <v>15</v>
      </c>
      <c r="I31" s="22"/>
      <c r="J31" s="4"/>
      <c r="K31" s="4"/>
      <c r="L31" s="4"/>
      <c r="M31" s="4"/>
      <c r="N31" s="4"/>
      <c r="O31" s="4"/>
      <c r="P31" s="4"/>
    </row>
    <row r="32" spans="2:16">
      <c r="B32" s="4"/>
      <c r="C32" s="20">
        <v>3</v>
      </c>
      <c r="D32" s="21" t="s">
        <v>18</v>
      </c>
      <c r="E32" s="22" t="s">
        <v>19</v>
      </c>
      <c r="F32" s="21" t="s">
        <v>13</v>
      </c>
      <c r="G32" s="22" t="s">
        <v>19</v>
      </c>
      <c r="H32" s="21" t="s">
        <v>13</v>
      </c>
      <c r="I32" s="22"/>
      <c r="J32" s="4"/>
      <c r="K32" s="4"/>
      <c r="L32" s="4"/>
      <c r="M32" s="4"/>
      <c r="N32" s="4"/>
      <c r="O32" s="4"/>
      <c r="P32" s="4"/>
    </row>
    <row r="33" spans="2:16">
      <c r="B33" s="4"/>
      <c r="C33" s="20">
        <v>4</v>
      </c>
      <c r="D33" s="21" t="s">
        <v>20</v>
      </c>
      <c r="E33" s="22" t="s">
        <v>21</v>
      </c>
      <c r="F33" s="21"/>
      <c r="G33" s="22" t="s">
        <v>21</v>
      </c>
      <c r="H33" s="21"/>
      <c r="I33" s="22"/>
      <c r="J33" s="4"/>
      <c r="K33" s="4"/>
      <c r="L33" s="4"/>
      <c r="M33" s="4"/>
      <c r="N33" s="4"/>
      <c r="O33" s="4"/>
      <c r="P33" s="4"/>
    </row>
    <row r="34" spans="2:16">
      <c r="B34" s="4"/>
      <c r="C34" s="20">
        <v>5</v>
      </c>
      <c r="D34" s="21" t="s">
        <v>22</v>
      </c>
      <c r="E34" s="22"/>
      <c r="F34" s="21"/>
      <c r="G34" s="22" t="s">
        <v>23</v>
      </c>
      <c r="H34" s="21"/>
      <c r="I34" s="22"/>
      <c r="J34" s="4"/>
      <c r="K34" s="4"/>
      <c r="L34" s="4"/>
      <c r="M34" s="4"/>
      <c r="N34" s="4"/>
      <c r="O34" s="4"/>
      <c r="P34" s="4"/>
    </row>
    <row r="35" spans="2:16">
      <c r="B35" s="4"/>
      <c r="C35" s="20">
        <v>6</v>
      </c>
      <c r="D35" s="21" t="s">
        <v>24</v>
      </c>
      <c r="E35" s="23"/>
      <c r="F35" s="24"/>
      <c r="G35" s="22" t="s">
        <v>25</v>
      </c>
      <c r="H35" s="24"/>
      <c r="I35" s="22"/>
      <c r="J35" s="4"/>
      <c r="K35" s="4"/>
      <c r="L35" s="4"/>
      <c r="M35" s="4"/>
      <c r="N35" s="4"/>
      <c r="O35" s="4"/>
      <c r="P35" s="4"/>
    </row>
    <row r="36" spans="2:16">
      <c r="B36" s="4"/>
      <c r="C36" s="20">
        <v>7</v>
      </c>
      <c r="D36" s="21" t="s">
        <v>26</v>
      </c>
      <c r="E36" s="22"/>
      <c r="F36" s="21"/>
      <c r="G36" s="22"/>
      <c r="H36" s="21"/>
      <c r="I36" s="22"/>
      <c r="J36" s="4"/>
      <c r="K36" s="4"/>
      <c r="L36" s="4"/>
      <c r="M36" s="4"/>
      <c r="N36" s="4"/>
      <c r="O36" s="4"/>
      <c r="P36" s="4"/>
    </row>
    <row r="37" spans="2:16">
      <c r="B37" s="4"/>
      <c r="C37" s="20">
        <v>8</v>
      </c>
      <c r="D37" s="21" t="s">
        <v>27</v>
      </c>
      <c r="E37" s="22" t="s">
        <v>28</v>
      </c>
      <c r="F37" s="21"/>
      <c r="G37" s="22" t="s">
        <v>28</v>
      </c>
      <c r="H37" s="21"/>
      <c r="I37" s="22"/>
      <c r="J37" s="4"/>
      <c r="K37" s="4"/>
      <c r="L37" s="4"/>
      <c r="M37" s="4"/>
      <c r="N37" s="4"/>
      <c r="O37" s="4"/>
      <c r="P37" s="4"/>
    </row>
    <row r="38" spans="2:16">
      <c r="B38" s="4"/>
      <c r="C38" s="20">
        <v>9</v>
      </c>
      <c r="D38" s="21" t="s">
        <v>29</v>
      </c>
      <c r="E38" s="22"/>
      <c r="F38" s="21"/>
      <c r="G38" s="22"/>
      <c r="H38" s="21"/>
      <c r="I38" s="22"/>
      <c r="J38" s="4"/>
      <c r="K38" s="4"/>
      <c r="L38" s="4"/>
      <c r="M38" s="4"/>
      <c r="N38" s="4"/>
      <c r="O38" s="4"/>
      <c r="P38" s="4"/>
    </row>
    <row r="39" spans="2:16">
      <c r="B39" s="4"/>
      <c r="C39" s="20">
        <v>10</v>
      </c>
      <c r="D39" s="21" t="s">
        <v>30</v>
      </c>
      <c r="E39" s="22" t="s">
        <v>31</v>
      </c>
      <c r="F39" s="21" t="s">
        <v>15</v>
      </c>
      <c r="G39" s="22" t="s">
        <v>32</v>
      </c>
      <c r="H39" s="21" t="s">
        <v>15</v>
      </c>
      <c r="I39" s="22"/>
      <c r="J39" s="4"/>
      <c r="K39" s="4"/>
      <c r="L39" s="4"/>
      <c r="M39" s="4"/>
      <c r="N39" s="4"/>
      <c r="O39" s="4"/>
      <c r="P39" s="4"/>
    </row>
    <row r="40" spans="2:16">
      <c r="B40" s="4"/>
      <c r="C40" s="20">
        <v>11</v>
      </c>
      <c r="D40" s="21" t="s">
        <v>33</v>
      </c>
      <c r="E40" s="22" t="s">
        <v>34</v>
      </c>
      <c r="F40" s="21" t="s">
        <v>15</v>
      </c>
      <c r="G40" s="22" t="s">
        <v>35</v>
      </c>
      <c r="H40" s="21" t="s">
        <v>15</v>
      </c>
      <c r="I40" s="22"/>
      <c r="J40" s="4"/>
      <c r="K40" s="4"/>
      <c r="L40" s="4"/>
      <c r="M40" s="4"/>
      <c r="N40" s="4"/>
      <c r="O40" s="4"/>
      <c r="P40" s="4"/>
    </row>
    <row r="41" spans="2:16">
      <c r="B41" s="4"/>
      <c r="C41" s="20">
        <v>12</v>
      </c>
      <c r="D41" s="21" t="s">
        <v>36</v>
      </c>
      <c r="E41" s="22" t="s">
        <v>37</v>
      </c>
      <c r="F41" s="21" t="s">
        <v>13</v>
      </c>
      <c r="G41" s="22" t="s">
        <v>38</v>
      </c>
      <c r="H41" s="21" t="s">
        <v>13</v>
      </c>
      <c r="I41" s="22"/>
      <c r="J41" s="4"/>
      <c r="K41" s="4"/>
      <c r="L41" s="4"/>
      <c r="M41" s="4"/>
      <c r="N41" s="4"/>
      <c r="O41" s="4"/>
      <c r="P41" s="4"/>
    </row>
    <row r="42" spans="2:16">
      <c r="B42" s="4"/>
      <c r="C42" s="20">
        <v>13</v>
      </c>
      <c r="D42" s="21" t="s">
        <v>39</v>
      </c>
      <c r="E42" s="22"/>
      <c r="F42" s="21"/>
      <c r="G42" s="22" t="s">
        <v>40</v>
      </c>
      <c r="H42" s="21" t="s">
        <v>13</v>
      </c>
      <c r="I42" s="22"/>
      <c r="J42" s="4"/>
      <c r="K42" s="4"/>
      <c r="L42" s="4"/>
      <c r="M42" s="4"/>
      <c r="N42" s="4"/>
      <c r="O42" s="4"/>
      <c r="P42" s="4"/>
    </row>
    <row r="43" spans="2:16">
      <c r="B43" s="4"/>
      <c r="C43" s="20">
        <v>14</v>
      </c>
      <c r="D43" s="21" t="s">
        <v>41</v>
      </c>
      <c r="E43" s="22" t="s">
        <v>42</v>
      </c>
      <c r="F43" s="21" t="s">
        <v>13</v>
      </c>
      <c r="G43" s="22" t="s">
        <v>43</v>
      </c>
      <c r="H43" s="21" t="s">
        <v>44</v>
      </c>
      <c r="I43" s="22"/>
      <c r="J43" s="4"/>
      <c r="K43" s="4"/>
      <c r="L43" s="4"/>
      <c r="M43" s="4"/>
      <c r="N43" s="4"/>
      <c r="O43" s="4"/>
      <c r="P43" s="4"/>
    </row>
    <row r="44" spans="2:16">
      <c r="B44" s="4"/>
      <c r="C44" s="20">
        <v>15</v>
      </c>
      <c r="D44" s="21" t="s">
        <v>45</v>
      </c>
      <c r="E44" s="22" t="s">
        <v>25</v>
      </c>
      <c r="F44" s="21" t="s">
        <v>15</v>
      </c>
      <c r="G44" s="22" t="s">
        <v>31</v>
      </c>
      <c r="H44" s="21" t="s">
        <v>15</v>
      </c>
      <c r="I44" s="22"/>
      <c r="J44" s="4"/>
      <c r="K44" s="4"/>
      <c r="L44" s="4"/>
      <c r="M44" s="4"/>
      <c r="N44" s="4"/>
      <c r="O44" s="4"/>
      <c r="P44" s="4"/>
    </row>
    <row r="45" spans="2:16">
      <c r="B45" s="4"/>
      <c r="C45" s="20">
        <v>16</v>
      </c>
      <c r="D45" s="21" t="s">
        <v>46</v>
      </c>
      <c r="E45" s="22" t="s">
        <v>47</v>
      </c>
      <c r="F45" s="21" t="s">
        <v>15</v>
      </c>
      <c r="G45" s="22" t="s">
        <v>47</v>
      </c>
      <c r="H45" s="21" t="s">
        <v>15</v>
      </c>
      <c r="I45" s="22"/>
      <c r="J45" s="4"/>
      <c r="K45" s="4"/>
      <c r="L45" s="4"/>
      <c r="M45" s="4"/>
      <c r="N45" s="4"/>
      <c r="O45" s="4"/>
      <c r="P45" s="4"/>
    </row>
    <row r="46" spans="2:16">
      <c r="B46" s="4"/>
      <c r="C46" s="20">
        <v>17</v>
      </c>
      <c r="D46" s="21" t="s">
        <v>48</v>
      </c>
      <c r="E46" s="22" t="s">
        <v>49</v>
      </c>
      <c r="F46" s="21" t="s">
        <v>15</v>
      </c>
      <c r="G46" s="22" t="s">
        <v>49</v>
      </c>
      <c r="H46" s="21" t="s">
        <v>15</v>
      </c>
      <c r="I46" s="22"/>
      <c r="J46" s="4"/>
      <c r="K46" s="4"/>
      <c r="L46" s="4"/>
      <c r="M46" s="4"/>
      <c r="N46" s="4"/>
      <c r="O46" s="4"/>
      <c r="P46" s="4"/>
    </row>
    <row r="47" spans="2:16">
      <c r="B47" s="4"/>
      <c r="C47" s="20">
        <v>18</v>
      </c>
      <c r="D47" s="21" t="s">
        <v>50</v>
      </c>
      <c r="E47" s="22"/>
      <c r="F47" s="21"/>
      <c r="G47" s="22"/>
      <c r="H47" s="21"/>
      <c r="I47" s="22"/>
      <c r="J47" s="4"/>
      <c r="K47" s="4"/>
      <c r="L47" s="4"/>
      <c r="M47" s="4"/>
      <c r="N47" s="4"/>
      <c r="O47" s="4"/>
      <c r="P47" s="4"/>
    </row>
    <row r="48" spans="2:16">
      <c r="B48" s="4"/>
      <c r="C48" s="20">
        <v>19</v>
      </c>
      <c r="D48" s="21" t="s">
        <v>51</v>
      </c>
      <c r="E48" s="22" t="s">
        <v>52</v>
      </c>
      <c r="F48" s="21" t="s">
        <v>44</v>
      </c>
      <c r="G48" s="22" t="s">
        <v>53</v>
      </c>
      <c r="H48" s="21" t="s">
        <v>44</v>
      </c>
      <c r="I48" s="22"/>
      <c r="J48" s="4"/>
      <c r="K48" s="4"/>
      <c r="L48" s="4"/>
      <c r="M48" s="4"/>
      <c r="N48" s="4"/>
      <c r="O48" s="4"/>
      <c r="P48" s="4"/>
    </row>
    <row r="49" ht="15" spans="2:16">
      <c r="B49" s="4"/>
      <c r="C49" s="25">
        <v>20</v>
      </c>
      <c r="D49" s="26" t="s">
        <v>54</v>
      </c>
      <c r="E49" s="27" t="s">
        <v>53</v>
      </c>
      <c r="F49" s="26" t="s">
        <v>44</v>
      </c>
      <c r="G49" s="27" t="s">
        <v>52</v>
      </c>
      <c r="H49" s="26" t="s">
        <v>44</v>
      </c>
      <c r="I49" s="22"/>
      <c r="J49" s="4"/>
      <c r="K49" s="4"/>
      <c r="L49" s="4"/>
      <c r="M49" s="4"/>
      <c r="N49" s="4"/>
      <c r="O49" s="4"/>
      <c r="P49" s="4"/>
    </row>
    <row r="50" ht="15" spans="2:16">
      <c r="B50" s="4"/>
      <c r="C50" s="2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2:16">
      <c r="B51" s="4"/>
      <c r="C51" s="2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2:16">
      <c r="B52" s="4"/>
      <c r="C52" s="2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2:16">
      <c r="B53" s="4"/>
      <c r="C53" s="2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2:16">
      <c r="B54" s="4"/>
      <c r="C54" s="2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 spans="2:16">
      <c r="B55" s="4"/>
      <c r="C55" s="2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 spans="2:16">
      <c r="B56" s="4"/>
      <c r="C56" s="2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 spans="2:16">
      <c r="B57" s="4"/>
      <c r="C57" s="2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spans="2:16">
      <c r="B58" s="4"/>
      <c r="C58" s="2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</sheetData>
  <mergeCells count="2">
    <mergeCell ref="E29:F29"/>
    <mergeCell ref="G29:H29"/>
  </mergeCells>
  <hyperlinks>
    <hyperlink ref="B2" r:id="rId2" display="Junpu.xu@foxmail.com"/>
  </hyperlink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97"/>
  <sheetViews>
    <sheetView topLeftCell="A49" workbookViewId="0">
      <selection activeCell="D72" sqref="D72"/>
    </sheetView>
  </sheetViews>
  <sheetFormatPr defaultColWidth="9" defaultRowHeight="14.25"/>
  <cols>
    <col min="1" max="1" width="2.12389380530973" customWidth="1"/>
    <col min="3" max="3" width="25.6283185840708" customWidth="1"/>
    <col min="4" max="4" width="13.5398230088496"/>
    <col min="10" max="10" width="27.2477876106195" customWidth="1"/>
    <col min="11" max="11" width="24.7522123893805" customWidth="1"/>
    <col min="12" max="12" width="9.53097345132743"/>
    <col min="13" max="14" width="12.7964601769912"/>
  </cols>
  <sheetData>
    <row r="1" ht="20.6" spans="2:3">
      <c r="B1" s="1" t="s">
        <v>55</v>
      </c>
      <c r="C1" s="2"/>
    </row>
    <row r="2" spans="2:3">
      <c r="B2" s="3" t="s">
        <v>1</v>
      </c>
      <c r="C2" s="2"/>
    </row>
    <row r="3" spans="2:3">
      <c r="B3" s="4" t="s">
        <v>2</v>
      </c>
      <c r="C3" s="2"/>
    </row>
    <row r="4" spans="2:3">
      <c r="B4" s="4" t="s">
        <v>3</v>
      </c>
      <c r="C4" s="2"/>
    </row>
    <row r="5" spans="2:13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2:13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2:13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2:13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2:13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2:13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2:13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2:1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2:13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2:13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2:13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2:13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2:13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2:1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2:1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2:13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2:13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2:13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2:13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2:13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2:13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2:13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2:13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2:13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2:13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2:13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2:13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2:13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2:13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2:13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2:13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2:13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2:13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2:13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 spans="2:13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2:13">
      <c r="B43" s="5"/>
      <c r="C43" s="4" t="s">
        <v>56</v>
      </c>
      <c r="D43" s="6">
        <v>16</v>
      </c>
      <c r="E43" s="5" t="s">
        <v>57</v>
      </c>
      <c r="F43" s="5"/>
      <c r="G43" s="5"/>
      <c r="H43" s="5"/>
      <c r="I43" s="5"/>
      <c r="J43" s="5"/>
      <c r="K43" s="5"/>
      <c r="L43" s="5"/>
      <c r="M43" s="5"/>
    </row>
    <row r="44" spans="2:13">
      <c r="B44" s="5"/>
      <c r="C44" s="4" t="s">
        <v>58</v>
      </c>
      <c r="D44" s="5">
        <v>0</v>
      </c>
      <c r="E44" s="5"/>
      <c r="F44" s="5"/>
      <c r="G44" s="5"/>
      <c r="H44" s="5"/>
      <c r="I44" s="5"/>
      <c r="J44" s="5"/>
      <c r="K44" s="5"/>
      <c r="L44" s="5"/>
      <c r="M44" s="5"/>
    </row>
    <row r="45" spans="2:11">
      <c r="B45" s="4"/>
      <c r="C45" s="4" t="s">
        <v>59</v>
      </c>
      <c r="D45" s="4">
        <f>D43</f>
        <v>16</v>
      </c>
      <c r="E45" s="4" t="s">
        <v>57</v>
      </c>
      <c r="F45" s="4"/>
      <c r="G45" s="4"/>
      <c r="H45" s="4"/>
      <c r="I45" s="4"/>
      <c r="J45" s="4"/>
      <c r="K45" s="4"/>
    </row>
    <row r="46" spans="2:11"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2:11">
      <c r="B47" s="4"/>
      <c r="C47" s="4" t="s">
        <v>60</v>
      </c>
      <c r="D47" s="4">
        <f>D45</f>
        <v>16</v>
      </c>
      <c r="E47" s="4" t="s">
        <v>57</v>
      </c>
      <c r="F47" s="4"/>
      <c r="G47" s="4"/>
      <c r="H47" s="4"/>
      <c r="I47" s="4"/>
      <c r="J47" s="4"/>
      <c r="K47" s="4"/>
    </row>
    <row r="48" spans="2:11"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2:11"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2:11"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2:11">
      <c r="B51" s="4"/>
      <c r="C51" s="4" t="s">
        <v>61</v>
      </c>
      <c r="D51" s="4">
        <v>8</v>
      </c>
      <c r="E51" s="4"/>
      <c r="F51" s="4"/>
      <c r="G51" s="4"/>
      <c r="H51" s="4"/>
      <c r="I51" s="4"/>
      <c r="J51" s="4"/>
      <c r="K51" s="4"/>
    </row>
    <row r="52" spans="2:11">
      <c r="B52" s="4"/>
      <c r="C52" s="4" t="s">
        <v>62</v>
      </c>
      <c r="D52" s="4">
        <f>D45/D51</f>
        <v>2</v>
      </c>
      <c r="E52" s="4" t="s">
        <v>57</v>
      </c>
      <c r="F52" s="4"/>
      <c r="G52" s="4"/>
      <c r="H52" s="4"/>
      <c r="I52" s="4"/>
      <c r="J52" s="4"/>
      <c r="K52" s="4"/>
    </row>
    <row r="53" spans="2:11"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2:11">
      <c r="B55" s="4" t="s">
        <v>63</v>
      </c>
      <c r="C55" s="4"/>
      <c r="D55" s="4"/>
      <c r="E55" s="4"/>
      <c r="F55" s="4"/>
      <c r="G55" s="4"/>
      <c r="H55" s="4"/>
      <c r="I55" s="4"/>
      <c r="J55" s="4"/>
      <c r="K55" s="4"/>
    </row>
    <row r="56" spans="2:11">
      <c r="B56" s="4"/>
      <c r="C56" s="4" t="s">
        <v>64</v>
      </c>
      <c r="D56" s="7">
        <v>256</v>
      </c>
      <c r="E56" s="4"/>
      <c r="F56" s="4"/>
      <c r="G56" s="4"/>
      <c r="H56" s="4"/>
      <c r="I56" s="4"/>
      <c r="J56" s="4"/>
      <c r="K56" s="4"/>
    </row>
    <row r="57" spans="2:11">
      <c r="B57" s="4"/>
      <c r="C57" s="4" t="s">
        <v>65</v>
      </c>
      <c r="D57" s="4">
        <f>D45*1000/D56</f>
        <v>62.5</v>
      </c>
      <c r="E57" s="4" t="s">
        <v>66</v>
      </c>
      <c r="F57" s="4"/>
      <c r="G57" s="4"/>
      <c r="H57" s="4"/>
      <c r="I57" s="4"/>
      <c r="J57" s="4"/>
      <c r="K57" s="4"/>
    </row>
    <row r="58" spans="2:11">
      <c r="B58" s="4"/>
      <c r="C58" s="4" t="s">
        <v>67</v>
      </c>
      <c r="D58" s="7">
        <v>34286</v>
      </c>
      <c r="E58" s="4"/>
      <c r="F58" s="4"/>
      <c r="G58" s="4"/>
      <c r="H58" s="4"/>
      <c r="I58" s="4"/>
      <c r="J58" s="4"/>
      <c r="K58" s="4"/>
    </row>
    <row r="59" spans="2:11">
      <c r="B59" s="4"/>
      <c r="C59" s="4" t="s">
        <v>68</v>
      </c>
      <c r="D59" s="4">
        <f>D57*1000/(65536-D58)</f>
        <v>2</v>
      </c>
      <c r="E59" s="4" t="s">
        <v>69</v>
      </c>
      <c r="F59" s="4"/>
      <c r="G59" s="4"/>
      <c r="H59" s="4"/>
      <c r="I59" s="4"/>
      <c r="J59" s="4"/>
      <c r="K59" s="4"/>
    </row>
    <row r="60" spans="2:11">
      <c r="B60" s="4"/>
      <c r="C60" s="4" t="s">
        <v>70</v>
      </c>
      <c r="D60" s="4"/>
      <c r="E60" s="4"/>
      <c r="F60" s="4"/>
      <c r="G60" s="4"/>
      <c r="H60" s="4"/>
      <c r="I60" s="4"/>
      <c r="J60" s="4"/>
      <c r="K60" s="4"/>
    </row>
    <row r="61" spans="2:11"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2:11">
      <c r="B62" s="4" t="s">
        <v>71</v>
      </c>
      <c r="C62" s="4"/>
      <c r="D62" s="4"/>
      <c r="E62" s="4"/>
      <c r="F62" s="4"/>
      <c r="G62" s="4"/>
      <c r="H62" s="4"/>
      <c r="I62" s="4"/>
      <c r="J62" s="4"/>
      <c r="K62" s="4"/>
    </row>
    <row r="63" spans="2:11"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2:11"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2:11"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2:11"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2:11"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2:11">
      <c r="B68" s="4" t="s">
        <v>72</v>
      </c>
      <c r="C68" s="4"/>
      <c r="D68" s="4"/>
      <c r="E68" s="4"/>
      <c r="F68" s="4"/>
      <c r="G68" s="4"/>
      <c r="H68" s="4"/>
      <c r="I68" s="4"/>
      <c r="J68" s="4"/>
      <c r="K68" s="4"/>
    </row>
    <row r="69" spans="2:11">
      <c r="B69" s="4"/>
      <c r="C69" s="4" t="s">
        <v>73</v>
      </c>
      <c r="D69" s="7">
        <v>12</v>
      </c>
      <c r="E69" s="4"/>
      <c r="F69" s="4"/>
      <c r="G69" s="4"/>
      <c r="H69" s="4"/>
      <c r="I69" s="4"/>
      <c r="J69" s="4"/>
      <c r="K69" s="4"/>
    </row>
    <row r="70" spans="2:11">
      <c r="B70" s="4"/>
      <c r="C70" s="4" t="s">
        <v>74</v>
      </c>
      <c r="D70" s="4">
        <f>D45*1000/D69</f>
        <v>1333.33333333333</v>
      </c>
      <c r="E70" s="4" t="s">
        <v>66</v>
      </c>
      <c r="F70" s="4"/>
      <c r="G70" s="4"/>
      <c r="H70" s="4"/>
      <c r="I70" s="4"/>
      <c r="J70" s="4"/>
      <c r="K70" s="4"/>
    </row>
    <row r="71" spans="2:11">
      <c r="B71" s="4"/>
      <c r="C71" s="4" t="s">
        <v>75</v>
      </c>
      <c r="D71" s="7">
        <v>64203</v>
      </c>
      <c r="E71" s="4"/>
      <c r="F71" s="4"/>
      <c r="G71" s="4"/>
      <c r="H71" s="4"/>
      <c r="I71" s="4"/>
      <c r="J71" s="4"/>
      <c r="K71" s="4"/>
    </row>
    <row r="72" spans="2:11">
      <c r="B72" s="4"/>
      <c r="C72" s="4" t="s">
        <v>76</v>
      </c>
      <c r="D72" s="4">
        <f>D70*1000/(65536-D71)</f>
        <v>1000.25006251563</v>
      </c>
      <c r="E72" s="4" t="s">
        <v>69</v>
      </c>
      <c r="F72" s="4"/>
      <c r="G72" s="4"/>
      <c r="H72" s="4"/>
      <c r="I72" s="4"/>
      <c r="J72" s="4"/>
      <c r="K72" s="4"/>
    </row>
    <row r="73" spans="2:11"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2:11"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2:11">
      <c r="B75" s="4" t="s">
        <v>77</v>
      </c>
      <c r="C75" s="4"/>
      <c r="D75" s="4"/>
      <c r="E75" s="4"/>
      <c r="F75" s="4"/>
      <c r="G75" s="4"/>
      <c r="H75" s="4"/>
      <c r="I75" s="4"/>
      <c r="J75" s="4"/>
      <c r="K75" s="4"/>
    </row>
    <row r="76" spans="2:11"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2:11"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2:11"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2:11"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2:11"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2:10">
      <c r="B81" s="4"/>
      <c r="C81" s="4"/>
      <c r="D81" s="4"/>
      <c r="E81" s="4"/>
      <c r="F81" s="4"/>
      <c r="G81" s="4"/>
      <c r="H81" s="4"/>
      <c r="I81" s="4"/>
      <c r="J81" s="4"/>
    </row>
    <row r="82" spans="2:10">
      <c r="B82" s="4"/>
      <c r="C82" s="4"/>
      <c r="D82" s="4"/>
      <c r="E82" s="4"/>
      <c r="F82" s="4"/>
      <c r="G82" s="4"/>
      <c r="H82" s="4"/>
      <c r="I82" s="4"/>
      <c r="J82" s="4"/>
    </row>
    <row r="83" spans="2:10">
      <c r="B83" s="4"/>
      <c r="C83" s="4"/>
      <c r="D83" s="4"/>
      <c r="E83" s="4"/>
      <c r="F83" s="4"/>
      <c r="G83" s="4"/>
      <c r="H83" s="4"/>
      <c r="I83" s="4"/>
      <c r="J83" s="4"/>
    </row>
    <row r="84" spans="2:10">
      <c r="B84" s="4"/>
      <c r="C84" s="4"/>
      <c r="D84" s="4"/>
      <c r="E84" s="4"/>
      <c r="F84" s="4"/>
      <c r="G84" s="4"/>
      <c r="H84" s="4"/>
      <c r="I84" s="4"/>
      <c r="J84" s="4"/>
    </row>
    <row r="85" spans="2:10">
      <c r="B85" s="4"/>
      <c r="C85" s="4"/>
      <c r="D85" s="4"/>
      <c r="E85" s="4"/>
      <c r="F85" s="4"/>
      <c r="G85" s="4"/>
      <c r="H85" s="4"/>
      <c r="I85" s="4"/>
      <c r="J85" s="4"/>
    </row>
    <row r="86" spans="2:10">
      <c r="B86" s="4"/>
      <c r="C86" s="4"/>
      <c r="D86" s="4"/>
      <c r="E86" s="4"/>
      <c r="F86" s="4"/>
      <c r="G86" s="4"/>
      <c r="H86" s="4"/>
      <c r="I86" s="4"/>
      <c r="J86" s="4"/>
    </row>
    <row r="87" spans="8:10">
      <c r="H87" s="4"/>
      <c r="I87" s="4"/>
      <c r="J87" s="4"/>
    </row>
    <row r="88" spans="8:10">
      <c r="H88" s="4"/>
      <c r="I88" s="4"/>
      <c r="J88" s="4"/>
    </row>
    <row r="89" spans="8:10">
      <c r="H89" s="4"/>
      <c r="I89" s="4"/>
      <c r="J89" s="4"/>
    </row>
    <row r="90" spans="8:10">
      <c r="H90" s="4"/>
      <c r="I90" s="4"/>
      <c r="J90" s="4"/>
    </row>
    <row r="91" spans="8:10">
      <c r="H91" s="4"/>
      <c r="I91" s="4"/>
      <c r="J91" s="4"/>
    </row>
    <row r="92" spans="8:10">
      <c r="H92" s="4"/>
      <c r="I92" s="4"/>
      <c r="J92" s="4"/>
    </row>
    <row r="93" spans="8:10">
      <c r="H93" s="4"/>
      <c r="I93" s="4"/>
      <c r="J93" s="4"/>
    </row>
    <row r="94" spans="8:10">
      <c r="H94" s="4"/>
      <c r="I94" s="4"/>
      <c r="J94" s="4"/>
    </row>
    <row r="95" spans="8:10">
      <c r="H95" s="4"/>
      <c r="I95" s="4"/>
      <c r="J95" s="4"/>
    </row>
    <row r="96" spans="8:10">
      <c r="H96" s="4"/>
      <c r="I96" s="4"/>
      <c r="J96" s="4"/>
    </row>
    <row r="97" spans="8:10">
      <c r="H97" s="4"/>
      <c r="I97" s="4"/>
      <c r="J97" s="4"/>
    </row>
  </sheetData>
  <hyperlinks>
    <hyperlink ref="B2" r:id="rId2" display="Junpu.xu@foxmail.com"/>
  </hyperlink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6:T32"/>
  <sheetViews>
    <sheetView topLeftCell="B1" workbookViewId="0">
      <selection activeCell="H55" sqref="H55"/>
    </sheetView>
  </sheetViews>
  <sheetFormatPr defaultColWidth="9.02654867256637" defaultRowHeight="14.25"/>
  <cols>
    <col min="5" max="5" width="12.7964601769912"/>
    <col min="8" max="8" width="12.7964601769912"/>
    <col min="11" max="14" width="12.7964601769912"/>
    <col min="15" max="15" width="12.7964601769912" style="9"/>
    <col min="16" max="21" width="12.7964601769912"/>
  </cols>
  <sheetData>
    <row r="6" spans="5:20">
      <c r="E6">
        <v>1</v>
      </c>
      <c r="F6">
        <v>2</v>
      </c>
      <c r="G6">
        <v>3</v>
      </c>
      <c r="H6">
        <v>4</v>
      </c>
      <c r="I6">
        <v>5</v>
      </c>
      <c r="J6">
        <v>6</v>
      </c>
      <c r="K6">
        <v>7</v>
      </c>
      <c r="L6">
        <v>8</v>
      </c>
      <c r="M6">
        <v>9</v>
      </c>
      <c r="N6">
        <v>10</v>
      </c>
      <c r="O6" s="9">
        <v>11</v>
      </c>
      <c r="P6">
        <v>12</v>
      </c>
      <c r="Q6">
        <v>13</v>
      </c>
      <c r="R6">
        <v>14</v>
      </c>
      <c r="S6">
        <v>15</v>
      </c>
      <c r="T6">
        <v>16</v>
      </c>
    </row>
    <row r="7" spans="4:20">
      <c r="D7">
        <v>1</v>
      </c>
      <c r="E7">
        <f>$E$6/D7</f>
        <v>1</v>
      </c>
      <c r="K7">
        <f>$K$6/D7</f>
        <v>7</v>
      </c>
      <c r="L7">
        <f>$L$6/D7</f>
        <v>8</v>
      </c>
      <c r="M7">
        <f>$M$6/D7</f>
        <v>9</v>
      </c>
      <c r="N7">
        <f>$N$6/D7</f>
        <v>10</v>
      </c>
      <c r="O7" s="9">
        <f>$O$6/D7</f>
        <v>11</v>
      </c>
      <c r="P7">
        <f>$P$6/D7</f>
        <v>12</v>
      </c>
      <c r="Q7">
        <f>$Q$6/D7</f>
        <v>13</v>
      </c>
      <c r="R7">
        <f>$R$6/D7</f>
        <v>14</v>
      </c>
      <c r="S7">
        <f>$S$6/D7</f>
        <v>15</v>
      </c>
      <c r="T7">
        <f t="shared" ref="T7:T9" si="0">$T$6/D7</f>
        <v>16</v>
      </c>
    </row>
    <row r="8" spans="4:20">
      <c r="D8">
        <v>2</v>
      </c>
      <c r="E8">
        <f>$E$6/D8</f>
        <v>0.5</v>
      </c>
      <c r="K8">
        <f>$K$6/D8</f>
        <v>3.5</v>
      </c>
      <c r="L8">
        <f>$L$6/D8</f>
        <v>4</v>
      </c>
      <c r="M8">
        <f>$M$6/D8</f>
        <v>4.5</v>
      </c>
      <c r="N8">
        <f>$N$6/D8</f>
        <v>5</v>
      </c>
      <c r="O8" s="9">
        <f>$O$6/D8</f>
        <v>5.5</v>
      </c>
      <c r="P8">
        <f>$P$6/D8</f>
        <v>6</v>
      </c>
      <c r="Q8">
        <f>$Q$6/D8</f>
        <v>6.5</v>
      </c>
      <c r="R8">
        <f>$R$6/D8</f>
        <v>7</v>
      </c>
      <c r="S8">
        <f>$S$6/D8</f>
        <v>7.5</v>
      </c>
      <c r="T8">
        <f t="shared" si="0"/>
        <v>8</v>
      </c>
    </row>
    <row r="9" spans="4:20">
      <c r="D9">
        <v>3</v>
      </c>
      <c r="E9">
        <f t="shared" ref="E9:E22" si="1">$E$6/D9</f>
        <v>0.333333333333333</v>
      </c>
      <c r="K9">
        <f t="shared" ref="K9:K22" si="2">$K$6/D9</f>
        <v>2.33333333333333</v>
      </c>
      <c r="L9">
        <f t="shared" ref="L9:L22" si="3">$L$6/D9</f>
        <v>2.66666666666667</v>
      </c>
      <c r="M9">
        <f t="shared" ref="M9:M22" si="4">$M$6/D9</f>
        <v>3</v>
      </c>
      <c r="N9">
        <f t="shared" ref="N9:N22" si="5">$N$6/D9</f>
        <v>3.33333333333333</v>
      </c>
      <c r="O9" s="9">
        <f t="shared" ref="O9:O22" si="6">$O$6/D9</f>
        <v>3.66666666666667</v>
      </c>
      <c r="P9">
        <f t="shared" ref="P9:P22" si="7">$P$6/D9</f>
        <v>4</v>
      </c>
      <c r="Q9">
        <f t="shared" ref="Q9:Q22" si="8">$Q$6/D9</f>
        <v>4.33333333333333</v>
      </c>
      <c r="R9">
        <f t="shared" ref="R9:R22" si="9">$R$6/D9</f>
        <v>4.66666666666667</v>
      </c>
      <c r="S9">
        <f t="shared" ref="S9:S22" si="10">$S$6/D9</f>
        <v>5</v>
      </c>
      <c r="T9">
        <f t="shared" si="0"/>
        <v>5.33333333333333</v>
      </c>
    </row>
    <row r="10" spans="4:20">
      <c r="D10">
        <v>4</v>
      </c>
      <c r="E10">
        <f t="shared" si="1"/>
        <v>0.25</v>
      </c>
      <c r="K10">
        <f t="shared" si="2"/>
        <v>1.75</v>
      </c>
      <c r="L10">
        <f t="shared" si="3"/>
        <v>2</v>
      </c>
      <c r="M10">
        <f t="shared" si="4"/>
        <v>2.25</v>
      </c>
      <c r="N10">
        <f t="shared" si="5"/>
        <v>2.5</v>
      </c>
      <c r="O10" s="9">
        <f t="shared" si="6"/>
        <v>2.75</v>
      </c>
      <c r="P10">
        <f t="shared" si="7"/>
        <v>3</v>
      </c>
      <c r="Q10">
        <f t="shared" si="8"/>
        <v>3.25</v>
      </c>
      <c r="R10">
        <f t="shared" si="9"/>
        <v>3.5</v>
      </c>
      <c r="S10">
        <f t="shared" si="10"/>
        <v>3.75</v>
      </c>
      <c r="T10">
        <f t="shared" ref="T10:T22" si="11">$T$6/D10</f>
        <v>4</v>
      </c>
    </row>
    <row r="11" spans="4:20">
      <c r="D11">
        <v>5</v>
      </c>
      <c r="E11">
        <f t="shared" si="1"/>
        <v>0.2</v>
      </c>
      <c r="K11">
        <f t="shared" si="2"/>
        <v>1.4</v>
      </c>
      <c r="L11">
        <f t="shared" si="3"/>
        <v>1.6</v>
      </c>
      <c r="M11">
        <f t="shared" si="4"/>
        <v>1.8</v>
      </c>
      <c r="N11">
        <f t="shared" si="5"/>
        <v>2</v>
      </c>
      <c r="O11" s="9">
        <f t="shared" si="6"/>
        <v>2.2</v>
      </c>
      <c r="P11">
        <f t="shared" si="7"/>
        <v>2.4</v>
      </c>
      <c r="Q11">
        <f t="shared" si="8"/>
        <v>2.6</v>
      </c>
      <c r="R11">
        <f t="shared" si="9"/>
        <v>2.8</v>
      </c>
      <c r="S11">
        <f t="shared" si="10"/>
        <v>3</v>
      </c>
      <c r="T11">
        <f t="shared" si="11"/>
        <v>3.2</v>
      </c>
    </row>
    <row r="12" spans="4:20">
      <c r="D12">
        <v>6</v>
      </c>
      <c r="E12">
        <f t="shared" si="1"/>
        <v>0.166666666666667</v>
      </c>
      <c r="K12">
        <f t="shared" si="2"/>
        <v>1.16666666666667</v>
      </c>
      <c r="L12">
        <f t="shared" si="3"/>
        <v>1.33333333333333</v>
      </c>
      <c r="M12">
        <f t="shared" si="4"/>
        <v>1.5</v>
      </c>
      <c r="N12">
        <f t="shared" si="5"/>
        <v>1.66666666666667</v>
      </c>
      <c r="O12" s="9">
        <f t="shared" si="6"/>
        <v>1.83333333333333</v>
      </c>
      <c r="P12">
        <f t="shared" si="7"/>
        <v>2</v>
      </c>
      <c r="Q12">
        <f t="shared" si="8"/>
        <v>2.16666666666667</v>
      </c>
      <c r="R12">
        <f t="shared" si="9"/>
        <v>2.33333333333333</v>
      </c>
      <c r="S12">
        <f t="shared" si="10"/>
        <v>2.5</v>
      </c>
      <c r="T12">
        <f t="shared" si="11"/>
        <v>2.66666666666667</v>
      </c>
    </row>
    <row r="13" spans="4:20">
      <c r="D13">
        <v>7</v>
      </c>
      <c r="E13">
        <f t="shared" si="1"/>
        <v>0.142857142857143</v>
      </c>
      <c r="K13">
        <f t="shared" si="2"/>
        <v>1</v>
      </c>
      <c r="L13">
        <f t="shared" si="3"/>
        <v>1.14285714285714</v>
      </c>
      <c r="M13">
        <f t="shared" si="4"/>
        <v>1.28571428571429</v>
      </c>
      <c r="N13">
        <f t="shared" si="5"/>
        <v>1.42857142857143</v>
      </c>
      <c r="O13" s="9">
        <f t="shared" si="6"/>
        <v>1.57142857142857</v>
      </c>
      <c r="P13">
        <f t="shared" si="7"/>
        <v>1.71428571428571</v>
      </c>
      <c r="Q13">
        <f t="shared" si="8"/>
        <v>1.85714285714286</v>
      </c>
      <c r="R13">
        <f t="shared" si="9"/>
        <v>2</v>
      </c>
      <c r="S13">
        <f t="shared" si="10"/>
        <v>2.14285714285714</v>
      </c>
      <c r="T13">
        <f t="shared" si="11"/>
        <v>2.28571428571429</v>
      </c>
    </row>
    <row r="14" spans="4:20">
      <c r="D14">
        <v>8</v>
      </c>
      <c r="E14">
        <f t="shared" si="1"/>
        <v>0.125</v>
      </c>
      <c r="K14">
        <f t="shared" si="2"/>
        <v>0.875</v>
      </c>
      <c r="L14">
        <f t="shared" si="3"/>
        <v>1</v>
      </c>
      <c r="M14">
        <f t="shared" si="4"/>
        <v>1.125</v>
      </c>
      <c r="N14">
        <f t="shared" si="5"/>
        <v>1.25</v>
      </c>
      <c r="O14" s="9">
        <f t="shared" si="6"/>
        <v>1.375</v>
      </c>
      <c r="P14">
        <f t="shared" si="7"/>
        <v>1.5</v>
      </c>
      <c r="Q14">
        <f t="shared" si="8"/>
        <v>1.625</v>
      </c>
      <c r="R14">
        <f t="shared" si="9"/>
        <v>1.75</v>
      </c>
      <c r="S14">
        <f t="shared" si="10"/>
        <v>1.875</v>
      </c>
      <c r="T14">
        <f t="shared" si="11"/>
        <v>2</v>
      </c>
    </row>
    <row r="15" s="9" customFormat="1" spans="4:20">
      <c r="D15" s="9">
        <v>9</v>
      </c>
      <c r="E15" s="9">
        <f t="shared" si="1"/>
        <v>0.111111111111111</v>
      </c>
      <c r="K15" s="9">
        <f t="shared" si="2"/>
        <v>0.777777777777778</v>
      </c>
      <c r="L15" s="9">
        <f t="shared" si="3"/>
        <v>0.888888888888889</v>
      </c>
      <c r="M15" s="9">
        <f t="shared" si="4"/>
        <v>1</v>
      </c>
      <c r="N15" s="9">
        <f t="shared" si="5"/>
        <v>1.11111111111111</v>
      </c>
      <c r="O15" s="9">
        <f t="shared" si="6"/>
        <v>1.22222222222222</v>
      </c>
      <c r="P15" s="9">
        <f t="shared" si="7"/>
        <v>1.33333333333333</v>
      </c>
      <c r="Q15" s="9">
        <f t="shared" si="8"/>
        <v>1.44444444444444</v>
      </c>
      <c r="R15" s="9">
        <f t="shared" si="9"/>
        <v>1.55555555555556</v>
      </c>
      <c r="S15" s="9">
        <f t="shared" si="10"/>
        <v>1.66666666666667</v>
      </c>
      <c r="T15" s="9">
        <f t="shared" si="11"/>
        <v>1.77777777777778</v>
      </c>
    </row>
    <row r="16" spans="4:20">
      <c r="D16">
        <v>10</v>
      </c>
      <c r="E16">
        <f t="shared" si="1"/>
        <v>0.1</v>
      </c>
      <c r="K16">
        <f t="shared" si="2"/>
        <v>0.7</v>
      </c>
      <c r="L16">
        <f t="shared" si="3"/>
        <v>0.8</v>
      </c>
      <c r="M16">
        <f t="shared" si="4"/>
        <v>0.9</v>
      </c>
      <c r="N16">
        <f t="shared" si="5"/>
        <v>1</v>
      </c>
      <c r="O16" s="9">
        <f t="shared" si="6"/>
        <v>1.1</v>
      </c>
      <c r="P16">
        <f t="shared" si="7"/>
        <v>1.2</v>
      </c>
      <c r="Q16">
        <f t="shared" si="8"/>
        <v>1.3</v>
      </c>
      <c r="R16">
        <f t="shared" si="9"/>
        <v>1.4</v>
      </c>
      <c r="S16">
        <f t="shared" si="10"/>
        <v>1.5</v>
      </c>
      <c r="T16">
        <f t="shared" si="11"/>
        <v>1.6</v>
      </c>
    </row>
    <row r="17" spans="4:20">
      <c r="D17">
        <v>11</v>
      </c>
      <c r="E17">
        <f t="shared" si="1"/>
        <v>0.0909090909090909</v>
      </c>
      <c r="K17">
        <f t="shared" si="2"/>
        <v>0.636363636363636</v>
      </c>
      <c r="L17">
        <f t="shared" si="3"/>
        <v>0.727272727272727</v>
      </c>
      <c r="M17">
        <f t="shared" si="4"/>
        <v>0.818181818181818</v>
      </c>
      <c r="N17">
        <f t="shared" si="5"/>
        <v>0.909090909090909</v>
      </c>
      <c r="O17" s="9">
        <f t="shared" si="6"/>
        <v>1</v>
      </c>
      <c r="P17">
        <f t="shared" si="7"/>
        <v>1.09090909090909</v>
      </c>
      <c r="Q17">
        <f t="shared" si="8"/>
        <v>1.18181818181818</v>
      </c>
      <c r="R17">
        <f t="shared" si="9"/>
        <v>1.27272727272727</v>
      </c>
      <c r="S17">
        <f t="shared" si="10"/>
        <v>1.36363636363636</v>
      </c>
      <c r="T17">
        <f t="shared" si="11"/>
        <v>1.45454545454545</v>
      </c>
    </row>
    <row r="18" spans="4:20">
      <c r="D18">
        <v>12</v>
      </c>
      <c r="E18">
        <f t="shared" si="1"/>
        <v>0.0833333333333333</v>
      </c>
      <c r="K18">
        <f t="shared" si="2"/>
        <v>0.583333333333333</v>
      </c>
      <c r="L18">
        <f t="shared" si="3"/>
        <v>0.666666666666667</v>
      </c>
      <c r="M18">
        <f t="shared" si="4"/>
        <v>0.75</v>
      </c>
      <c r="N18">
        <f t="shared" si="5"/>
        <v>0.833333333333333</v>
      </c>
      <c r="O18" s="9">
        <f t="shared" si="6"/>
        <v>0.916666666666667</v>
      </c>
      <c r="P18">
        <f t="shared" si="7"/>
        <v>1</v>
      </c>
      <c r="Q18">
        <f t="shared" si="8"/>
        <v>1.08333333333333</v>
      </c>
      <c r="R18">
        <f t="shared" si="9"/>
        <v>1.16666666666667</v>
      </c>
      <c r="S18">
        <f t="shared" si="10"/>
        <v>1.25</v>
      </c>
      <c r="T18">
        <f t="shared" si="11"/>
        <v>1.33333333333333</v>
      </c>
    </row>
    <row r="19" spans="4:20">
      <c r="D19">
        <v>13</v>
      </c>
      <c r="E19">
        <f t="shared" si="1"/>
        <v>0.0769230769230769</v>
      </c>
      <c r="K19">
        <f t="shared" si="2"/>
        <v>0.538461538461538</v>
      </c>
      <c r="L19">
        <f t="shared" si="3"/>
        <v>0.615384615384615</v>
      </c>
      <c r="M19">
        <f t="shared" si="4"/>
        <v>0.692307692307692</v>
      </c>
      <c r="N19">
        <f t="shared" si="5"/>
        <v>0.769230769230769</v>
      </c>
      <c r="O19" s="9">
        <f t="shared" si="6"/>
        <v>0.846153846153846</v>
      </c>
      <c r="P19">
        <f t="shared" si="7"/>
        <v>0.923076923076923</v>
      </c>
      <c r="Q19">
        <f t="shared" si="8"/>
        <v>1</v>
      </c>
      <c r="R19">
        <f t="shared" si="9"/>
        <v>1.07692307692308</v>
      </c>
      <c r="S19">
        <f t="shared" si="10"/>
        <v>1.15384615384615</v>
      </c>
      <c r="T19" s="10">
        <f t="shared" si="11"/>
        <v>1.23076923076923</v>
      </c>
    </row>
    <row r="20" spans="4:20">
      <c r="D20">
        <v>14</v>
      </c>
      <c r="E20">
        <f t="shared" si="1"/>
        <v>0.0714285714285714</v>
      </c>
      <c r="K20">
        <f t="shared" si="2"/>
        <v>0.5</v>
      </c>
      <c r="L20">
        <f t="shared" si="3"/>
        <v>0.571428571428571</v>
      </c>
      <c r="M20">
        <f t="shared" si="4"/>
        <v>0.642857142857143</v>
      </c>
      <c r="N20">
        <f t="shared" si="5"/>
        <v>0.714285714285714</v>
      </c>
      <c r="O20" s="9">
        <f t="shared" si="6"/>
        <v>0.785714285714286</v>
      </c>
      <c r="P20">
        <f t="shared" si="7"/>
        <v>0.857142857142857</v>
      </c>
      <c r="Q20">
        <f t="shared" si="8"/>
        <v>0.928571428571429</v>
      </c>
      <c r="R20">
        <f t="shared" si="9"/>
        <v>1</v>
      </c>
      <c r="S20">
        <f t="shared" si="10"/>
        <v>1.07142857142857</v>
      </c>
      <c r="T20">
        <f t="shared" si="11"/>
        <v>1.14285714285714</v>
      </c>
    </row>
    <row r="21" spans="4:20">
      <c r="D21">
        <v>15</v>
      </c>
      <c r="E21">
        <f t="shared" si="1"/>
        <v>0.0666666666666667</v>
      </c>
      <c r="K21">
        <f t="shared" si="2"/>
        <v>0.466666666666667</v>
      </c>
      <c r="L21">
        <f t="shared" si="3"/>
        <v>0.533333333333333</v>
      </c>
      <c r="M21">
        <f t="shared" si="4"/>
        <v>0.6</v>
      </c>
      <c r="N21">
        <f t="shared" si="5"/>
        <v>0.666666666666667</v>
      </c>
      <c r="O21" s="9">
        <f t="shared" si="6"/>
        <v>0.733333333333333</v>
      </c>
      <c r="P21">
        <f t="shared" si="7"/>
        <v>0.8</v>
      </c>
      <c r="Q21">
        <f t="shared" si="8"/>
        <v>0.866666666666667</v>
      </c>
      <c r="R21">
        <f t="shared" si="9"/>
        <v>0.933333333333333</v>
      </c>
      <c r="S21">
        <f t="shared" si="10"/>
        <v>1</v>
      </c>
      <c r="T21">
        <f t="shared" si="11"/>
        <v>1.06666666666667</v>
      </c>
    </row>
    <row r="22" spans="4:20">
      <c r="D22">
        <v>16</v>
      </c>
      <c r="E22">
        <f t="shared" si="1"/>
        <v>0.0625</v>
      </c>
      <c r="K22">
        <f t="shared" si="2"/>
        <v>0.4375</v>
      </c>
      <c r="L22">
        <f t="shared" si="3"/>
        <v>0.5</v>
      </c>
      <c r="M22">
        <f t="shared" si="4"/>
        <v>0.5625</v>
      </c>
      <c r="N22">
        <f t="shared" si="5"/>
        <v>0.625</v>
      </c>
      <c r="O22" s="9">
        <f t="shared" si="6"/>
        <v>0.6875</v>
      </c>
      <c r="P22">
        <f t="shared" si="7"/>
        <v>0.75</v>
      </c>
      <c r="Q22">
        <f t="shared" si="8"/>
        <v>0.8125</v>
      </c>
      <c r="R22">
        <f t="shared" si="9"/>
        <v>0.875</v>
      </c>
      <c r="S22">
        <f t="shared" si="10"/>
        <v>0.9375</v>
      </c>
      <c r="T22">
        <f t="shared" si="11"/>
        <v>1</v>
      </c>
    </row>
    <row r="25" spans="4:4">
      <c r="D25" t="s">
        <v>78</v>
      </c>
    </row>
    <row r="26" spans="5:5">
      <c r="E26" t="s">
        <v>79</v>
      </c>
    </row>
    <row r="28" spans="4:4">
      <c r="D28" t="s">
        <v>80</v>
      </c>
    </row>
    <row r="29" spans="5:5">
      <c r="E29" t="s">
        <v>81</v>
      </c>
    </row>
    <row r="31" spans="4:4">
      <c r="D31" t="s">
        <v>82</v>
      </c>
    </row>
    <row r="32" spans="5:5">
      <c r="E32" t="s">
        <v>83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6:G25"/>
  <sheetViews>
    <sheetView tabSelected="1" workbookViewId="0">
      <selection activeCell="F7" sqref="F7"/>
    </sheetView>
  </sheetViews>
  <sheetFormatPr defaultColWidth="9.02654867256637" defaultRowHeight="14.25" outlineLevelCol="6"/>
  <cols>
    <col min="15" max="15" width="12.7964601769912"/>
  </cols>
  <sheetData>
    <row r="6" spans="2:2">
      <c r="B6" s="8" t="s">
        <v>84</v>
      </c>
    </row>
    <row r="7" spans="3:5">
      <c r="C7" t="s">
        <v>85</v>
      </c>
      <c r="D7" t="s">
        <v>86</v>
      </c>
      <c r="E7" t="s">
        <v>87</v>
      </c>
    </row>
    <row r="8" spans="3:5">
      <c r="C8" t="s">
        <v>88</v>
      </c>
      <c r="D8" t="s">
        <v>88</v>
      </c>
      <c r="E8">
        <v>3.3</v>
      </c>
    </row>
    <row r="9" spans="3:5">
      <c r="C9" t="s">
        <v>89</v>
      </c>
      <c r="D9" t="s">
        <v>88</v>
      </c>
      <c r="E9">
        <v>2.24</v>
      </c>
    </row>
    <row r="10" spans="3:5">
      <c r="C10" t="s">
        <v>88</v>
      </c>
      <c r="D10" t="s">
        <v>89</v>
      </c>
      <c r="E10">
        <v>1.65</v>
      </c>
    </row>
    <row r="11" spans="3:5">
      <c r="C11" t="s">
        <v>89</v>
      </c>
      <c r="D11" t="s">
        <v>89</v>
      </c>
      <c r="E11">
        <v>1.34</v>
      </c>
    </row>
    <row r="16" spans="2:2">
      <c r="B16" s="8" t="s">
        <v>90</v>
      </c>
    </row>
    <row r="17" spans="3:7">
      <c r="C17" t="s">
        <v>91</v>
      </c>
      <c r="D17" t="s">
        <v>92</v>
      </c>
      <c r="E17" t="s">
        <v>93</v>
      </c>
      <c r="F17" t="s">
        <v>87</v>
      </c>
      <c r="G17" t="s">
        <v>94</v>
      </c>
    </row>
    <row r="18" spans="3:7">
      <c r="C18" t="s">
        <v>88</v>
      </c>
      <c r="D18" t="s">
        <v>88</v>
      </c>
      <c r="E18" t="s">
        <v>88</v>
      </c>
      <c r="F18">
        <v>3.3</v>
      </c>
      <c r="G18">
        <v>0</v>
      </c>
    </row>
    <row r="19" spans="3:7">
      <c r="C19" t="s">
        <v>88</v>
      </c>
      <c r="D19" t="s">
        <v>88</v>
      </c>
      <c r="E19" t="s">
        <v>89</v>
      </c>
      <c r="F19">
        <v>2.72</v>
      </c>
      <c r="G19">
        <v>1</v>
      </c>
    </row>
    <row r="20" spans="3:7">
      <c r="C20" t="s">
        <v>88</v>
      </c>
      <c r="D20" t="s">
        <v>89</v>
      </c>
      <c r="E20" t="s">
        <v>88</v>
      </c>
      <c r="F20">
        <v>2.24</v>
      </c>
      <c r="G20">
        <v>2</v>
      </c>
    </row>
    <row r="21" spans="3:7">
      <c r="C21" t="s">
        <v>88</v>
      </c>
      <c r="D21" t="s">
        <v>89</v>
      </c>
      <c r="E21" t="s">
        <v>89</v>
      </c>
      <c r="F21">
        <v>1.96</v>
      </c>
      <c r="G21">
        <v>3</v>
      </c>
    </row>
    <row r="22" spans="3:7">
      <c r="C22" t="s">
        <v>89</v>
      </c>
      <c r="D22" t="s">
        <v>88</v>
      </c>
      <c r="E22" t="s">
        <v>88</v>
      </c>
      <c r="F22">
        <v>1.65</v>
      </c>
      <c r="G22">
        <v>4</v>
      </c>
    </row>
    <row r="23" spans="3:7">
      <c r="C23" t="s">
        <v>89</v>
      </c>
      <c r="D23" t="s">
        <v>88</v>
      </c>
      <c r="E23" t="s">
        <v>89</v>
      </c>
      <c r="F23">
        <v>1.49</v>
      </c>
      <c r="G23">
        <v>5</v>
      </c>
    </row>
    <row r="24" spans="3:7">
      <c r="C24" t="s">
        <v>89</v>
      </c>
      <c r="D24" t="s">
        <v>89</v>
      </c>
      <c r="E24" t="s">
        <v>88</v>
      </c>
      <c r="F24">
        <v>1.34</v>
      </c>
      <c r="G24">
        <v>6</v>
      </c>
    </row>
    <row r="25" spans="3:7">
      <c r="C25" t="s">
        <v>89</v>
      </c>
      <c r="D25" t="s">
        <v>89</v>
      </c>
      <c r="E25" t="s">
        <v>89</v>
      </c>
      <c r="F25">
        <v>1.23</v>
      </c>
      <c r="G25">
        <v>7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4"/>
  <sheetViews>
    <sheetView workbookViewId="0">
      <selection activeCell="K20" sqref="K20"/>
    </sheetView>
  </sheetViews>
  <sheetFormatPr defaultColWidth="9.02654867256637" defaultRowHeight="14.25" outlineLevelCol="3"/>
  <cols>
    <col min="2" max="2" width="11.1681415929204" customWidth="1"/>
    <col min="3" max="3" width="9.73451327433628" customWidth="1"/>
  </cols>
  <sheetData>
    <row r="4" spans="2:3">
      <c r="B4" t="s">
        <v>95</v>
      </c>
      <c r="C4" t="s">
        <v>96</v>
      </c>
    </row>
    <row r="7" spans="2:3">
      <c r="B7" t="s">
        <v>97</v>
      </c>
      <c r="C7" t="s">
        <v>98</v>
      </c>
    </row>
    <row r="8" spans="3:4">
      <c r="C8" t="s">
        <v>99</v>
      </c>
      <c r="D8" t="s">
        <v>100</v>
      </c>
    </row>
    <row r="9" spans="3:4">
      <c r="C9" t="s">
        <v>101</v>
      </c>
      <c r="D9" t="s">
        <v>102</v>
      </c>
    </row>
    <row r="10" spans="3:4">
      <c r="C10" t="s">
        <v>103</v>
      </c>
      <c r="D10" t="s">
        <v>104</v>
      </c>
    </row>
    <row r="11" spans="3:4">
      <c r="C11" t="s">
        <v>105</v>
      </c>
      <c r="D11" t="s">
        <v>106</v>
      </c>
    </row>
    <row r="12" spans="3:4">
      <c r="C12" t="s">
        <v>107</v>
      </c>
      <c r="D12" t="s">
        <v>108</v>
      </c>
    </row>
    <row r="13" spans="3:4">
      <c r="C13" t="s">
        <v>109</v>
      </c>
      <c r="D13" t="s">
        <v>110</v>
      </c>
    </row>
    <row r="14" spans="3:4">
      <c r="C14" t="s">
        <v>111</v>
      </c>
      <c r="D14" t="s">
        <v>112</v>
      </c>
    </row>
    <row r="15" spans="3:4">
      <c r="C15" t="s">
        <v>113</v>
      </c>
      <c r="D15" t="s">
        <v>114</v>
      </c>
    </row>
    <row r="16" spans="3:4">
      <c r="C16" t="s">
        <v>115</v>
      </c>
      <c r="D16" t="s">
        <v>116</v>
      </c>
    </row>
    <row r="17" spans="3:4">
      <c r="C17" t="s">
        <v>117</v>
      </c>
      <c r="D17" t="s">
        <v>118</v>
      </c>
    </row>
    <row r="18" spans="3:4">
      <c r="C18" t="s">
        <v>119</v>
      </c>
      <c r="D18" t="s">
        <v>120</v>
      </c>
    </row>
    <row r="19" spans="3:4">
      <c r="C19" t="s">
        <v>121</v>
      </c>
      <c r="D19" t="s">
        <v>122</v>
      </c>
    </row>
    <row r="20" spans="3:4">
      <c r="C20" t="s">
        <v>123</v>
      </c>
      <c r="D20" t="s">
        <v>102</v>
      </c>
    </row>
    <row r="21" spans="3:4">
      <c r="C21" t="s">
        <v>124</v>
      </c>
      <c r="D21" t="s">
        <v>104</v>
      </c>
    </row>
    <row r="22" spans="3:4">
      <c r="C22" t="s">
        <v>125</v>
      </c>
      <c r="D22" t="s">
        <v>102</v>
      </c>
    </row>
    <row r="23" spans="3:4">
      <c r="C23" t="s">
        <v>126</v>
      </c>
      <c r="D23" t="s">
        <v>104</v>
      </c>
    </row>
    <row r="24" spans="3:4">
      <c r="C24" t="s">
        <v>127</v>
      </c>
      <c r="D24" t="s">
        <v>102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21"/>
  <sheetViews>
    <sheetView workbookViewId="0">
      <selection activeCell="B1" sqref="B1"/>
    </sheetView>
  </sheetViews>
  <sheetFormatPr defaultColWidth="9" defaultRowHeight="14.25"/>
  <cols>
    <col min="1" max="1" width="2.12389380530973" customWidth="1"/>
    <col min="3" max="3" width="25.6283185840708" customWidth="1"/>
    <col min="10" max="10" width="27.2477876106195" customWidth="1"/>
    <col min="11" max="11" width="24.7522123893805" customWidth="1"/>
  </cols>
  <sheetData>
    <row r="1" ht="20.6" spans="2:3">
      <c r="B1" s="1" t="s">
        <v>55</v>
      </c>
      <c r="C1" s="2"/>
    </row>
    <row r="2" spans="2:3">
      <c r="B2" s="3" t="s">
        <v>1</v>
      </c>
      <c r="C2" s="2"/>
    </row>
    <row r="3" spans="2:3">
      <c r="B3" s="4" t="s">
        <v>2</v>
      </c>
      <c r="C3" s="2"/>
    </row>
    <row r="4" spans="2:3">
      <c r="B4" s="4" t="s">
        <v>3</v>
      </c>
      <c r="C4" s="2"/>
    </row>
    <row r="7" spans="2:13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2:13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2:13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2:13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2:13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2:1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>
      <c r="B14" s="5"/>
      <c r="C14" s="5"/>
      <c r="D14" s="5"/>
      <c r="E14" s="5"/>
      <c r="F14" s="5"/>
      <c r="G14" s="5"/>
      <c r="H14" s="5"/>
      <c r="I14" s="5"/>
      <c r="J14" s="4" t="s">
        <v>128</v>
      </c>
      <c r="K14" s="4" t="s">
        <v>129</v>
      </c>
      <c r="L14" s="5"/>
      <c r="M14" s="5"/>
    </row>
    <row r="15" spans="2:13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2:13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2:13">
      <c r="B17" s="5"/>
      <c r="C17" s="5"/>
      <c r="D17" s="5"/>
      <c r="E17" s="5"/>
      <c r="F17" s="5"/>
      <c r="G17" s="5"/>
      <c r="H17" s="5"/>
      <c r="K17" s="5"/>
      <c r="L17" s="5"/>
      <c r="M17" s="5"/>
    </row>
    <row r="18" spans="2:13">
      <c r="B18" s="5"/>
      <c r="C18" s="5"/>
      <c r="D18" s="5"/>
      <c r="E18" s="5"/>
      <c r="F18" s="5"/>
      <c r="G18" s="5"/>
      <c r="H18" s="5"/>
      <c r="I18" s="5"/>
      <c r="J18" s="5" t="s">
        <v>130</v>
      </c>
      <c r="K18" s="5" t="s">
        <v>131</v>
      </c>
      <c r="L18" s="5"/>
      <c r="M18" s="5"/>
    </row>
    <row r="19" spans="2:13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2:1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2:1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2:13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2:13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2:13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2:13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2:13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2:13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2:13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2:13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2:13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2:13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2:13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2:13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2:13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2:13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2:13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2:13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2:13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2:13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2:13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 spans="2:13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2:1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2:13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5" spans="2:13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 spans="2:13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spans="2:13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2:13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2:13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 spans="2:13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 spans="2:13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</row>
    <row r="52" spans="2:13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 spans="2:13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</row>
    <row r="54" spans="2:13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5" spans="2:13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</row>
    <row r="56" spans="2:13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</row>
    <row r="57" spans="2:13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 spans="2:13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</row>
    <row r="59" spans="2:13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 spans="2:13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</row>
    <row r="61" spans="2:13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</row>
    <row r="62" spans="2:13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</row>
    <row r="63" spans="2:13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 spans="2:13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</row>
    <row r="65" spans="2:13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</row>
    <row r="66" spans="2:13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</row>
    <row r="67" spans="2:13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</row>
    <row r="68" spans="2:13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</row>
    <row r="69" spans="2:13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2:13">
      <c r="B70" s="5"/>
      <c r="C70" s="5" t="s">
        <v>132</v>
      </c>
      <c r="D70" s="6">
        <v>8</v>
      </c>
      <c r="E70" s="5" t="s">
        <v>57</v>
      </c>
      <c r="F70" s="5"/>
      <c r="G70" s="5"/>
      <c r="H70" s="5"/>
      <c r="I70" s="5"/>
      <c r="J70" s="5"/>
      <c r="K70" s="5"/>
      <c r="L70" s="5"/>
      <c r="M70" s="5"/>
    </row>
    <row r="71" spans="2:13">
      <c r="B71" s="5"/>
      <c r="C71" s="5" t="s">
        <v>133</v>
      </c>
      <c r="D71" s="5">
        <f>D70</f>
        <v>8</v>
      </c>
      <c r="E71" s="5" t="s">
        <v>57</v>
      </c>
      <c r="F71" s="5"/>
      <c r="G71" s="5"/>
      <c r="H71" s="5"/>
      <c r="I71" s="5"/>
      <c r="J71" s="5"/>
      <c r="K71" s="5"/>
      <c r="L71" s="5"/>
      <c r="M71" s="5"/>
    </row>
    <row r="72" spans="2:11">
      <c r="B72" s="4"/>
      <c r="C72" s="4" t="s">
        <v>134</v>
      </c>
      <c r="D72" s="4">
        <f>D71</f>
        <v>8</v>
      </c>
      <c r="E72" s="4" t="s">
        <v>57</v>
      </c>
      <c r="F72" s="4"/>
      <c r="G72" s="4"/>
      <c r="H72" s="4"/>
      <c r="I72" s="4"/>
      <c r="J72" s="4"/>
      <c r="K72" s="4"/>
    </row>
    <row r="73" spans="2:11"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2:11">
      <c r="B74" s="4"/>
      <c r="C74" s="4" t="s">
        <v>60</v>
      </c>
      <c r="D74" s="4">
        <f>D72</f>
        <v>8</v>
      </c>
      <c r="E74" s="4" t="s">
        <v>57</v>
      </c>
      <c r="F74" s="4"/>
      <c r="G74" s="4"/>
      <c r="H74" s="4"/>
      <c r="I74" s="4"/>
      <c r="J74" s="4"/>
      <c r="K74" s="4"/>
    </row>
    <row r="75" spans="2:11"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2:11"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2:11"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2:11">
      <c r="B78" s="4"/>
      <c r="C78" s="4" t="s">
        <v>61</v>
      </c>
      <c r="D78" s="4">
        <v>8</v>
      </c>
      <c r="E78" s="4"/>
      <c r="F78" s="4"/>
      <c r="G78" s="4"/>
      <c r="H78" s="4"/>
      <c r="I78" s="4"/>
      <c r="J78" s="4"/>
      <c r="K78" s="4"/>
    </row>
    <row r="79" spans="2:11">
      <c r="B79" s="4"/>
      <c r="C79" s="4" t="s">
        <v>62</v>
      </c>
      <c r="D79" s="4">
        <f>D72/D78</f>
        <v>1</v>
      </c>
      <c r="E79" s="4" t="s">
        <v>57</v>
      </c>
      <c r="F79" s="4"/>
      <c r="G79" s="4"/>
      <c r="H79" s="4"/>
      <c r="I79" s="4"/>
      <c r="J79" s="4"/>
      <c r="K79" s="4"/>
    </row>
    <row r="80" spans="2:11"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2:11"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2:11">
      <c r="B82" s="4" t="s">
        <v>135</v>
      </c>
      <c r="C82" s="4"/>
      <c r="D82" s="4"/>
      <c r="E82" s="4"/>
      <c r="F82" s="4"/>
      <c r="G82" s="4"/>
      <c r="H82" s="4"/>
      <c r="I82" s="4"/>
      <c r="J82" s="4"/>
      <c r="K82" s="4"/>
    </row>
    <row r="83" spans="2:11">
      <c r="B83" s="4"/>
      <c r="C83" s="4" t="s">
        <v>73</v>
      </c>
      <c r="D83" s="7">
        <v>80</v>
      </c>
      <c r="E83" s="4"/>
      <c r="F83" s="4"/>
      <c r="G83" s="4"/>
      <c r="H83" s="4"/>
      <c r="I83" s="4"/>
      <c r="J83" s="4"/>
      <c r="K83" s="4"/>
    </row>
    <row r="84" spans="2:11">
      <c r="B84" s="4"/>
      <c r="C84" s="4" t="s">
        <v>136</v>
      </c>
      <c r="D84" s="4">
        <f>D72*1000/D83</f>
        <v>100</v>
      </c>
      <c r="E84" s="4" t="s">
        <v>66</v>
      </c>
      <c r="F84" s="4"/>
      <c r="G84" s="4"/>
      <c r="H84" s="4"/>
      <c r="I84" s="4"/>
      <c r="J84" s="4"/>
      <c r="K84" s="4"/>
    </row>
    <row r="85" spans="2:11">
      <c r="B85" s="4"/>
      <c r="C85" s="4" t="s">
        <v>137</v>
      </c>
      <c r="D85" s="7">
        <v>49999</v>
      </c>
      <c r="E85" s="4"/>
      <c r="F85" s="4"/>
      <c r="G85" s="4"/>
      <c r="H85" s="4"/>
      <c r="I85" s="4"/>
      <c r="J85" s="4"/>
      <c r="K85" s="4"/>
    </row>
    <row r="86" spans="2:11">
      <c r="B86" s="4"/>
      <c r="C86" s="4" t="s">
        <v>68</v>
      </c>
      <c r="D86" s="4">
        <f>D84*1000/(D85+1)</f>
        <v>2</v>
      </c>
      <c r="E86" s="4" t="s">
        <v>69</v>
      </c>
      <c r="F86" s="4"/>
      <c r="G86" s="4"/>
      <c r="H86" s="4"/>
      <c r="I86" s="4"/>
      <c r="J86" s="4"/>
      <c r="K86" s="4"/>
    </row>
    <row r="87" spans="2:11">
      <c r="B87" s="4"/>
      <c r="C87" s="4" t="s">
        <v>70</v>
      </c>
      <c r="D87" s="4"/>
      <c r="E87" s="4"/>
      <c r="F87" s="4"/>
      <c r="G87" s="4"/>
      <c r="H87" s="4"/>
      <c r="I87" s="4"/>
      <c r="J87" s="4"/>
      <c r="K87" s="4"/>
    </row>
    <row r="88" spans="2:11"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2:11"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2:11"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2:11"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2:11">
      <c r="B92" s="4" t="s">
        <v>138</v>
      </c>
      <c r="C92" s="4"/>
      <c r="D92" s="4"/>
      <c r="E92" s="4"/>
      <c r="F92" s="4"/>
      <c r="G92" s="4"/>
      <c r="H92" s="4"/>
      <c r="I92" s="4"/>
      <c r="J92" s="4"/>
      <c r="K92" s="4"/>
    </row>
    <row r="93" spans="2:11">
      <c r="B93" s="4"/>
      <c r="C93" s="4" t="s">
        <v>73</v>
      </c>
      <c r="D93" s="7">
        <v>32</v>
      </c>
      <c r="E93" s="4"/>
      <c r="F93" s="4"/>
      <c r="G93" s="4"/>
      <c r="H93" s="4"/>
      <c r="I93" s="4"/>
      <c r="J93" s="4"/>
      <c r="K93" s="4"/>
    </row>
    <row r="94" spans="2:11">
      <c r="B94" s="4"/>
      <c r="C94" s="4" t="s">
        <v>139</v>
      </c>
      <c r="D94" s="4">
        <f>D72*1000/D93</f>
        <v>250</v>
      </c>
      <c r="E94" s="4" t="s">
        <v>66</v>
      </c>
      <c r="F94" s="4"/>
      <c r="G94" s="4"/>
      <c r="H94" s="4"/>
      <c r="I94" s="4"/>
      <c r="J94" s="4"/>
      <c r="K94" s="4"/>
    </row>
    <row r="95" spans="2:11">
      <c r="B95" s="4"/>
      <c r="C95" s="4" t="s">
        <v>140</v>
      </c>
      <c r="D95" s="7">
        <v>249</v>
      </c>
      <c r="E95" s="4"/>
      <c r="F95" s="4"/>
      <c r="G95" s="4"/>
      <c r="H95" s="4"/>
      <c r="I95" s="4"/>
      <c r="J95" s="4"/>
      <c r="K95" s="4"/>
    </row>
    <row r="96" spans="2:11">
      <c r="B96" s="4"/>
      <c r="C96" s="4" t="s">
        <v>76</v>
      </c>
      <c r="D96" s="4">
        <f>D94/(D95+1)</f>
        <v>1</v>
      </c>
      <c r="E96" s="4" t="s">
        <v>66</v>
      </c>
      <c r="F96" s="4"/>
      <c r="G96" s="4"/>
      <c r="H96" s="4"/>
      <c r="I96" s="4"/>
      <c r="J96" s="4"/>
      <c r="K96" s="4"/>
    </row>
    <row r="97" spans="2:11"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2:11"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2:11"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2:11">
      <c r="B100" s="4" t="s">
        <v>141</v>
      </c>
      <c r="C100" s="4"/>
      <c r="D100" s="4"/>
      <c r="E100" s="4"/>
      <c r="F100" s="4"/>
      <c r="G100" s="4"/>
      <c r="H100" s="4"/>
      <c r="I100" s="4"/>
      <c r="J100" s="4"/>
      <c r="K100" s="4"/>
    </row>
    <row r="101" spans="2:11">
      <c r="B101" s="4"/>
      <c r="C101" s="4" t="s">
        <v>142</v>
      </c>
      <c r="D101" s="4">
        <v>20</v>
      </c>
      <c r="E101" s="4" t="s">
        <v>143</v>
      </c>
      <c r="F101" s="4"/>
      <c r="G101" s="4"/>
      <c r="H101" s="4"/>
      <c r="I101" s="4"/>
      <c r="J101" s="4"/>
      <c r="K101" s="4"/>
    </row>
    <row r="102" spans="2:11">
      <c r="B102" s="4"/>
      <c r="C102" s="4" t="s">
        <v>144</v>
      </c>
      <c r="D102" s="4">
        <f>7*24*60*60*D101/1000000</f>
        <v>12.096</v>
      </c>
      <c r="E102" s="4" t="s">
        <v>145</v>
      </c>
      <c r="F102" s="4"/>
      <c r="G102" s="4"/>
      <c r="H102" s="4"/>
      <c r="I102" s="4"/>
      <c r="J102" s="4"/>
      <c r="K102" s="4"/>
    </row>
    <row r="103" spans="2:11"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2:11"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2:10">
      <c r="B105" s="4"/>
      <c r="C105" s="4"/>
      <c r="D105" s="4"/>
      <c r="E105" s="4"/>
      <c r="F105" s="4"/>
      <c r="G105" s="4"/>
      <c r="H105" s="4"/>
      <c r="I105" s="4"/>
      <c r="J105" s="4"/>
    </row>
    <row r="106" spans="2:10">
      <c r="B106" s="4"/>
      <c r="C106" s="4"/>
      <c r="D106" s="4"/>
      <c r="E106" s="4"/>
      <c r="F106" s="4"/>
      <c r="G106" s="4"/>
      <c r="H106" s="4"/>
      <c r="I106" s="4"/>
      <c r="J106" s="4"/>
    </row>
    <row r="107" spans="2:10">
      <c r="B107" s="4"/>
      <c r="C107" s="4"/>
      <c r="D107" s="4"/>
      <c r="E107" s="4"/>
      <c r="F107" s="4"/>
      <c r="G107" s="4"/>
      <c r="H107" s="4"/>
      <c r="I107" s="4"/>
      <c r="J107" s="4"/>
    </row>
    <row r="108" spans="2:10">
      <c r="B108" s="4"/>
      <c r="C108" s="4"/>
      <c r="D108" s="4"/>
      <c r="E108" s="4"/>
      <c r="F108" s="4"/>
      <c r="G108" s="4"/>
      <c r="H108" s="4"/>
      <c r="I108" s="4"/>
      <c r="J108" s="4"/>
    </row>
    <row r="109" spans="2:10">
      <c r="B109" s="4"/>
      <c r="C109" s="4"/>
      <c r="D109" s="4"/>
      <c r="E109" s="4"/>
      <c r="F109" s="4"/>
      <c r="G109" s="4"/>
      <c r="H109" s="4"/>
      <c r="I109" s="4"/>
      <c r="J109" s="4"/>
    </row>
    <row r="110" spans="2:10">
      <c r="B110" s="4"/>
      <c r="C110" s="4"/>
      <c r="D110" s="4"/>
      <c r="E110" s="4"/>
      <c r="F110" s="4"/>
      <c r="G110" s="4"/>
      <c r="H110" s="4"/>
      <c r="I110" s="4"/>
      <c r="J110" s="4"/>
    </row>
    <row r="111" spans="8:10">
      <c r="H111" s="4"/>
      <c r="I111" s="4"/>
      <c r="J111" s="4"/>
    </row>
    <row r="112" spans="8:10">
      <c r="H112" s="4"/>
      <c r="I112" s="4"/>
      <c r="J112" s="4"/>
    </row>
    <row r="113" spans="8:10">
      <c r="H113" s="4"/>
      <c r="I113" s="4"/>
      <c r="J113" s="4"/>
    </row>
    <row r="114" spans="8:10">
      <c r="H114" s="4"/>
      <c r="I114" s="4"/>
      <c r="J114" s="4"/>
    </row>
    <row r="115" spans="8:10">
      <c r="H115" s="4"/>
      <c r="I115" s="4"/>
      <c r="J115" s="4"/>
    </row>
    <row r="116" spans="8:10">
      <c r="H116" s="4"/>
      <c r="I116" s="4"/>
      <c r="J116" s="4"/>
    </row>
    <row r="117" spans="8:10">
      <c r="H117" s="4"/>
      <c r="I117" s="4"/>
      <c r="J117" s="4"/>
    </row>
    <row r="118" spans="8:10">
      <c r="H118" s="4"/>
      <c r="I118" s="4"/>
      <c r="J118" s="4"/>
    </row>
    <row r="119" spans="8:10">
      <c r="H119" s="4"/>
      <c r="I119" s="4"/>
      <c r="J119" s="4"/>
    </row>
    <row r="120" spans="8:10">
      <c r="H120" s="4"/>
      <c r="I120" s="4"/>
      <c r="J120" s="4"/>
    </row>
    <row r="121" spans="8:10">
      <c r="H121" s="4"/>
      <c r="I121" s="4"/>
      <c r="J121" s="4"/>
    </row>
  </sheetData>
  <hyperlinks>
    <hyperlink ref="B2" r:id="rId2" display="Junpu.xu@foxmail.com"/>
  </hyperlink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gpio</vt:lpstr>
      <vt:lpstr>Clock &amp; timmers</vt:lpstr>
      <vt:lpstr>ADC calibration V_bandgap</vt:lpstr>
      <vt:lpstr>Key &amp; switch ADC detect</vt:lpstr>
      <vt:lpstr>Program map</vt:lpstr>
      <vt:lpstr>Clock &amp; timmers (2)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junpu</cp:lastModifiedBy>
  <dcterms:created xsi:type="dcterms:W3CDTF">2006-09-13T11:21:00Z</dcterms:created>
  <dcterms:modified xsi:type="dcterms:W3CDTF">2019-07-10T12:14:19Z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