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nle\PycharmProjects\gongmo_stock\"/>
    </mc:Choice>
  </mc:AlternateContent>
  <xr:revisionPtr revIDLastSave="0" documentId="13_ncr:1_{0C2F2C07-EA54-4D58-851D-BF42C332C037}" xr6:coauthVersionLast="47" xr6:coauthVersionMax="47" xr10:uidLastSave="{00000000-0000-0000-0000-000000000000}"/>
  <bookViews>
    <workbookView xWindow="127" yWindow="758" windowWidth="12840" windowHeight="12562" xr2:uid="{B22C2771-E87A-4DF8-ACC9-09F60C84CB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53" i="1" l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AD167" i="1"/>
  <c r="AC167" i="1"/>
  <c r="AA167" i="1"/>
  <c r="Z167" i="1"/>
  <c r="Y167" i="1"/>
  <c r="S167" i="1"/>
  <c r="AB167" i="1" s="1"/>
  <c r="AD166" i="1"/>
  <c r="AC166" i="1"/>
  <c r="AA166" i="1"/>
  <c r="Z166" i="1"/>
  <c r="Y166" i="1"/>
  <c r="S166" i="1"/>
  <c r="AB166" i="1" s="1"/>
  <c r="AD165" i="1"/>
  <c r="AC165" i="1"/>
  <c r="AA165" i="1"/>
  <c r="Z165" i="1"/>
  <c r="Y165" i="1"/>
  <c r="S165" i="1"/>
  <c r="AB165" i="1" s="1"/>
  <c r="AD164" i="1"/>
  <c r="AC164" i="1"/>
  <c r="AA164" i="1"/>
  <c r="Z164" i="1"/>
  <c r="Y164" i="1"/>
  <c r="S164" i="1"/>
  <c r="AB164" i="1" s="1"/>
  <c r="AD163" i="1"/>
  <c r="AC163" i="1"/>
  <c r="AA163" i="1"/>
  <c r="Z163" i="1"/>
  <c r="Y163" i="1"/>
  <c r="S163" i="1"/>
  <c r="AB163" i="1" s="1"/>
  <c r="AD162" i="1"/>
  <c r="AC162" i="1"/>
  <c r="AB162" i="1"/>
  <c r="AA162" i="1"/>
  <c r="Z162" i="1"/>
  <c r="Y162" i="1"/>
  <c r="S162" i="1"/>
  <c r="AD161" i="1"/>
  <c r="AC161" i="1"/>
  <c r="AA161" i="1"/>
  <c r="Z161" i="1"/>
  <c r="Y161" i="1"/>
  <c r="S161" i="1"/>
  <c r="AB161" i="1" s="1"/>
  <c r="AD160" i="1"/>
  <c r="AC160" i="1"/>
  <c r="AA160" i="1"/>
  <c r="Z160" i="1"/>
  <c r="Y160" i="1"/>
  <c r="S160" i="1"/>
  <c r="AB160" i="1" s="1"/>
  <c r="AD159" i="1"/>
  <c r="AC159" i="1"/>
  <c r="AA159" i="1"/>
  <c r="Z159" i="1"/>
  <c r="Y159" i="1"/>
  <c r="S159" i="1"/>
  <c r="AB159" i="1" s="1"/>
  <c r="AD158" i="1"/>
  <c r="AC158" i="1"/>
  <c r="AA158" i="1"/>
  <c r="Z158" i="1"/>
  <c r="Y158" i="1"/>
  <c r="S158" i="1"/>
  <c r="AB158" i="1" s="1"/>
  <c r="AD157" i="1"/>
  <c r="AC157" i="1"/>
  <c r="AB157" i="1"/>
  <c r="AA157" i="1"/>
  <c r="Z157" i="1"/>
  <c r="Y157" i="1"/>
  <c r="S157" i="1"/>
  <c r="AD156" i="1"/>
  <c r="AC156" i="1"/>
  <c r="AA156" i="1"/>
  <c r="Z156" i="1"/>
  <c r="Y156" i="1"/>
  <c r="S156" i="1"/>
  <c r="AB156" i="1" s="1"/>
  <c r="AD155" i="1"/>
  <c r="AC155" i="1"/>
  <c r="AA155" i="1"/>
  <c r="Z155" i="1"/>
  <c r="Y155" i="1"/>
  <c r="S155" i="1"/>
  <c r="AB155" i="1" s="1"/>
  <c r="AD154" i="1"/>
  <c r="AC154" i="1"/>
  <c r="AA154" i="1"/>
  <c r="Z154" i="1"/>
  <c r="Y154" i="1"/>
  <c r="S154" i="1"/>
  <c r="AB154" i="1" s="1"/>
  <c r="AD153" i="1"/>
  <c r="AC153" i="1"/>
  <c r="AA153" i="1"/>
  <c r="Z153" i="1"/>
  <c r="Y153" i="1"/>
  <c r="S153" i="1"/>
  <c r="AB153" i="1" s="1"/>
  <c r="AE152" i="1"/>
  <c r="AD152" i="1"/>
  <c r="AC152" i="1"/>
  <c r="AA152" i="1"/>
  <c r="Z152" i="1"/>
  <c r="Y152" i="1"/>
  <c r="T152" i="1"/>
  <c r="S152" i="1"/>
  <c r="AB152" i="1" s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3" i="1"/>
  <c r="AJ64" i="1"/>
  <c r="AJ4" i="1"/>
  <c r="AJ6" i="1"/>
  <c r="AJ7" i="1"/>
  <c r="AJ8" i="1"/>
  <c r="AJ9" i="1"/>
  <c r="AJ10" i="1"/>
  <c r="AJ11" i="1"/>
  <c r="AJ13" i="1"/>
  <c r="AJ14" i="1"/>
  <c r="AJ15" i="1"/>
  <c r="AJ16" i="1"/>
  <c r="AJ19" i="1"/>
  <c r="AJ21" i="1"/>
  <c r="AJ22" i="1"/>
  <c r="AJ23" i="1"/>
  <c r="AJ25" i="1"/>
  <c r="AJ26" i="1"/>
  <c r="AJ28" i="1"/>
  <c r="AJ29" i="1"/>
  <c r="AJ33" i="1"/>
  <c r="AJ37" i="1"/>
  <c r="AJ38" i="1"/>
  <c r="AJ40" i="1"/>
  <c r="AJ41" i="1"/>
  <c r="AJ43" i="1"/>
  <c r="AJ45" i="1"/>
  <c r="AJ46" i="1"/>
  <c r="AJ48" i="1"/>
  <c r="AJ49" i="1"/>
  <c r="AJ53" i="1"/>
  <c r="AJ55" i="1"/>
  <c r="AJ56" i="1"/>
  <c r="AJ57" i="1"/>
  <c r="AJ58" i="1"/>
  <c r="AJ65" i="1"/>
  <c r="AJ66" i="1"/>
  <c r="AJ67" i="1"/>
  <c r="AJ69" i="1"/>
  <c r="AJ70" i="1"/>
  <c r="AJ72" i="1"/>
  <c r="AJ73" i="1"/>
  <c r="AJ74" i="1"/>
  <c r="AJ76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8" i="1"/>
  <c r="AJ99" i="1"/>
  <c r="AJ100" i="1"/>
  <c r="AJ102" i="1"/>
  <c r="AJ103" i="1"/>
  <c r="AJ105" i="1"/>
  <c r="AJ106" i="1"/>
  <c r="AJ107" i="1"/>
  <c r="AJ108" i="1"/>
  <c r="AJ109" i="1"/>
  <c r="AJ110" i="1"/>
  <c r="AJ111" i="1"/>
  <c r="AJ113" i="1"/>
  <c r="AJ114" i="1"/>
  <c r="AJ115" i="1"/>
  <c r="AJ116" i="1"/>
  <c r="AJ118" i="1"/>
  <c r="AJ119" i="1"/>
  <c r="AJ126" i="1"/>
  <c r="AJ127" i="1"/>
  <c r="AJ128" i="1"/>
  <c r="AJ129" i="1"/>
  <c r="AJ133" i="1"/>
  <c r="AJ134" i="1"/>
  <c r="AJ135" i="1"/>
  <c r="AJ136" i="1"/>
  <c r="AJ137" i="1"/>
  <c r="AJ138" i="1"/>
  <c r="AJ139" i="1"/>
  <c r="AJ141" i="1"/>
  <c r="AJ142" i="1"/>
  <c r="AJ144" i="1"/>
  <c r="AJ145" i="1"/>
  <c r="AJ146" i="1"/>
  <c r="AJ149" i="1"/>
  <c r="AJ150" i="1"/>
  <c r="AJ151" i="1"/>
  <c r="AJ3" i="1"/>
  <c r="AC5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C3" i="1"/>
  <c r="AC4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T150" i="1"/>
  <c r="T149" i="1"/>
  <c r="T148" i="1"/>
  <c r="T147" i="1"/>
  <c r="T146" i="1"/>
  <c r="T144" i="1"/>
  <c r="T145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2" i="1"/>
  <c r="T124" i="1"/>
  <c r="T123" i="1"/>
  <c r="T121" i="1"/>
  <c r="T118" i="1"/>
  <c r="T119" i="1"/>
  <c r="T120" i="1"/>
  <c r="T117" i="1"/>
  <c r="T116" i="1"/>
  <c r="T115" i="1"/>
  <c r="T114" i="1"/>
  <c r="T113" i="1"/>
  <c r="T111" i="1"/>
  <c r="T112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0" i="1"/>
  <c r="T91" i="1"/>
  <c r="T89" i="1"/>
  <c r="T87" i="1"/>
  <c r="T88" i="1"/>
  <c r="T86" i="1"/>
  <c r="T85" i="1"/>
  <c r="T84" i="1"/>
  <c r="T82" i="1"/>
  <c r="T83" i="1"/>
  <c r="T81" i="1"/>
  <c r="T80" i="1"/>
  <c r="T79" i="1"/>
  <c r="T78" i="1"/>
  <c r="T77" i="1"/>
  <c r="T75" i="1"/>
  <c r="T76" i="1"/>
  <c r="T74" i="1"/>
  <c r="T73" i="1"/>
  <c r="T72" i="1"/>
  <c r="T71" i="1"/>
  <c r="T69" i="1"/>
  <c r="T70" i="1"/>
  <c r="T68" i="1"/>
  <c r="T67" i="1"/>
  <c r="T66" i="1"/>
  <c r="T65" i="1"/>
  <c r="T63" i="1"/>
  <c r="T64" i="1"/>
  <c r="T62" i="1"/>
  <c r="T61" i="1"/>
  <c r="T60" i="1"/>
  <c r="T59" i="1"/>
  <c r="T58" i="1"/>
  <c r="T56" i="1"/>
  <c r="T57" i="1"/>
  <c r="T55" i="1"/>
  <c r="T53" i="1"/>
  <c r="T52" i="1"/>
  <c r="T51" i="1"/>
  <c r="T54" i="1"/>
  <c r="T50" i="1"/>
  <c r="T49" i="1"/>
  <c r="T47" i="1"/>
  <c r="T48" i="1"/>
  <c r="T46" i="1"/>
  <c r="T45" i="1"/>
  <c r="T44" i="1"/>
  <c r="T43" i="1"/>
  <c r="T42" i="1"/>
  <c r="T41" i="1"/>
  <c r="T40" i="1"/>
  <c r="T39" i="1"/>
  <c r="T38" i="1"/>
  <c r="T36" i="1"/>
  <c r="T37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1" i="1"/>
  <c r="T22" i="1"/>
  <c r="T20" i="1"/>
  <c r="T19" i="1"/>
  <c r="T18" i="1"/>
  <c r="T17" i="1"/>
  <c r="T16" i="1"/>
  <c r="T13" i="1"/>
  <c r="T14" i="1"/>
  <c r="T15" i="1"/>
  <c r="T12" i="1"/>
  <c r="T11" i="1"/>
  <c r="T10" i="1"/>
  <c r="T9" i="1"/>
  <c r="T8" i="1"/>
  <c r="T7" i="1"/>
  <c r="T6" i="1"/>
  <c r="T5" i="1"/>
  <c r="T4" i="1"/>
  <c r="T2" i="1"/>
  <c r="T3" i="1"/>
  <c r="T151" i="1"/>
  <c r="S150" i="1"/>
  <c r="S149" i="1"/>
  <c r="S148" i="1"/>
  <c r="S147" i="1"/>
  <c r="S146" i="1"/>
  <c r="S144" i="1"/>
  <c r="S145" i="1"/>
  <c r="S143" i="1"/>
  <c r="S142" i="1"/>
  <c r="S141" i="1"/>
  <c r="S140" i="1"/>
  <c r="S139" i="1"/>
  <c r="AB14" i="1" s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2" i="1"/>
  <c r="S124" i="1"/>
  <c r="S123" i="1"/>
  <c r="S121" i="1"/>
  <c r="S118" i="1"/>
  <c r="S119" i="1"/>
  <c r="S120" i="1"/>
  <c r="S117" i="1"/>
  <c r="S116" i="1"/>
  <c r="S115" i="1"/>
  <c r="S114" i="1"/>
  <c r="S113" i="1"/>
  <c r="S111" i="1"/>
  <c r="S112" i="1"/>
  <c r="S110" i="1"/>
  <c r="S109" i="1"/>
  <c r="S108" i="1"/>
  <c r="AB45" i="1" s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0" i="1"/>
  <c r="AB62" i="1" s="1"/>
  <c r="S91" i="1"/>
  <c r="S89" i="1"/>
  <c r="S87" i="1"/>
  <c r="S88" i="1"/>
  <c r="S86" i="1"/>
  <c r="S85" i="1"/>
  <c r="S84" i="1"/>
  <c r="S82" i="1"/>
  <c r="S83" i="1"/>
  <c r="S81" i="1"/>
  <c r="S80" i="1"/>
  <c r="S79" i="1"/>
  <c r="S78" i="1"/>
  <c r="S77" i="1"/>
  <c r="S75" i="1"/>
  <c r="S76" i="1"/>
  <c r="AB78" i="1" s="1"/>
  <c r="S74" i="1"/>
  <c r="S73" i="1"/>
  <c r="S72" i="1"/>
  <c r="S71" i="1"/>
  <c r="S69" i="1"/>
  <c r="S70" i="1"/>
  <c r="S68" i="1"/>
  <c r="S67" i="1"/>
  <c r="S66" i="1"/>
  <c r="S65" i="1"/>
  <c r="S63" i="1"/>
  <c r="S64" i="1"/>
  <c r="S62" i="1"/>
  <c r="S61" i="1"/>
  <c r="S60" i="1"/>
  <c r="S59" i="1"/>
  <c r="AB94" i="1" s="1"/>
  <c r="S58" i="1"/>
  <c r="S56" i="1"/>
  <c r="S57" i="1"/>
  <c r="S55" i="1"/>
  <c r="S53" i="1"/>
  <c r="S52" i="1"/>
  <c r="S51" i="1"/>
  <c r="S54" i="1"/>
  <c r="S50" i="1"/>
  <c r="S49" i="1"/>
  <c r="S47" i="1"/>
  <c r="S48" i="1"/>
  <c r="S46" i="1"/>
  <c r="S45" i="1"/>
  <c r="S44" i="1"/>
  <c r="S43" i="1"/>
  <c r="AB110" i="1" s="1"/>
  <c r="S42" i="1"/>
  <c r="S41" i="1"/>
  <c r="S40" i="1"/>
  <c r="S39" i="1"/>
  <c r="S38" i="1"/>
  <c r="S36" i="1"/>
  <c r="S37" i="1"/>
  <c r="S35" i="1"/>
  <c r="S34" i="1"/>
  <c r="S33" i="1"/>
  <c r="S32" i="1"/>
  <c r="S31" i="1"/>
  <c r="S30" i="1"/>
  <c r="S29" i="1"/>
  <c r="S28" i="1"/>
  <c r="S27" i="1"/>
  <c r="AB126" i="1" s="1"/>
  <c r="S26" i="1"/>
  <c r="S25" i="1"/>
  <c r="S24" i="1"/>
  <c r="S23" i="1"/>
  <c r="S21" i="1"/>
  <c r="S22" i="1"/>
  <c r="S20" i="1"/>
  <c r="S19" i="1"/>
  <c r="S18" i="1"/>
  <c r="S17" i="1"/>
  <c r="S16" i="1"/>
  <c r="S13" i="1"/>
  <c r="S14" i="1"/>
  <c r="S15" i="1"/>
  <c r="S12" i="1"/>
  <c r="AB141" i="1" s="1"/>
  <c r="S11" i="1"/>
  <c r="AB142" i="1" s="1"/>
  <c r="S10" i="1"/>
  <c r="S9" i="1"/>
  <c r="S8" i="1"/>
  <c r="S7" i="1"/>
  <c r="S6" i="1"/>
  <c r="S5" i="1"/>
  <c r="S4" i="1"/>
  <c r="S2" i="1"/>
  <c r="S3" i="1"/>
  <c r="S151" i="1"/>
  <c r="AB143" i="1" l="1"/>
  <c r="AB127" i="1"/>
  <c r="AB111" i="1"/>
  <c r="AB31" i="1"/>
  <c r="AB140" i="1"/>
  <c r="AB76" i="1"/>
  <c r="AB28" i="1"/>
  <c r="AB27" i="1"/>
  <c r="AB113" i="1"/>
  <c r="AB92" i="1"/>
  <c r="AB42" i="1"/>
  <c r="AB10" i="1"/>
  <c r="AB144" i="1"/>
  <c r="AB128" i="1"/>
  <c r="AB112" i="1"/>
  <c r="AB96" i="1"/>
  <c r="AB80" i="1"/>
  <c r="AB64" i="1"/>
  <c r="AB48" i="1"/>
  <c r="AB32" i="1"/>
  <c r="AB16" i="1"/>
  <c r="AB30" i="1"/>
  <c r="AB134" i="1"/>
  <c r="AB101" i="1"/>
  <c r="AB47" i="1"/>
  <c r="AB46" i="1"/>
  <c r="AB85" i="1"/>
  <c r="AB51" i="1"/>
  <c r="AB29" i="1"/>
  <c r="AB91" i="1"/>
  <c r="AB59" i="1"/>
  <c r="AB68" i="1"/>
  <c r="AB79" i="1"/>
  <c r="AB61" i="1"/>
  <c r="AB60" i="1"/>
  <c r="AB44" i="1"/>
  <c r="AB139" i="1"/>
  <c r="AB43" i="1"/>
  <c r="AB138" i="1"/>
  <c r="AB137" i="1"/>
  <c r="AB73" i="1"/>
  <c r="AB41" i="1"/>
  <c r="AB120" i="1"/>
  <c r="AB56" i="1"/>
  <c r="AB24" i="1"/>
  <c r="AB8" i="1"/>
  <c r="AB95" i="1"/>
  <c r="AB77" i="1"/>
  <c r="AB38" i="1"/>
  <c r="AB20" i="1"/>
  <c r="AB93" i="1"/>
  <c r="AB13" i="1"/>
  <c r="AB54" i="1"/>
  <c r="AB132" i="1"/>
  <c r="AB100" i="1"/>
  <c r="AB84" i="1"/>
  <c r="AB52" i="1"/>
  <c r="AB67" i="1"/>
  <c r="AB98" i="1"/>
  <c r="AB66" i="1"/>
  <c r="AB18" i="1"/>
  <c r="AB109" i="1"/>
  <c r="AB124" i="1"/>
  <c r="AB12" i="1"/>
  <c r="AB107" i="1"/>
  <c r="AB75" i="1"/>
  <c r="AB11" i="1"/>
  <c r="AB122" i="1"/>
  <c r="AB90" i="1"/>
  <c r="AB58" i="1"/>
  <c r="AB26" i="1"/>
  <c r="AB105" i="1"/>
  <c r="AB9" i="1"/>
  <c r="AB2" i="1"/>
  <c r="AB136" i="1"/>
  <c r="AB104" i="1"/>
  <c r="AB88" i="1"/>
  <c r="AB72" i="1"/>
  <c r="AB40" i="1"/>
  <c r="AB151" i="1"/>
  <c r="AB135" i="1"/>
  <c r="AB119" i="1"/>
  <c r="AB103" i="1"/>
  <c r="AB87" i="1"/>
  <c r="AB71" i="1"/>
  <c r="AB55" i="1"/>
  <c r="AB39" i="1"/>
  <c r="AB7" i="1"/>
  <c r="AB63" i="1"/>
  <c r="AB125" i="1"/>
  <c r="AB108" i="1"/>
  <c r="AB123" i="1"/>
  <c r="AB106" i="1"/>
  <c r="AB74" i="1"/>
  <c r="AB23" i="1"/>
  <c r="AB121" i="1"/>
  <c r="AB89" i="1"/>
  <c r="AB57" i="1"/>
  <c r="AB25" i="1"/>
  <c r="AB150" i="1"/>
  <c r="AB118" i="1"/>
  <c r="AB102" i="1"/>
  <c r="AB86" i="1"/>
  <c r="AB70" i="1"/>
  <c r="AB22" i="1"/>
  <c r="AB6" i="1"/>
  <c r="AB149" i="1"/>
  <c r="AB133" i="1"/>
  <c r="AB117" i="1"/>
  <c r="AB69" i="1"/>
  <c r="AB53" i="1"/>
  <c r="AB37" i="1"/>
  <c r="AB21" i="1"/>
  <c r="AB5" i="1"/>
  <c r="AB15" i="1"/>
  <c r="AB148" i="1"/>
  <c r="AB116" i="1"/>
  <c r="AB36" i="1"/>
  <c r="AB4" i="1"/>
  <c r="AB147" i="1"/>
  <c r="AB131" i="1"/>
  <c r="AB115" i="1"/>
  <c r="AB99" i="1"/>
  <c r="AB83" i="1"/>
  <c r="AB35" i="1"/>
  <c r="AB19" i="1"/>
  <c r="AB3" i="1"/>
  <c r="AB146" i="1"/>
  <c r="AB130" i="1"/>
  <c r="AB114" i="1"/>
  <c r="AB82" i="1"/>
  <c r="AB50" i="1"/>
  <c r="AB34" i="1"/>
  <c r="AB145" i="1"/>
  <c r="AB129" i="1"/>
  <c r="AB97" i="1"/>
  <c r="AB81" i="1"/>
  <c r="AB65" i="1"/>
  <c r="AB49" i="1"/>
  <c r="AB33" i="1"/>
  <c r="AB17" i="1"/>
</calcChain>
</file>

<file path=xl/sharedStrings.xml><?xml version="1.0" encoding="utf-8"?>
<sst xmlns="http://schemas.openxmlformats.org/spreadsheetml/2006/main" count="601" uniqueCount="266">
  <si>
    <t>상장 날짜</t>
    <phoneticPr fontId="1" type="noConversion"/>
  </si>
  <si>
    <t>시가</t>
    <phoneticPr fontId="1" type="noConversion"/>
  </si>
  <si>
    <t>고가</t>
    <phoneticPr fontId="1" type="noConversion"/>
  </si>
  <si>
    <t>종가</t>
    <phoneticPr fontId="1" type="noConversion"/>
  </si>
  <si>
    <t>주관 증권사</t>
    <phoneticPr fontId="1" type="noConversion"/>
  </si>
  <si>
    <t>스팩주</t>
    <phoneticPr fontId="1" type="noConversion"/>
  </si>
  <si>
    <t>공모밴드 하</t>
    <phoneticPr fontId="1" type="noConversion"/>
  </si>
  <si>
    <t>공모밴드 상</t>
    <phoneticPr fontId="1" type="noConversion"/>
  </si>
  <si>
    <t>공모가</t>
    <phoneticPr fontId="1" type="noConversion"/>
  </si>
  <si>
    <t>기관경쟁률</t>
    <phoneticPr fontId="1" type="noConversion"/>
  </si>
  <si>
    <t>의무보유확약</t>
    <phoneticPr fontId="1" type="noConversion"/>
  </si>
  <si>
    <t>시가총액</t>
    <phoneticPr fontId="1" type="noConversion"/>
  </si>
  <si>
    <t>유통비율</t>
    <phoneticPr fontId="1" type="noConversion"/>
  </si>
  <si>
    <t>보호예수비율</t>
    <phoneticPr fontId="1" type="noConversion"/>
  </si>
  <si>
    <t>청약일</t>
    <phoneticPr fontId="1" type="noConversion"/>
  </si>
  <si>
    <t>미래에셋비전스팩7호</t>
    <phoneticPr fontId="1" type="noConversion"/>
  </si>
  <si>
    <t>미래</t>
    <phoneticPr fontId="1" type="noConversion"/>
  </si>
  <si>
    <t>ㅇ</t>
  </si>
  <si>
    <t>아이스크림미디어</t>
    <phoneticPr fontId="1" type="noConversion"/>
  </si>
  <si>
    <t>삼성</t>
    <phoneticPr fontId="1" type="noConversion"/>
  </si>
  <si>
    <t>이엔셀</t>
    <phoneticPr fontId="1" type="noConversion"/>
  </si>
  <si>
    <t>nh</t>
    <phoneticPr fontId="1" type="noConversion"/>
  </si>
  <si>
    <t>대신밸런스제18호스팩</t>
    <phoneticPr fontId="1" type="noConversion"/>
  </si>
  <si>
    <t>대신</t>
    <phoneticPr fontId="1" type="noConversion"/>
  </si>
  <si>
    <t>m83</t>
    <phoneticPr fontId="1" type="noConversion"/>
  </si>
  <si>
    <t>신영/유진</t>
    <phoneticPr fontId="1" type="noConversion"/>
  </si>
  <si>
    <t>티디에스팜</t>
    <phoneticPr fontId="1" type="noConversion"/>
  </si>
  <si>
    <t>한국</t>
    <phoneticPr fontId="1" type="noConversion"/>
  </si>
  <si>
    <t>넥스트바이오메디컬</t>
    <phoneticPr fontId="1" type="noConversion"/>
  </si>
  <si>
    <t>케이쓰리아이</t>
    <phoneticPr fontId="1" type="noConversion"/>
  </si>
  <si>
    <t>하나</t>
    <phoneticPr fontId="1" type="noConversion"/>
  </si>
  <si>
    <t>전진건설로봇</t>
    <phoneticPr fontId="1" type="noConversion"/>
  </si>
  <si>
    <t>유라클</t>
    <phoneticPr fontId="1" type="noConversion"/>
  </si>
  <si>
    <t>키움</t>
    <phoneticPr fontId="1" type="noConversion"/>
  </si>
  <si>
    <t>교보16호스팩</t>
    <phoneticPr fontId="1" type="noConversion"/>
  </si>
  <si>
    <t>교보</t>
    <phoneticPr fontId="1" type="noConversion"/>
  </si>
  <si>
    <t>뱅크웨어글로벌</t>
    <phoneticPr fontId="1" type="noConversion"/>
  </si>
  <si>
    <t>아이빔테크놀로지</t>
    <phoneticPr fontId="1" type="noConversion"/>
  </si>
  <si>
    <t>피앤에스미캐닉스</t>
    <phoneticPr fontId="1" type="noConversion"/>
  </si>
  <si>
    <t>산일전기</t>
    <phoneticPr fontId="1" type="noConversion"/>
  </si>
  <si>
    <t>미래/삼성</t>
    <phoneticPr fontId="1" type="noConversion"/>
  </si>
  <si>
    <t>엔에이치스팩31호</t>
    <phoneticPr fontId="1" type="noConversion"/>
  </si>
  <si>
    <t>에스케이증권제13호스팩</t>
    <phoneticPr fontId="1" type="noConversion"/>
  </si>
  <si>
    <t>sk</t>
    <phoneticPr fontId="1" type="noConversion"/>
  </si>
  <si>
    <t>엑셀세라퓨틱스</t>
    <phoneticPr fontId="1" type="noConversion"/>
  </si>
  <si>
    <t>이베스트스팩6호</t>
    <phoneticPr fontId="1" type="noConversion"/>
  </si>
  <si>
    <t>ls</t>
    <phoneticPr fontId="1" type="noConversion"/>
  </si>
  <si>
    <t>시프트업</t>
    <phoneticPr fontId="1" type="noConversion"/>
  </si>
  <si>
    <t>한국/nh/신한</t>
    <phoneticPr fontId="1" type="noConversion"/>
  </si>
  <si>
    <t>하스</t>
    <phoneticPr fontId="1" type="noConversion"/>
  </si>
  <si>
    <t>이노스페이스</t>
    <phoneticPr fontId="1" type="noConversion"/>
  </si>
  <si>
    <t>미래/신한</t>
    <phoneticPr fontId="1" type="noConversion"/>
  </si>
  <si>
    <t>신한글로벌액티브리츠</t>
    <phoneticPr fontId="1" type="noConversion"/>
  </si>
  <si>
    <t>신한/한국</t>
    <phoneticPr fontId="1" type="noConversion"/>
  </si>
  <si>
    <t>에이치브이엠</t>
    <phoneticPr fontId="1" type="noConversion"/>
  </si>
  <si>
    <t>하이젠알앤엠</t>
    <phoneticPr fontId="1" type="noConversion"/>
  </si>
  <si>
    <t>한국제15호스팩</t>
    <phoneticPr fontId="1" type="noConversion"/>
  </si>
  <si>
    <t>에스오에스랩</t>
    <phoneticPr fontId="1" type="noConversion"/>
  </si>
  <si>
    <t>한국/bnk</t>
    <phoneticPr fontId="1" type="noConversion"/>
  </si>
  <si>
    <t>한중엔시에스</t>
    <phoneticPr fontId="1" type="noConversion"/>
  </si>
  <si>
    <t>ibk</t>
    <phoneticPr fontId="1" type="noConversion"/>
  </si>
  <si>
    <t>ㅇ</t>
    <phoneticPr fontId="1" type="noConversion"/>
  </si>
  <si>
    <t>에이치엠씨제7호스팩</t>
    <phoneticPr fontId="1" type="noConversion"/>
  </si>
  <si>
    <t>현대차</t>
    <phoneticPr fontId="1" type="noConversion"/>
  </si>
  <si>
    <t>미래에셋비전스팩6호</t>
    <phoneticPr fontId="1" type="noConversion"/>
  </si>
  <si>
    <t>kb제29호스팩</t>
    <phoneticPr fontId="1" type="noConversion"/>
  </si>
  <si>
    <t>kb</t>
    <phoneticPr fontId="1" type="noConversion"/>
  </si>
  <si>
    <t>씨어스테크놀로지</t>
    <phoneticPr fontId="1" type="noConversion"/>
  </si>
  <si>
    <t xml:space="preserve"> 한국</t>
    <phoneticPr fontId="1" type="noConversion"/>
  </si>
  <si>
    <t>미래에셋비전스팩5호</t>
    <phoneticPr fontId="1" type="noConversion"/>
  </si>
  <si>
    <t>한국제14호스팩</t>
    <phoneticPr fontId="1" type="noConversion"/>
  </si>
  <si>
    <t>db금융스팩12호</t>
    <phoneticPr fontId="1" type="noConversion"/>
  </si>
  <si>
    <t>db</t>
    <phoneticPr fontId="1" type="noConversion"/>
  </si>
  <si>
    <t>라메디텍</t>
    <phoneticPr fontId="1" type="noConversion"/>
  </si>
  <si>
    <t>그리드위즈</t>
    <phoneticPr fontId="1" type="noConversion"/>
  </si>
  <si>
    <t>미래에셋비전스팩4호</t>
    <phoneticPr fontId="1" type="noConversion"/>
  </si>
  <si>
    <t>노브랜드</t>
    <phoneticPr fontId="1" type="noConversion"/>
  </si>
  <si>
    <t>아이씨티케이</t>
    <phoneticPr fontId="1" type="noConversion"/>
  </si>
  <si>
    <t>kb스팩28호</t>
    <phoneticPr fontId="1" type="noConversion"/>
  </si>
  <si>
    <t>hd현대마린솔루션</t>
    <phoneticPr fontId="1" type="noConversion"/>
  </si>
  <si>
    <t>kb/신한/하나/대신/삼성</t>
    <phoneticPr fontId="1" type="noConversion"/>
  </si>
  <si>
    <t>에스케이증권제12호스팩</t>
    <phoneticPr fontId="1" type="noConversion"/>
  </si>
  <si>
    <t>나</t>
    <phoneticPr fontId="1" type="noConversion"/>
  </si>
  <si>
    <t>코칩</t>
    <phoneticPr fontId="1" type="noConversion"/>
  </si>
  <si>
    <t>민테크</t>
    <phoneticPr fontId="1" type="noConversion"/>
  </si>
  <si>
    <t>유안타제16호스팩</t>
    <phoneticPr fontId="1" type="noConversion"/>
  </si>
  <si>
    <t>유안타</t>
    <phoneticPr fontId="1" type="noConversion"/>
  </si>
  <si>
    <t>디앤디파마텍</t>
    <phoneticPr fontId="1" type="noConversion"/>
  </si>
  <si>
    <t>제일엠엔에스</t>
    <phoneticPr fontId="1" type="noConversion"/>
  </si>
  <si>
    <t>하나33호스팩</t>
    <phoneticPr fontId="1" type="noConversion"/>
  </si>
  <si>
    <t>신한제13호스팩</t>
    <phoneticPr fontId="1" type="noConversion"/>
  </si>
  <si>
    <t>신한</t>
    <phoneticPr fontId="1" type="noConversion"/>
  </si>
  <si>
    <t>신한제12호스팩</t>
    <phoneticPr fontId="1" type="noConversion"/>
  </si>
  <si>
    <t>아이엠비디엑스</t>
    <phoneticPr fontId="1" type="noConversion"/>
  </si>
  <si>
    <t>하나스팩32호</t>
    <phoneticPr fontId="1" type="noConversion"/>
  </si>
  <si>
    <t>엔젤로보틱스</t>
    <phoneticPr fontId="1" type="noConversion"/>
  </si>
  <si>
    <t>삼현</t>
    <phoneticPr fontId="1" type="noConversion"/>
  </si>
  <si>
    <t>오상헬스케어</t>
    <phoneticPr fontId="1" type="noConversion"/>
  </si>
  <si>
    <t>케이엔알시스템</t>
    <phoneticPr fontId="1" type="noConversion"/>
  </si>
  <si>
    <t>db/nh</t>
    <phoneticPr fontId="1" type="noConversion"/>
  </si>
  <si>
    <t>비엔케이제2호스팩</t>
    <phoneticPr fontId="1" type="noConversion"/>
  </si>
  <si>
    <t>bnk</t>
    <phoneticPr fontId="1" type="noConversion"/>
  </si>
  <si>
    <t>하나스팩31호</t>
    <phoneticPr fontId="1" type="noConversion"/>
  </si>
  <si>
    <t>에스케이증권제11호스팩</t>
    <phoneticPr fontId="1" type="noConversion"/>
  </si>
  <si>
    <t>유진스팩10호</t>
    <phoneticPr fontId="1" type="noConversion"/>
  </si>
  <si>
    <t>유진</t>
    <phoneticPr fontId="1" type="noConversion"/>
  </si>
  <si>
    <t>유안타제15호스팩</t>
    <phoneticPr fontId="1" type="noConversion"/>
  </si>
  <si>
    <t>에이피알</t>
    <phoneticPr fontId="1" type="noConversion"/>
  </si>
  <si>
    <t>신한/하나</t>
    <phoneticPr fontId="1" type="noConversion"/>
  </si>
  <si>
    <t>코셈</t>
    <phoneticPr fontId="1" type="noConversion"/>
  </si>
  <si>
    <t>이에이트</t>
    <phoneticPr fontId="1" type="noConversion"/>
  </si>
  <si>
    <t>한화</t>
    <phoneticPr fontId="1" type="noConversion"/>
  </si>
  <si>
    <t>케이웨더</t>
    <phoneticPr fontId="1" type="noConversion"/>
  </si>
  <si>
    <t>신영스팩10호</t>
    <phoneticPr fontId="1" type="noConversion"/>
  </si>
  <si>
    <t>신영</t>
    <phoneticPr fontId="1" type="noConversion"/>
  </si>
  <si>
    <t>스튜디오삼익</t>
    <phoneticPr fontId="1" type="noConversion"/>
  </si>
  <si>
    <t>이닉스</t>
    <phoneticPr fontId="1" type="noConversion"/>
  </si>
  <si>
    <t>ibks스팩24호</t>
    <phoneticPr fontId="1" type="noConversion"/>
  </si>
  <si>
    <t>포스뱅크</t>
    <phoneticPr fontId="1" type="noConversion"/>
  </si>
  <si>
    <t>현대힘스</t>
    <phoneticPr fontId="1" type="noConversion"/>
  </si>
  <si>
    <t>에이치비인베스트먼트</t>
    <phoneticPr fontId="1" type="noConversion"/>
  </si>
  <si>
    <t>대신밸런스스팩17호</t>
    <phoneticPr fontId="1" type="noConversion"/>
  </si>
  <si>
    <t>우진엔텍</t>
    <phoneticPr fontId="1" type="noConversion"/>
  </si>
  <si>
    <t>ibk제23호스팩</t>
    <phoneticPr fontId="1" type="noConversion"/>
  </si>
  <si>
    <t>하나30호스팩</t>
    <phoneticPr fontId="1" type="noConversion"/>
  </si>
  <si>
    <t>ds단석</t>
    <phoneticPr fontId="1" type="noConversion"/>
  </si>
  <si>
    <t>kb/nh</t>
    <phoneticPr fontId="1" type="noConversion"/>
  </si>
  <si>
    <t>블루엠텍</t>
    <phoneticPr fontId="1" type="noConversion"/>
  </si>
  <si>
    <t>하나/키움</t>
    <phoneticPr fontId="1" type="noConversion"/>
  </si>
  <si>
    <t>ls머트리얼즈</t>
    <phoneticPr fontId="1" type="noConversion"/>
  </si>
  <si>
    <t>키움/kb/이베스트/하이/nh</t>
    <phoneticPr fontId="1" type="noConversion"/>
  </si>
  <si>
    <t>케이엔에스</t>
    <phoneticPr fontId="1" type="noConversion"/>
  </si>
  <si>
    <t>와이바이오로직스</t>
    <phoneticPr fontId="1" type="noConversion"/>
  </si>
  <si>
    <t>교보15호스팩</t>
    <phoneticPr fontId="1" type="noConversion"/>
  </si>
  <si>
    <t>삼성스팩9호</t>
    <phoneticPr fontId="1" type="noConversion"/>
  </si>
  <si>
    <t>엔에이치스팩30호</t>
    <phoneticPr fontId="1" type="noConversion"/>
  </si>
  <si>
    <t>에이텀</t>
    <phoneticPr fontId="1" type="noConversion"/>
  </si>
  <si>
    <t>에이에스텍</t>
    <phoneticPr fontId="1" type="noConversion"/>
  </si>
  <si>
    <t>그린리소스</t>
    <phoneticPr fontId="1" type="noConversion"/>
  </si>
  <si>
    <t>한선엔지니어링</t>
    <phoneticPr fontId="1" type="noConversion"/>
  </si>
  <si>
    <t>동인기연</t>
    <phoneticPr fontId="1" type="noConversion"/>
  </si>
  <si>
    <t>에코아이</t>
    <phoneticPr fontId="1" type="noConversion"/>
  </si>
  <si>
    <t>스톰테크</t>
    <phoneticPr fontId="1" type="noConversion"/>
  </si>
  <si>
    <t>하이</t>
    <phoneticPr fontId="1" type="noConversion"/>
  </si>
  <si>
    <t>에코프로머티</t>
    <phoneticPr fontId="1" type="noConversion"/>
  </si>
  <si>
    <t>미래/nh/하이</t>
    <phoneticPr fontId="1" type="noConversion"/>
  </si>
  <si>
    <t>캡스톤파트너스</t>
    <phoneticPr fontId="1" type="noConversion"/>
  </si>
  <si>
    <t>에스와이스틸텍</t>
    <phoneticPr fontId="1" type="noConversion"/>
  </si>
  <si>
    <t>한국제13호스팩</t>
    <phoneticPr fontId="1" type="noConversion"/>
  </si>
  <si>
    <t>에이직랜드</t>
    <phoneticPr fontId="1" type="noConversion"/>
  </si>
  <si>
    <t>비아이매트릭스</t>
    <phoneticPr fontId="1" type="noConversion"/>
  </si>
  <si>
    <t>컨텍</t>
    <phoneticPr fontId="1" type="noConversion"/>
  </si>
  <si>
    <t>큐로셀</t>
    <phoneticPr fontId="1" type="noConversion"/>
  </si>
  <si>
    <t>메가터치</t>
    <phoneticPr fontId="1" type="noConversion"/>
  </si>
  <si>
    <t>쏘닉스</t>
    <phoneticPr fontId="1" type="noConversion"/>
  </si>
  <si>
    <t>kb제27호스팩</t>
    <phoneticPr fontId="1" type="noConversion"/>
  </si>
  <si>
    <t>유진테크놀로지</t>
    <phoneticPr fontId="1" type="noConversion"/>
  </si>
  <si>
    <t>유투바이오</t>
    <phoneticPr fontId="1" type="noConversion"/>
  </si>
  <si>
    <t>퀄리타스반도체</t>
    <phoneticPr fontId="1" type="noConversion"/>
  </si>
  <si>
    <t>워트</t>
    <phoneticPr fontId="1" type="noConversion"/>
  </si>
  <si>
    <t>에스엘에스바이오</t>
    <phoneticPr fontId="1" type="noConversion"/>
  </si>
  <si>
    <t>신성에스티</t>
    <phoneticPr fontId="1" type="noConversion"/>
  </si>
  <si>
    <t>퓨릿</t>
    <phoneticPr fontId="1" type="noConversion"/>
  </si>
  <si>
    <t>에이치엠씨제6호스팩</t>
    <phoneticPr fontId="1" type="noConversion"/>
  </si>
  <si>
    <t>아이엠티</t>
    <phoneticPr fontId="1" type="noConversion"/>
  </si>
  <si>
    <t>유안타/유진</t>
    <phoneticPr fontId="1" type="noConversion"/>
  </si>
  <si>
    <t>레뷰코퍼레이션</t>
    <phoneticPr fontId="1" type="noConversion"/>
  </si>
  <si>
    <t>두산로보틱스</t>
    <phoneticPr fontId="1" type="noConversion"/>
  </si>
  <si>
    <t>한국/미래/nh/kb/키움/신영/하나</t>
    <phoneticPr fontId="1" type="noConversion"/>
  </si>
  <si>
    <t>한싹</t>
    <phoneticPr fontId="1" type="noConversion"/>
  </si>
  <si>
    <t>신한제11호스팩</t>
    <phoneticPr fontId="1" type="noConversion"/>
  </si>
  <si>
    <t>밀리의서재</t>
    <phoneticPr fontId="1" type="noConversion"/>
  </si>
  <si>
    <t>인스웨이브시스템즈</t>
    <phoneticPr fontId="1" type="noConversion"/>
  </si>
  <si>
    <t>상상인제4호스팩</t>
    <phoneticPr fontId="1" type="noConversion"/>
  </si>
  <si>
    <t>상상인</t>
    <phoneticPr fontId="1" type="noConversion"/>
  </si>
  <si>
    <t>한화플러스제4호스팩</t>
    <phoneticPr fontId="1" type="noConversion"/>
  </si>
  <si>
    <t>대신밸런스제16호스팩</t>
    <phoneticPr fontId="1" type="noConversion"/>
  </si>
  <si>
    <t>유안타제11호스팩</t>
    <phoneticPr fontId="1" type="noConversion"/>
  </si>
  <si>
    <t>대신밸런스제15호스팩</t>
    <phoneticPr fontId="1" type="noConversion"/>
  </si>
  <si>
    <t>한국제12호스팩</t>
    <phoneticPr fontId="1" type="noConversion"/>
  </si>
  <si>
    <t>시큐레터</t>
    <phoneticPr fontId="1" type="noConversion"/>
  </si>
  <si>
    <t>스마트레이더시스템</t>
    <phoneticPr fontId="1" type="noConversion"/>
  </si>
  <si>
    <t>넥스틸</t>
    <phoneticPr fontId="1" type="noConversion"/>
  </si>
  <si>
    <t>빅텐츠</t>
    <phoneticPr fontId="1" type="noConversion"/>
  </si>
  <si>
    <t>에스케이증권제10호스팩</t>
    <phoneticPr fontId="1" type="noConversion"/>
  </si>
  <si>
    <t>kb제26호스팩</t>
    <phoneticPr fontId="1" type="noConversion"/>
  </si>
  <si>
    <t>하나28호스팩</t>
    <phoneticPr fontId="1" type="noConversion"/>
  </si>
  <si>
    <t>큐리옥스바이오시스템즈</t>
    <phoneticPr fontId="1" type="noConversion"/>
  </si>
  <si>
    <t>코츠테크놀로지</t>
    <phoneticPr fontId="1" type="noConversion"/>
  </si>
  <si>
    <t>한국/하이</t>
    <phoneticPr fontId="1" type="noConversion"/>
  </si>
  <si>
    <t>파두</t>
    <phoneticPr fontId="1" type="noConversion"/>
  </si>
  <si>
    <t>nh/한국/한화/현대차/유진/kb</t>
    <phoneticPr fontId="1" type="noConversion"/>
  </si>
  <si>
    <t>엠아이큐브솔루션</t>
    <phoneticPr fontId="1" type="noConversion"/>
  </si>
  <si>
    <t>시지트로닉스</t>
    <phoneticPr fontId="1" type="noConversion"/>
  </si>
  <si>
    <t>에이엘티</t>
    <phoneticPr fontId="1" type="noConversion"/>
  </si>
  <si>
    <t>파로스아이바이오</t>
    <phoneticPr fontId="1" type="noConversion"/>
  </si>
  <si>
    <t>유안타제14호스팩</t>
    <phoneticPr fontId="1" type="noConversion"/>
  </si>
  <si>
    <t>버넥트</t>
    <phoneticPr fontId="1" type="noConversion"/>
  </si>
  <si>
    <t>뷰티스킨</t>
    <phoneticPr fontId="1" type="noConversion"/>
  </si>
  <si>
    <t>에스케이증권제9호스팩</t>
    <phoneticPr fontId="1" type="noConversion"/>
  </si>
  <si>
    <t>와이랩</t>
    <phoneticPr fontId="1" type="noConversion"/>
  </si>
  <si>
    <t>센서뷰</t>
    <phoneticPr fontId="1" type="noConversion"/>
  </si>
  <si>
    <t>필에너지</t>
    <phoneticPr fontId="1" type="noConversion"/>
  </si>
  <si>
    <t>db금융스팩11호</t>
    <phoneticPr fontId="1" type="noConversion"/>
  </si>
  <si>
    <t>교보스팩14호</t>
    <phoneticPr fontId="1" type="noConversion"/>
  </si>
  <si>
    <t>이노시뮬레이션</t>
    <phoneticPr fontId="1" type="noConversion"/>
  </si>
  <si>
    <t>알멕</t>
    <phoneticPr fontId="1" type="noConversion"/>
  </si>
  <si>
    <t>오픈놀</t>
    <phoneticPr fontId="1" type="noConversion"/>
  </si>
  <si>
    <t>시가수익률</t>
    <phoneticPr fontId="1" type="noConversion"/>
  </si>
  <si>
    <t>로그기관경쟁률</t>
    <phoneticPr fontId="1" type="noConversion"/>
  </si>
  <si>
    <t>이전상장</t>
    <phoneticPr fontId="1" type="noConversion"/>
  </si>
  <si>
    <t>로그보호예수비율</t>
    <phoneticPr fontId="1" type="noConversion"/>
  </si>
  <si>
    <t>로그의무보유확약</t>
    <phoneticPr fontId="1" type="noConversion"/>
  </si>
  <si>
    <t>로그공모가</t>
    <phoneticPr fontId="1" type="noConversion"/>
  </si>
  <si>
    <t>보호예수비율역수</t>
    <phoneticPr fontId="1" type="noConversion"/>
  </si>
  <si>
    <t>공모가위치1</t>
    <phoneticPr fontId="1" type="noConversion"/>
  </si>
  <si>
    <t>공모가위치</t>
    <phoneticPr fontId="1" type="noConversion"/>
  </si>
  <si>
    <t>고가수익률</t>
    <phoneticPr fontId="1" type="noConversion"/>
  </si>
  <si>
    <t>작년매출액</t>
    <phoneticPr fontId="1" type="noConversion"/>
  </si>
  <si>
    <t>작년영업이익</t>
    <phoneticPr fontId="1" type="noConversion"/>
  </si>
  <si>
    <t>제작년매출액</t>
    <phoneticPr fontId="1" type="noConversion"/>
  </si>
  <si>
    <t>제작년영업이익</t>
    <phoneticPr fontId="1" type="noConversion"/>
  </si>
  <si>
    <t>주간사규모</t>
    <phoneticPr fontId="1" type="noConversion"/>
  </si>
  <si>
    <t>로그매출액</t>
    <phoneticPr fontId="1" type="noConversion"/>
  </si>
  <si>
    <t>로그영업이익</t>
    <phoneticPr fontId="1" type="noConversion"/>
  </si>
  <si>
    <t>섹터</t>
  </si>
  <si>
    <t>정보기술</t>
  </si>
  <si>
    <t>헬스케어</t>
  </si>
  <si>
    <t>통신서비스</t>
  </si>
  <si>
    <t>산업재</t>
  </si>
  <si>
    <t>경기소비재</t>
  </si>
  <si>
    <t>소재</t>
  </si>
  <si>
    <t>유틸리티</t>
  </si>
  <si>
    <t>필수소비재</t>
  </si>
  <si>
    <t>금융</t>
  </si>
  <si>
    <t>에너지</t>
  </si>
  <si>
    <t>아이언디바이스</t>
    <phoneticPr fontId="1" type="noConversion"/>
  </si>
  <si>
    <t>kb제30호스팩</t>
    <phoneticPr fontId="1" type="noConversion"/>
  </si>
  <si>
    <t>제닉스</t>
    <phoneticPr fontId="1" type="noConversion"/>
  </si>
  <si>
    <t>신영,kb</t>
    <phoneticPr fontId="1" type="noConversion"/>
  </si>
  <si>
    <t>셀비온</t>
    <phoneticPr fontId="1" type="noConversion"/>
  </si>
  <si>
    <t>와이제이링크</t>
    <phoneticPr fontId="1" type="noConversion"/>
  </si>
  <si>
    <t>인스피언</t>
    <phoneticPr fontId="1" type="noConversion"/>
  </si>
  <si>
    <t>루미르</t>
    <phoneticPr fontId="1" type="noConversion"/>
  </si>
  <si>
    <t>한켐</t>
    <phoneticPr fontId="1" type="noConversion"/>
  </si>
  <si>
    <t>신영,유진</t>
    <phoneticPr fontId="1" type="noConversion"/>
  </si>
  <si>
    <t>씨메스</t>
    <phoneticPr fontId="1" type="noConversion"/>
  </si>
  <si>
    <t>삼성,유진,유안타</t>
    <phoneticPr fontId="1" type="noConversion"/>
  </si>
  <si>
    <t>웨이비스</t>
    <phoneticPr fontId="1" type="noConversion"/>
  </si>
  <si>
    <t>에이치엔에스하이텍</t>
    <phoneticPr fontId="1" type="noConversion"/>
  </si>
  <si>
    <t>클로봇</t>
    <phoneticPr fontId="1" type="noConversion"/>
  </si>
  <si>
    <t>미래,신영</t>
    <phoneticPr fontId="1" type="noConversion"/>
  </si>
  <si>
    <t>성우</t>
    <phoneticPr fontId="1" type="noConversion"/>
  </si>
  <si>
    <t>유진스팩11호</t>
    <phoneticPr fontId="1" type="noConversion"/>
  </si>
  <si>
    <t>탑턴로탈솔루션</t>
    <phoneticPr fontId="1" type="noConversion"/>
  </si>
  <si>
    <t>에이럭스</t>
    <phoneticPr fontId="1" type="noConversion"/>
  </si>
  <si>
    <t>IT</t>
    <phoneticPr fontId="1" type="noConversion"/>
  </si>
  <si>
    <t>산업재</t>
    <phoneticPr fontId="1" type="noConversion"/>
  </si>
  <si>
    <t>헬스케어</t>
    <phoneticPr fontId="1" type="noConversion"/>
  </si>
  <si>
    <t>소재</t>
    <phoneticPr fontId="1" type="noConversion"/>
  </si>
  <si>
    <t>스팩</t>
    <phoneticPr fontId="1" type="noConversion"/>
  </si>
  <si>
    <t>스팻</t>
    <phoneticPr fontId="1" type="noConversion"/>
  </si>
  <si>
    <t>Kosdaq_등락률</t>
    <phoneticPr fontId="1" type="noConversion"/>
  </si>
  <si>
    <t>Nasdaq_등락률</t>
    <phoneticPr fontId="1" type="noConversion"/>
  </si>
  <si>
    <t>S&amp;P_등락률</t>
    <phoneticPr fontId="1" type="noConversion"/>
  </si>
  <si>
    <t>종목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</si>
</sst>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_);[Red]\(0.00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/>
    <xf numFmtId="177" fontId="0" fillId="0" borderId="0" xfId="0" applyNumberFormat="1">
      <alignment vertical="center"/>
    </xf>
    <xf numFmtId="0" fontId="2" fillId="0" borderId="0" xfId="1"/>
    <xf numFmtId="0" fontId="3" fillId="0" borderId="1" xfId="1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top"/>
    </xf>
    <xf numFmtId="14" fontId="0" fillId="0" borderId="0" xfId="0" applyNumberFormat="1" applyAlignment="1"/>
  </cellXfs>
  <cellStyles count="2">
    <cellStyle name="표준" xfId="0" builtinId="0"/>
    <cellStyle name="표준 2" xfId="1" xr:uid="{8F0F3993-18D0-4BDC-A412-5C768E1ACF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1A01-18EA-4DA0-BD2D-2D556F98594A}">
  <dimension ref="A1:AM168"/>
  <sheetViews>
    <sheetView tabSelected="1" zoomScale="77" zoomScaleNormal="55" workbookViewId="0"/>
  </sheetViews>
  <sheetFormatPr defaultRowHeight="16.899999999999999" x14ac:dyDescent="0.6"/>
  <cols>
    <col min="2" max="2" width="10.875" style="1" bestFit="1" customWidth="1"/>
    <col min="19" max="20" width="8.8125" style="4"/>
    <col min="21" max="21" width="11.5" style="10" bestFit="1" customWidth="1"/>
    <col min="22" max="22" width="8.8125" style="4"/>
    <col min="23" max="23" width="11.3125" style="1" bestFit="1" customWidth="1"/>
    <col min="24" max="24" width="10.875" style="1" bestFit="1" customWidth="1"/>
    <col min="25" max="27" width="8.8125" style="5"/>
    <col min="32" max="32" width="10.6875" style="4" bestFit="1" customWidth="1"/>
    <col min="33" max="33" width="9.6875" style="4" bestFit="1" customWidth="1"/>
    <col min="34" max="34" width="10.6875" style="4" bestFit="1" customWidth="1"/>
    <col min="35" max="35" width="12.6875" style="4" customWidth="1"/>
    <col min="36" max="36" width="14.3125" customWidth="1"/>
    <col min="37" max="37" width="11.875" customWidth="1"/>
    <col min="38" max="38" width="13.1875" customWidth="1"/>
    <col min="39" max="39" width="8.8125" style="6"/>
  </cols>
  <sheetData>
    <row r="1" spans="1:37" x14ac:dyDescent="0.6">
      <c r="A1" t="s">
        <v>265</v>
      </c>
      <c r="B1" s="1" t="s">
        <v>0</v>
      </c>
      <c r="C1" t="s">
        <v>1</v>
      </c>
      <c r="D1" t="s">
        <v>2</v>
      </c>
      <c r="E1" t="s">
        <v>3</v>
      </c>
      <c r="F1" t="s">
        <v>222</v>
      </c>
      <c r="G1" s="8" t="s">
        <v>225</v>
      </c>
      <c r="H1" t="s">
        <v>4</v>
      </c>
      <c r="I1" t="s">
        <v>5</v>
      </c>
      <c r="J1" t="s">
        <v>210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s="4" t="s">
        <v>216</v>
      </c>
      <c r="T1" s="4" t="s">
        <v>208</v>
      </c>
      <c r="U1" s="1" t="s">
        <v>14</v>
      </c>
      <c r="V1" s="9" t="s">
        <v>263</v>
      </c>
      <c r="W1" s="9" t="s">
        <v>264</v>
      </c>
      <c r="X1" s="9" t="s">
        <v>262</v>
      </c>
      <c r="Y1" s="4" t="s">
        <v>209</v>
      </c>
      <c r="Z1" s="4" t="s">
        <v>211</v>
      </c>
      <c r="AA1" s="4" t="s">
        <v>212</v>
      </c>
      <c r="AB1" s="4" t="s">
        <v>215</v>
      </c>
      <c r="AC1" s="4" t="s">
        <v>213</v>
      </c>
      <c r="AD1" s="4" t="s">
        <v>214</v>
      </c>
      <c r="AE1" s="4" t="s">
        <v>217</v>
      </c>
      <c r="AF1" s="4" t="s">
        <v>220</v>
      </c>
      <c r="AG1" s="4" t="s">
        <v>221</v>
      </c>
      <c r="AH1" s="4" t="s">
        <v>218</v>
      </c>
      <c r="AI1" s="4" t="s">
        <v>219</v>
      </c>
      <c r="AJ1" s="6" t="s">
        <v>223</v>
      </c>
      <c r="AK1" s="4" t="s">
        <v>224</v>
      </c>
    </row>
    <row r="2" spans="1:37" x14ac:dyDescent="0.6">
      <c r="A2" t="s">
        <v>206</v>
      </c>
      <c r="B2" s="1">
        <v>45107</v>
      </c>
      <c r="C2">
        <v>145400</v>
      </c>
      <c r="D2">
        <v>180000</v>
      </c>
      <c r="E2">
        <v>99500</v>
      </c>
      <c r="F2">
        <v>3</v>
      </c>
      <c r="G2" s="7" t="s">
        <v>231</v>
      </c>
      <c r="H2" t="s">
        <v>21</v>
      </c>
      <c r="I2" s="2"/>
      <c r="J2" s="2"/>
      <c r="K2" s="2">
        <v>40000</v>
      </c>
      <c r="L2" s="2">
        <v>45000</v>
      </c>
      <c r="M2" s="3">
        <v>50000</v>
      </c>
      <c r="N2" s="2">
        <v>1697.23</v>
      </c>
      <c r="O2" s="2">
        <v>77.239999999999995</v>
      </c>
      <c r="P2" s="2">
        <v>2986</v>
      </c>
      <c r="Q2" s="2">
        <v>23.29</v>
      </c>
      <c r="R2" s="2">
        <v>76.709999999999994</v>
      </c>
      <c r="S2" s="4">
        <f t="shared" ref="S2:S33" si="0">(M2-(K2+L2)/2)/((K2+L2)/2)</f>
        <v>0.17647058823529413</v>
      </c>
      <c r="T2" s="4">
        <f t="shared" ref="T2:T33" si="1">(C2-M2)/M2</f>
        <v>1.9079999999999999</v>
      </c>
      <c r="U2" s="1">
        <v>45537</v>
      </c>
      <c r="V2" s="5">
        <v>0.26306450699610678</v>
      </c>
      <c r="W2" s="5">
        <v>0.41178840064842309</v>
      </c>
      <c r="X2" s="5">
        <v>-1.412821334584563</v>
      </c>
      <c r="Y2" s="4">
        <f t="shared" ref="Y2:Y33" si="2">LOG(N2+1)</f>
        <v>3.22999650862076</v>
      </c>
      <c r="Z2" s="4">
        <f t="shared" ref="Z2:Z33" si="3">LOG(R2+1)</f>
        <v>1.8904769089601707</v>
      </c>
      <c r="AA2" s="4">
        <f t="shared" ref="AA2:AA33" si="4">LOG(1+O2)</f>
        <v>1.8934288417795451</v>
      </c>
      <c r="AB2" s="4">
        <f t="shared" ref="AB2:AB33" si="5">100*S2</f>
        <v>17.647058823529413</v>
      </c>
      <c r="AC2" s="4">
        <f t="shared" ref="AC2:AC33" si="6">LOG(1+M2)</f>
        <v>4.6989786901387989</v>
      </c>
      <c r="AD2" s="4">
        <f t="shared" ref="AD2:AD33" si="7">1/R2 *100</f>
        <v>1.303611002476861</v>
      </c>
      <c r="AE2" s="4">
        <f t="shared" ref="AE2:AE33" si="8">(D2/C2 -1)</f>
        <v>0.23796423658872068</v>
      </c>
      <c r="AJ2" s="6"/>
    </row>
    <row r="3" spans="1:37" x14ac:dyDescent="0.6">
      <c r="A3" t="s">
        <v>207</v>
      </c>
      <c r="B3" s="1">
        <v>45107</v>
      </c>
      <c r="C3">
        <v>13000</v>
      </c>
      <c r="D3">
        <v>30950</v>
      </c>
      <c r="E3">
        <v>15750</v>
      </c>
      <c r="F3">
        <v>2</v>
      </c>
      <c r="G3" s="7" t="s">
        <v>226</v>
      </c>
      <c r="H3" t="s">
        <v>30</v>
      </c>
      <c r="I3" s="2"/>
      <c r="J3" s="2"/>
      <c r="K3" s="2">
        <v>11000</v>
      </c>
      <c r="L3" s="2">
        <v>13500</v>
      </c>
      <c r="M3">
        <v>10000</v>
      </c>
      <c r="N3" s="2">
        <v>510.36</v>
      </c>
      <c r="O3" s="2">
        <v>0.63</v>
      </c>
      <c r="P3" s="2">
        <v>981</v>
      </c>
      <c r="Q3" s="2">
        <v>26.28</v>
      </c>
      <c r="R3" s="2">
        <v>73.73</v>
      </c>
      <c r="S3" s="4">
        <f t="shared" si="0"/>
        <v>-0.18367346938775511</v>
      </c>
      <c r="T3" s="4">
        <f t="shared" si="1"/>
        <v>0.3</v>
      </c>
      <c r="U3" s="1">
        <v>45525</v>
      </c>
      <c r="V3" s="5">
        <v>0.26306450699610678</v>
      </c>
      <c r="W3" s="5">
        <v>0.41178840064842309</v>
      </c>
      <c r="X3" s="5">
        <v>-1.412821334584563</v>
      </c>
      <c r="Y3" s="4">
        <f t="shared" si="2"/>
        <v>2.7087267532978787</v>
      </c>
      <c r="Z3" s="4">
        <f t="shared" si="3"/>
        <v>1.8734949822561691</v>
      </c>
      <c r="AA3" s="4">
        <f t="shared" si="4"/>
        <v>0.21218760440395779</v>
      </c>
      <c r="AB3" s="4">
        <f t="shared" si="5"/>
        <v>-18.367346938775512</v>
      </c>
      <c r="AC3" s="4">
        <f t="shared" si="6"/>
        <v>4.0000434272768626</v>
      </c>
      <c r="AD3" s="4">
        <f t="shared" si="7"/>
        <v>1.3563000135630001</v>
      </c>
      <c r="AE3" s="4">
        <f t="shared" si="8"/>
        <v>1.3807692307692307</v>
      </c>
      <c r="AF3" s="4">
        <v>1041</v>
      </c>
      <c r="AG3" s="4">
        <v>306</v>
      </c>
      <c r="AH3" s="4">
        <v>1231</v>
      </c>
      <c r="AI3" s="4">
        <v>340</v>
      </c>
      <c r="AJ3" s="6">
        <f>LOG(1+AH3)</f>
        <v>3.0906107078284069</v>
      </c>
      <c r="AK3">
        <f>LOG(1+AI3)</f>
        <v>2.5327543789924976</v>
      </c>
    </row>
    <row r="4" spans="1:37" x14ac:dyDescent="0.6">
      <c r="A4" t="s">
        <v>205</v>
      </c>
      <c r="B4" s="1">
        <v>45113</v>
      </c>
      <c r="C4">
        <v>44850</v>
      </c>
      <c r="D4">
        <v>45000</v>
      </c>
      <c r="E4">
        <v>35000</v>
      </c>
      <c r="F4">
        <v>2</v>
      </c>
      <c r="G4" s="7" t="s">
        <v>226</v>
      </c>
      <c r="H4" t="s">
        <v>30</v>
      </c>
      <c r="I4" s="2"/>
      <c r="J4" s="2"/>
      <c r="K4" s="2">
        <v>13000</v>
      </c>
      <c r="L4" s="2">
        <v>15000</v>
      </c>
      <c r="M4">
        <v>15000</v>
      </c>
      <c r="N4" s="2">
        <v>1869.47</v>
      </c>
      <c r="O4" s="2">
        <v>12.36</v>
      </c>
      <c r="P4" s="2">
        <v>1173</v>
      </c>
      <c r="Q4" s="2">
        <v>43.2</v>
      </c>
      <c r="R4" s="2">
        <v>56.8</v>
      </c>
      <c r="S4" s="4">
        <f t="shared" si="0"/>
        <v>7.1428571428571425E-2</v>
      </c>
      <c r="T4" s="4">
        <f t="shared" si="1"/>
        <v>1.99</v>
      </c>
      <c r="U4" s="1">
        <v>45516</v>
      </c>
      <c r="V4" s="5">
        <v>2.705606626044792E-2</v>
      </c>
      <c r="W4" s="5">
        <v>-7.9994487830107555E-2</v>
      </c>
      <c r="X4" s="5">
        <v>0.21253074870246499</v>
      </c>
      <c r="Y4" s="4">
        <f t="shared" si="2"/>
        <v>3.2719507470496265</v>
      </c>
      <c r="Z4" s="4">
        <f t="shared" si="3"/>
        <v>1.761927838420529</v>
      </c>
      <c r="AA4" s="4">
        <f t="shared" si="4"/>
        <v>1.1258064581395268</v>
      </c>
      <c r="AB4" s="4">
        <f t="shared" si="5"/>
        <v>7.1428571428571423</v>
      </c>
      <c r="AC4" s="4">
        <f t="shared" si="6"/>
        <v>4.1761202110560856</v>
      </c>
      <c r="AD4" s="4">
        <f t="shared" si="7"/>
        <v>1.7605633802816902</v>
      </c>
      <c r="AE4" s="4">
        <f t="shared" si="8"/>
        <v>3.3444816053511683E-3</v>
      </c>
      <c r="AF4" s="4">
        <v>74</v>
      </c>
      <c r="AG4" s="4">
        <v>-93</v>
      </c>
      <c r="AH4" s="4">
        <v>105</v>
      </c>
      <c r="AI4" s="4">
        <v>-51</v>
      </c>
      <c r="AJ4" s="6">
        <f t="shared" ref="AJ4:AJ67" si="9">LOG(1+AH4)</f>
        <v>2.0253058652647704</v>
      </c>
      <c r="AK4" t="e">
        <f t="shared" ref="AK4:AK67" si="10">LOG(1+AI4)</f>
        <v>#NUM!</v>
      </c>
    </row>
    <row r="5" spans="1:37" x14ac:dyDescent="0.6">
      <c r="A5" t="s">
        <v>204</v>
      </c>
      <c r="B5" s="1">
        <v>45113</v>
      </c>
      <c r="C5">
        <v>2170</v>
      </c>
      <c r="D5">
        <v>7980</v>
      </c>
      <c r="E5">
        <v>6810</v>
      </c>
      <c r="F5">
        <v>2</v>
      </c>
      <c r="G5" s="7" t="s">
        <v>260</v>
      </c>
      <c r="H5" t="s">
        <v>35</v>
      </c>
      <c r="I5" s="2" t="s">
        <v>61</v>
      </c>
      <c r="J5" s="2"/>
      <c r="K5" s="2">
        <v>2000</v>
      </c>
      <c r="L5" s="2">
        <v>2000</v>
      </c>
      <c r="M5">
        <v>2000</v>
      </c>
      <c r="N5" s="2">
        <v>530.34</v>
      </c>
      <c r="O5" s="2">
        <v>0</v>
      </c>
      <c r="P5" s="2">
        <v>84</v>
      </c>
      <c r="Q5" s="2">
        <v>91.67</v>
      </c>
      <c r="R5" s="2">
        <v>8.33</v>
      </c>
      <c r="S5" s="4">
        <f t="shared" si="0"/>
        <v>0</v>
      </c>
      <c r="T5" s="4">
        <f t="shared" si="1"/>
        <v>8.5000000000000006E-2</v>
      </c>
      <c r="U5" s="1">
        <v>45513</v>
      </c>
      <c r="V5" s="5">
        <v>2.705606626044792E-2</v>
      </c>
      <c r="W5" s="5">
        <v>-7.9994487830107555E-2</v>
      </c>
      <c r="X5" s="5">
        <v>0.21253074870246499</v>
      </c>
      <c r="Y5" s="4">
        <f t="shared" si="2"/>
        <v>2.725372511421452</v>
      </c>
      <c r="Z5" s="4">
        <f t="shared" si="3"/>
        <v>0.96988164374649999</v>
      </c>
      <c r="AA5" s="4">
        <f t="shared" si="4"/>
        <v>0</v>
      </c>
      <c r="AB5" s="4">
        <f t="shared" si="5"/>
        <v>0</v>
      </c>
      <c r="AC5" s="4">
        <f t="shared" si="6"/>
        <v>3.3012470886362113</v>
      </c>
      <c r="AD5" s="4">
        <f t="shared" si="7"/>
        <v>12.004801920768307</v>
      </c>
      <c r="AE5" s="4">
        <f t="shared" si="8"/>
        <v>2.6774193548387095</v>
      </c>
      <c r="AJ5" s="6"/>
      <c r="AK5">
        <f t="shared" si="10"/>
        <v>0</v>
      </c>
    </row>
    <row r="6" spans="1:37" x14ac:dyDescent="0.6">
      <c r="A6" t="s">
        <v>203</v>
      </c>
      <c r="B6" s="1">
        <v>45119</v>
      </c>
      <c r="C6">
        <v>5750</v>
      </c>
      <c r="D6">
        <v>6860</v>
      </c>
      <c r="E6">
        <v>4435</v>
      </c>
      <c r="F6">
        <v>1</v>
      </c>
      <c r="G6" s="7" t="s">
        <v>260</v>
      </c>
      <c r="H6" t="s">
        <v>72</v>
      </c>
      <c r="I6" s="2" t="s">
        <v>61</v>
      </c>
      <c r="J6" s="2"/>
      <c r="K6" s="2">
        <v>2000</v>
      </c>
      <c r="L6" s="2">
        <v>2000</v>
      </c>
      <c r="M6">
        <v>2000</v>
      </c>
      <c r="N6" s="2">
        <v>614.07000000000005</v>
      </c>
      <c r="O6" s="2">
        <v>13.67</v>
      </c>
      <c r="P6" s="2">
        <v>106</v>
      </c>
      <c r="Q6" s="2">
        <v>84.43</v>
      </c>
      <c r="R6" s="2">
        <v>15.57</v>
      </c>
      <c r="S6" s="4">
        <f t="shared" si="0"/>
        <v>0</v>
      </c>
      <c r="T6" s="4">
        <f t="shared" si="1"/>
        <v>1.875</v>
      </c>
      <c r="U6" s="1">
        <v>45516</v>
      </c>
      <c r="V6" s="5">
        <v>0.73188287843717059</v>
      </c>
      <c r="W6" s="5">
        <v>0.91634523062920059</v>
      </c>
      <c r="X6" s="5">
        <v>1.3213832692722369</v>
      </c>
      <c r="Y6" s="4">
        <f t="shared" si="2"/>
        <v>2.7889245448546824</v>
      </c>
      <c r="Z6" s="4">
        <f t="shared" si="3"/>
        <v>1.2193225084193366</v>
      </c>
      <c r="AA6" s="4">
        <f t="shared" si="4"/>
        <v>1.1664301138432827</v>
      </c>
      <c r="AB6" s="4">
        <f t="shared" si="5"/>
        <v>0</v>
      </c>
      <c r="AC6" s="4">
        <f t="shared" si="6"/>
        <v>3.3012470886362113</v>
      </c>
      <c r="AD6" s="4">
        <f t="shared" si="7"/>
        <v>6.4226075786769421</v>
      </c>
      <c r="AE6" s="4">
        <f t="shared" si="8"/>
        <v>0.19304347826086965</v>
      </c>
      <c r="AF6" s="4">
        <v>230</v>
      </c>
      <c r="AG6" s="4">
        <v>17</v>
      </c>
      <c r="AH6" s="4">
        <v>421</v>
      </c>
      <c r="AI6" s="4">
        <v>44</v>
      </c>
      <c r="AJ6" s="6">
        <f t="shared" si="9"/>
        <v>2.6253124509616739</v>
      </c>
      <c r="AK6">
        <f t="shared" si="10"/>
        <v>1.6532125137753437</v>
      </c>
    </row>
    <row r="7" spans="1:37" x14ac:dyDescent="0.6">
      <c r="A7" t="s">
        <v>202</v>
      </c>
      <c r="B7" s="1">
        <v>45121</v>
      </c>
      <c r="C7">
        <v>61300</v>
      </c>
      <c r="D7">
        <v>66000</v>
      </c>
      <c r="E7">
        <v>57300</v>
      </c>
      <c r="F7">
        <v>3</v>
      </c>
      <c r="G7" s="7" t="s">
        <v>229</v>
      </c>
      <c r="H7" t="s">
        <v>40</v>
      </c>
      <c r="I7" s="2"/>
      <c r="J7" s="2"/>
      <c r="K7" s="2">
        <v>26300</v>
      </c>
      <c r="L7" s="2">
        <v>30000</v>
      </c>
      <c r="M7">
        <v>34000</v>
      </c>
      <c r="N7" s="2">
        <v>1811.55</v>
      </c>
      <c r="O7" s="2">
        <v>81.92</v>
      </c>
      <c r="P7" s="2">
        <v>3200</v>
      </c>
      <c r="Q7" s="2">
        <v>11.14</v>
      </c>
      <c r="R7" s="2">
        <v>88.86</v>
      </c>
      <c r="S7" s="4">
        <f t="shared" si="0"/>
        <v>0.20781527531083482</v>
      </c>
      <c r="T7" s="4">
        <f t="shared" si="1"/>
        <v>0.80294117647058827</v>
      </c>
      <c r="U7" s="1">
        <v>45513</v>
      </c>
      <c r="V7" s="5">
        <v>2.7460093732455499</v>
      </c>
      <c r="W7" s="5">
        <v>1.594416122831571</v>
      </c>
      <c r="X7" s="5">
        <v>1.63190367623729</v>
      </c>
      <c r="Y7" s="4">
        <f t="shared" si="2"/>
        <v>3.2582899956152174</v>
      </c>
      <c r="Z7" s="4">
        <f t="shared" si="3"/>
        <v>1.9535664142570066</v>
      </c>
      <c r="AA7" s="4">
        <f t="shared" si="4"/>
        <v>1.9186592934218232</v>
      </c>
      <c r="AB7" s="4">
        <f t="shared" si="5"/>
        <v>20.781527531083483</v>
      </c>
      <c r="AC7" s="4">
        <f t="shared" si="6"/>
        <v>4.5314916902215296</v>
      </c>
      <c r="AD7" s="4">
        <f t="shared" si="7"/>
        <v>1.1253657438667568</v>
      </c>
      <c r="AE7" s="4">
        <f t="shared" si="8"/>
        <v>7.6672104404567731E-2</v>
      </c>
      <c r="AF7" s="4">
        <v>256</v>
      </c>
      <c r="AG7" s="4">
        <v>38</v>
      </c>
      <c r="AH7" s="4">
        <v>300</v>
      </c>
      <c r="AI7" s="4">
        <v>50</v>
      </c>
      <c r="AJ7" s="6">
        <f t="shared" si="9"/>
        <v>2.4785664955938436</v>
      </c>
      <c r="AK7">
        <f t="shared" si="10"/>
        <v>1.7075701760979363</v>
      </c>
    </row>
    <row r="8" spans="1:37" x14ac:dyDescent="0.6">
      <c r="A8" t="s">
        <v>201</v>
      </c>
      <c r="B8" s="1">
        <v>45126</v>
      </c>
      <c r="C8">
        <v>12700</v>
      </c>
      <c r="D8">
        <v>13000</v>
      </c>
      <c r="E8">
        <v>6830</v>
      </c>
      <c r="F8">
        <v>3</v>
      </c>
      <c r="G8" s="7" t="s">
        <v>226</v>
      </c>
      <c r="H8" t="s">
        <v>19</v>
      </c>
      <c r="I8" s="2"/>
      <c r="J8" s="2"/>
      <c r="K8" s="2">
        <v>2900</v>
      </c>
      <c r="L8" s="2">
        <v>3600</v>
      </c>
      <c r="M8">
        <v>4500</v>
      </c>
      <c r="N8" s="2">
        <v>1673.33</v>
      </c>
      <c r="O8" s="2">
        <v>36.96</v>
      </c>
      <c r="P8" s="2">
        <v>1167</v>
      </c>
      <c r="Q8" s="2">
        <v>32.659999999999997</v>
      </c>
      <c r="R8" s="2">
        <v>67.34</v>
      </c>
      <c r="S8" s="4">
        <f t="shared" si="0"/>
        <v>0.38461538461538464</v>
      </c>
      <c r="T8" s="4">
        <f t="shared" si="1"/>
        <v>1.8222222222222222</v>
      </c>
      <c r="U8" s="1">
        <v>45511</v>
      </c>
      <c r="V8" s="5">
        <v>1.7000464074239701</v>
      </c>
      <c r="W8" s="5">
        <v>1.100009753877166</v>
      </c>
      <c r="X8" s="5">
        <v>1.9926791591656381</v>
      </c>
      <c r="Y8" s="4">
        <f t="shared" si="2"/>
        <v>3.2238410588272766</v>
      </c>
      <c r="Z8" s="4">
        <f t="shared" si="3"/>
        <v>1.834674974462744</v>
      </c>
      <c r="AA8" s="4">
        <f t="shared" si="4"/>
        <v>1.5793262037552551</v>
      </c>
      <c r="AB8" s="4">
        <f t="shared" si="5"/>
        <v>38.461538461538467</v>
      </c>
      <c r="AC8" s="4">
        <f t="shared" si="6"/>
        <v>3.6533090129384789</v>
      </c>
      <c r="AD8" s="4">
        <f t="shared" si="7"/>
        <v>1.485001485001485</v>
      </c>
      <c r="AE8" s="4">
        <f t="shared" si="8"/>
        <v>2.3622047244094446E-2</v>
      </c>
      <c r="AF8" s="4">
        <v>28</v>
      </c>
      <c r="AG8" s="4">
        <v>-58</v>
      </c>
      <c r="AH8" s="4">
        <v>49</v>
      </c>
      <c r="AI8" s="4">
        <v>-52</v>
      </c>
      <c r="AJ8" s="6">
        <f t="shared" si="9"/>
        <v>1.6989700043360187</v>
      </c>
      <c r="AK8" t="e">
        <f t="shared" si="10"/>
        <v>#NUM!</v>
      </c>
    </row>
    <row r="9" spans="1:37" x14ac:dyDescent="0.6">
      <c r="A9" t="s">
        <v>200</v>
      </c>
      <c r="B9" s="1">
        <v>45127</v>
      </c>
      <c r="C9">
        <v>21600</v>
      </c>
      <c r="D9">
        <v>22000</v>
      </c>
      <c r="E9">
        <v>10350</v>
      </c>
      <c r="F9">
        <v>3</v>
      </c>
      <c r="G9" s="7" t="s">
        <v>230</v>
      </c>
      <c r="H9" t="s">
        <v>27</v>
      </c>
      <c r="I9" s="2"/>
      <c r="J9" s="2"/>
      <c r="K9" s="2">
        <v>7000</v>
      </c>
      <c r="L9" s="2">
        <v>8000</v>
      </c>
      <c r="M9">
        <v>9000</v>
      </c>
      <c r="N9" s="2">
        <v>1821.64</v>
      </c>
      <c r="O9" s="2">
        <v>39.950000000000003</v>
      </c>
      <c r="P9" s="2">
        <v>1425</v>
      </c>
      <c r="Q9" s="2">
        <v>32.08</v>
      </c>
      <c r="R9" s="2">
        <v>67.92</v>
      </c>
      <c r="S9" s="4">
        <f t="shared" si="0"/>
        <v>0.2</v>
      </c>
      <c r="T9" s="4">
        <f t="shared" si="1"/>
        <v>1.4</v>
      </c>
      <c r="U9" s="1">
        <v>45512</v>
      </c>
      <c r="V9" s="5">
        <v>0.79375030721207473</v>
      </c>
      <c r="W9" s="5">
        <v>0.94919674383444774</v>
      </c>
      <c r="X9" s="5">
        <v>2.8309335846789518</v>
      </c>
      <c r="Y9" s="4">
        <f t="shared" si="2"/>
        <v>3.2607008971503881</v>
      </c>
      <c r="Z9" s="4">
        <f t="shared" si="3"/>
        <v>1.8383452687759909</v>
      </c>
      <c r="AA9" s="4">
        <f t="shared" si="4"/>
        <v>1.6122539060964374</v>
      </c>
      <c r="AB9" s="4">
        <f t="shared" si="5"/>
        <v>20</v>
      </c>
      <c r="AC9" s="4">
        <f t="shared" si="6"/>
        <v>3.9542907617011269</v>
      </c>
      <c r="AD9" s="4">
        <f t="shared" si="7"/>
        <v>1.4723203769140163</v>
      </c>
      <c r="AE9" s="4">
        <f t="shared" si="8"/>
        <v>1.8518518518518601E-2</v>
      </c>
      <c r="AF9" s="4">
        <v>107</v>
      </c>
      <c r="AG9" s="4">
        <v>17</v>
      </c>
      <c r="AH9" s="4">
        <v>131</v>
      </c>
      <c r="AI9" s="4">
        <v>11</v>
      </c>
      <c r="AJ9" s="6">
        <f t="shared" si="9"/>
        <v>2.12057393120585</v>
      </c>
      <c r="AK9">
        <f t="shared" si="10"/>
        <v>1.0791812460476249</v>
      </c>
    </row>
    <row r="10" spans="1:37" x14ac:dyDescent="0.6">
      <c r="A10" t="s">
        <v>199</v>
      </c>
      <c r="B10" s="1">
        <v>45128</v>
      </c>
      <c r="C10">
        <v>3385</v>
      </c>
      <c r="D10">
        <v>7150</v>
      </c>
      <c r="E10">
        <v>3860</v>
      </c>
      <c r="F10">
        <v>2</v>
      </c>
      <c r="G10" s="7" t="s">
        <v>260</v>
      </c>
      <c r="H10" t="s">
        <v>82</v>
      </c>
      <c r="I10" s="2" t="s">
        <v>17</v>
      </c>
      <c r="J10" s="2"/>
      <c r="K10" s="2">
        <v>2000</v>
      </c>
      <c r="L10" s="2">
        <v>2000</v>
      </c>
      <c r="M10">
        <v>2000</v>
      </c>
      <c r="N10" s="2">
        <v>1002.51</v>
      </c>
      <c r="O10" s="2">
        <v>11.17</v>
      </c>
      <c r="P10" s="2">
        <v>100</v>
      </c>
      <c r="Q10" s="2">
        <v>73.010000000000005</v>
      </c>
      <c r="R10" s="2">
        <v>26.99</v>
      </c>
      <c r="S10" s="4">
        <f t="shared" si="0"/>
        <v>0</v>
      </c>
      <c r="T10" s="4">
        <f t="shared" si="1"/>
        <v>0.6925</v>
      </c>
      <c r="U10" s="1">
        <v>45512</v>
      </c>
      <c r="V10" s="5">
        <v>-2.0226930955216269</v>
      </c>
      <c r="W10" s="5">
        <v>-0.44149180386036529</v>
      </c>
      <c r="X10" s="5">
        <v>1.909987601211703</v>
      </c>
      <c r="Y10" s="4">
        <f t="shared" si="2"/>
        <v>3.0015217045994689</v>
      </c>
      <c r="Z10" s="4">
        <f t="shared" si="3"/>
        <v>1.4470028984661623</v>
      </c>
      <c r="AA10" s="4">
        <f t="shared" si="4"/>
        <v>1.085290578230065</v>
      </c>
      <c r="AB10" s="4">
        <f t="shared" si="5"/>
        <v>0</v>
      </c>
      <c r="AC10" s="4">
        <f t="shared" si="6"/>
        <v>3.3012470886362113</v>
      </c>
      <c r="AD10" s="4">
        <f t="shared" si="7"/>
        <v>3.7050759540570586</v>
      </c>
      <c r="AE10" s="4">
        <f t="shared" si="8"/>
        <v>1.1122599704579024</v>
      </c>
      <c r="AF10" s="4">
        <v>1413</v>
      </c>
      <c r="AG10" s="4">
        <v>279</v>
      </c>
      <c r="AH10" s="4">
        <v>1584</v>
      </c>
      <c r="AI10" s="4">
        <v>329</v>
      </c>
      <c r="AJ10" s="6">
        <f t="shared" si="9"/>
        <v>3.2000292665537704</v>
      </c>
      <c r="AK10">
        <f t="shared" si="10"/>
        <v>2.5185139398778875</v>
      </c>
    </row>
    <row r="11" spans="1:37" x14ac:dyDescent="0.6">
      <c r="A11" t="s">
        <v>198</v>
      </c>
      <c r="B11" s="1">
        <v>45131</v>
      </c>
      <c r="C11">
        <v>54500</v>
      </c>
      <c r="D11">
        <v>69200</v>
      </c>
      <c r="E11">
        <v>32600</v>
      </c>
      <c r="F11">
        <v>1</v>
      </c>
      <c r="G11" s="7" t="s">
        <v>230</v>
      </c>
      <c r="H11" t="s">
        <v>72</v>
      </c>
      <c r="I11" s="2"/>
      <c r="J11" s="2"/>
      <c r="K11" s="2">
        <v>21000</v>
      </c>
      <c r="L11" s="2">
        <v>24000</v>
      </c>
      <c r="M11">
        <v>26000</v>
      </c>
      <c r="N11" s="2">
        <v>1819.7</v>
      </c>
      <c r="O11" s="2">
        <v>38.119999999999997</v>
      </c>
      <c r="P11" s="2">
        <v>919</v>
      </c>
      <c r="Q11" s="2">
        <v>19.489999999999998</v>
      </c>
      <c r="R11" s="2">
        <v>80.510000000000005</v>
      </c>
      <c r="S11" s="4">
        <f t="shared" si="0"/>
        <v>0.15555555555555556</v>
      </c>
      <c r="T11" s="4">
        <f t="shared" si="1"/>
        <v>1.0961538461538463</v>
      </c>
      <c r="U11" s="1">
        <v>45510</v>
      </c>
      <c r="V11" s="5">
        <v>-2.265005701027818</v>
      </c>
      <c r="W11" s="5">
        <v>-0.64349915700551674</v>
      </c>
      <c r="X11" s="5">
        <v>1.1756860012945489</v>
      </c>
      <c r="Y11" s="4">
        <f t="shared" si="2"/>
        <v>3.2602383922101295</v>
      </c>
      <c r="Z11" s="4">
        <f t="shared" si="3"/>
        <v>1.9112108931375533</v>
      </c>
      <c r="AA11" s="4">
        <f t="shared" si="4"/>
        <v>1.5923988461155638</v>
      </c>
      <c r="AB11" s="4">
        <f t="shared" si="5"/>
        <v>15.555555555555555</v>
      </c>
      <c r="AC11" s="4">
        <f t="shared" si="6"/>
        <v>4.4149900512835218</v>
      </c>
      <c r="AD11" s="4">
        <f t="shared" si="7"/>
        <v>1.2420817289777666</v>
      </c>
      <c r="AE11" s="4">
        <f t="shared" si="8"/>
        <v>0.26972477064220191</v>
      </c>
      <c r="AF11" s="4">
        <v>486</v>
      </c>
      <c r="AG11" s="4">
        <v>23</v>
      </c>
      <c r="AH11" s="4">
        <v>457</v>
      </c>
      <c r="AI11" s="4">
        <v>31</v>
      </c>
      <c r="AJ11" s="6">
        <f t="shared" si="9"/>
        <v>2.6608654780038692</v>
      </c>
      <c r="AK11">
        <f t="shared" si="10"/>
        <v>1.505149978319906</v>
      </c>
    </row>
    <row r="12" spans="1:37" x14ac:dyDescent="0.6">
      <c r="A12" t="s">
        <v>197</v>
      </c>
      <c r="B12" s="1">
        <v>45133</v>
      </c>
      <c r="C12">
        <v>23600</v>
      </c>
      <c r="D12">
        <v>24800</v>
      </c>
      <c r="E12">
        <v>11700</v>
      </c>
      <c r="F12">
        <v>3</v>
      </c>
      <c r="G12" s="7" t="s">
        <v>226</v>
      </c>
      <c r="H12" t="s">
        <v>23</v>
      </c>
      <c r="I12" s="2"/>
      <c r="J12" s="2"/>
      <c r="K12" s="2">
        <v>11500</v>
      </c>
      <c r="L12" s="2">
        <v>13600</v>
      </c>
      <c r="M12">
        <v>16000</v>
      </c>
      <c r="N12" s="2">
        <v>1520.08</v>
      </c>
      <c r="O12" s="2">
        <v>20.149999999999999</v>
      </c>
      <c r="P12" s="2">
        <v>1739</v>
      </c>
      <c r="Q12" s="2">
        <v>32.85</v>
      </c>
      <c r="R12" s="2">
        <v>67.150000000000006</v>
      </c>
      <c r="S12" s="4">
        <f t="shared" si="0"/>
        <v>0.27490039840637448</v>
      </c>
      <c r="T12" s="4">
        <f t="shared" si="1"/>
        <v>0.47499999999999998</v>
      </c>
      <c r="U12" s="1">
        <v>45505</v>
      </c>
      <c r="V12" s="5">
        <v>0.79634801170833125</v>
      </c>
      <c r="W12" s="5">
        <v>0.68601820541236869</v>
      </c>
      <c r="X12" s="5">
        <v>0.57566016653823937</v>
      </c>
      <c r="Y12" s="4">
        <f t="shared" si="2"/>
        <v>3.1821520560285941</v>
      </c>
      <c r="Z12" s="4">
        <f t="shared" si="3"/>
        <v>1.8334658601706924</v>
      </c>
      <c r="AA12" s="4">
        <f t="shared" si="4"/>
        <v>1.325310371711061</v>
      </c>
      <c r="AB12" s="4">
        <f t="shared" si="5"/>
        <v>27.490039840637447</v>
      </c>
      <c r="AC12" s="4">
        <f t="shared" si="6"/>
        <v>4.2041471252128479</v>
      </c>
      <c r="AD12" s="4">
        <f t="shared" si="7"/>
        <v>1.4892032762472076</v>
      </c>
      <c r="AE12" s="4">
        <f t="shared" si="8"/>
        <v>5.0847457627118731E-2</v>
      </c>
      <c r="AJ12" s="6"/>
      <c r="AK12">
        <f t="shared" si="10"/>
        <v>0</v>
      </c>
    </row>
    <row r="13" spans="1:37" x14ac:dyDescent="0.6">
      <c r="A13" t="s">
        <v>194</v>
      </c>
      <c r="B13" s="1">
        <v>45134</v>
      </c>
      <c r="C13">
        <v>31600</v>
      </c>
      <c r="D13">
        <v>32750</v>
      </c>
      <c r="E13">
        <v>22550</v>
      </c>
      <c r="F13">
        <v>3</v>
      </c>
      <c r="G13" s="7" t="s">
        <v>226</v>
      </c>
      <c r="H13" t="s">
        <v>16</v>
      </c>
      <c r="I13" s="2"/>
      <c r="J13" s="2"/>
      <c r="K13" s="2">
        <v>16700</v>
      </c>
      <c r="L13" s="2">
        <v>20500</v>
      </c>
      <c r="M13">
        <v>25000</v>
      </c>
      <c r="N13" s="2">
        <v>1835.71</v>
      </c>
      <c r="O13" s="2">
        <v>37.840000000000003</v>
      </c>
      <c r="P13" s="2">
        <v>2122</v>
      </c>
      <c r="Q13" s="2">
        <v>42.65</v>
      </c>
      <c r="R13" s="2">
        <v>57.36</v>
      </c>
      <c r="S13" s="4">
        <f t="shared" si="0"/>
        <v>0.34408602150537637</v>
      </c>
      <c r="T13" s="4">
        <f t="shared" si="1"/>
        <v>0.26400000000000001</v>
      </c>
      <c r="U13" s="1">
        <v>45505</v>
      </c>
      <c r="V13" s="5">
        <v>0.4865978252858742</v>
      </c>
      <c r="W13" s="5">
        <v>0.26587969450368432</v>
      </c>
      <c r="X13" s="5">
        <v>-3.147652302697086</v>
      </c>
      <c r="Y13" s="4">
        <f t="shared" si="2"/>
        <v>3.2640405905235266</v>
      </c>
      <c r="Z13" s="4">
        <f t="shared" si="3"/>
        <v>1.766115283221414</v>
      </c>
      <c r="AA13" s="4">
        <f t="shared" si="4"/>
        <v>1.5892792212359672</v>
      </c>
      <c r="AB13" s="4">
        <f t="shared" si="5"/>
        <v>34.408602150537639</v>
      </c>
      <c r="AC13" s="4">
        <f t="shared" si="6"/>
        <v>4.3979573801038878</v>
      </c>
      <c r="AD13" s="4">
        <f t="shared" si="7"/>
        <v>1.7433751743375174</v>
      </c>
      <c r="AE13" s="4">
        <f t="shared" si="8"/>
        <v>3.6392405063291111E-2</v>
      </c>
      <c r="AF13" s="4">
        <v>708</v>
      </c>
      <c r="AG13" s="4">
        <v>-62</v>
      </c>
      <c r="AH13" s="4">
        <v>715</v>
      </c>
      <c r="AI13" s="4">
        <v>-31</v>
      </c>
      <c r="AJ13" s="6">
        <f t="shared" si="9"/>
        <v>2.8549130223078554</v>
      </c>
      <c r="AK13" t="e">
        <f t="shared" si="10"/>
        <v>#NUM!</v>
      </c>
    </row>
    <row r="14" spans="1:37" x14ac:dyDescent="0.6">
      <c r="A14" t="s">
        <v>195</v>
      </c>
      <c r="B14" s="1">
        <v>45134</v>
      </c>
      <c r="C14">
        <v>12330</v>
      </c>
      <c r="D14">
        <v>14000</v>
      </c>
      <c r="E14">
        <v>8730</v>
      </c>
      <c r="F14">
        <v>3</v>
      </c>
      <c r="G14" s="7" t="s">
        <v>227</v>
      </c>
      <c r="H14" t="s">
        <v>27</v>
      </c>
      <c r="I14" s="2"/>
      <c r="J14" s="2"/>
      <c r="K14" s="2">
        <v>14000</v>
      </c>
      <c r="L14" s="2">
        <v>18000</v>
      </c>
      <c r="M14">
        <v>14000</v>
      </c>
      <c r="N14" s="2">
        <v>303.31</v>
      </c>
      <c r="O14" s="2">
        <v>12.9</v>
      </c>
      <c r="P14" s="2">
        <v>1809</v>
      </c>
      <c r="Q14" s="2">
        <v>32.75</v>
      </c>
      <c r="R14" s="2">
        <v>67.25</v>
      </c>
      <c r="S14" s="4">
        <f t="shared" si="0"/>
        <v>-0.125</v>
      </c>
      <c r="T14" s="4">
        <f t="shared" si="1"/>
        <v>-0.11928571428571429</v>
      </c>
      <c r="U14" s="1">
        <v>45498</v>
      </c>
      <c r="V14" s="5">
        <v>0.4865978252858742</v>
      </c>
      <c r="W14" s="5">
        <v>0.26587969450368432</v>
      </c>
      <c r="X14" s="5">
        <v>-3.147652302697086</v>
      </c>
      <c r="Y14" s="4">
        <f t="shared" si="2"/>
        <v>2.4833162240422322</v>
      </c>
      <c r="Z14" s="4">
        <f t="shared" si="3"/>
        <v>1.8341026557127937</v>
      </c>
      <c r="AA14" s="4">
        <f t="shared" si="4"/>
        <v>1.1430148002540952</v>
      </c>
      <c r="AB14" s="4">
        <f t="shared" si="5"/>
        <v>-12.5</v>
      </c>
      <c r="AC14" s="4">
        <f t="shared" si="6"/>
        <v>4.1461590556048185</v>
      </c>
      <c r="AD14" s="4">
        <f t="shared" si="7"/>
        <v>1.486988847583643</v>
      </c>
      <c r="AE14" s="4">
        <f t="shared" si="8"/>
        <v>0.13544201135442013</v>
      </c>
      <c r="AF14" s="4">
        <v>13</v>
      </c>
      <c r="AG14" s="4">
        <v>-33</v>
      </c>
      <c r="AH14" s="4">
        <v>45</v>
      </c>
      <c r="AI14" s="4">
        <v>-29</v>
      </c>
      <c r="AJ14" s="6">
        <f t="shared" si="9"/>
        <v>1.6627578316815741</v>
      </c>
      <c r="AK14" t="e">
        <f t="shared" si="10"/>
        <v>#NUM!</v>
      </c>
    </row>
    <row r="15" spans="1:37" x14ac:dyDescent="0.6">
      <c r="A15" t="s">
        <v>196</v>
      </c>
      <c r="B15" s="1">
        <v>45134</v>
      </c>
      <c r="C15">
        <v>3755</v>
      </c>
      <c r="D15">
        <v>5870</v>
      </c>
      <c r="E15">
        <v>2175</v>
      </c>
      <c r="F15">
        <v>2</v>
      </c>
      <c r="G15" s="7" t="s">
        <v>260</v>
      </c>
      <c r="H15" t="s">
        <v>86</v>
      </c>
      <c r="I15" s="2" t="s">
        <v>17</v>
      </c>
      <c r="J15" s="2"/>
      <c r="K15" s="2">
        <v>2000</v>
      </c>
      <c r="L15" s="2">
        <v>2000</v>
      </c>
      <c r="M15">
        <v>2000</v>
      </c>
      <c r="N15" s="2">
        <v>1248.32</v>
      </c>
      <c r="O15" s="2">
        <v>2.02</v>
      </c>
      <c r="P15" s="2">
        <v>91</v>
      </c>
      <c r="Q15" s="2">
        <v>86.77</v>
      </c>
      <c r="R15" s="2">
        <v>13.23</v>
      </c>
      <c r="S15" s="4">
        <f t="shared" si="0"/>
        <v>0</v>
      </c>
      <c r="T15" s="4">
        <f t="shared" si="1"/>
        <v>0.87749999999999995</v>
      </c>
      <c r="U15" s="1">
        <v>45495</v>
      </c>
      <c r="V15" s="5">
        <v>0.4865978252858742</v>
      </c>
      <c r="W15" s="5">
        <v>0.26587969450368432</v>
      </c>
      <c r="X15" s="5">
        <v>-3.147652302697086</v>
      </c>
      <c r="Y15" s="4">
        <f t="shared" si="2"/>
        <v>3.0966736925249001</v>
      </c>
      <c r="Z15" s="4">
        <f t="shared" si="3"/>
        <v>1.1532049000842843</v>
      </c>
      <c r="AA15" s="4">
        <f t="shared" si="4"/>
        <v>0.48000694295715063</v>
      </c>
      <c r="AB15" s="4">
        <f t="shared" si="5"/>
        <v>0</v>
      </c>
      <c r="AC15" s="4">
        <f t="shared" si="6"/>
        <v>3.3012470886362113</v>
      </c>
      <c r="AD15" s="4">
        <f t="shared" si="7"/>
        <v>7.5585789871504163</v>
      </c>
      <c r="AE15" s="4">
        <f t="shared" si="8"/>
        <v>0.56324900133155786</v>
      </c>
      <c r="AF15" s="4">
        <v>52</v>
      </c>
      <c r="AG15" s="4">
        <v>20</v>
      </c>
      <c r="AH15" s="4">
        <v>60</v>
      </c>
      <c r="AI15" s="4">
        <v>13</v>
      </c>
      <c r="AJ15" s="6">
        <f t="shared" si="9"/>
        <v>1.7853298350107671</v>
      </c>
      <c r="AK15">
        <f t="shared" si="10"/>
        <v>1.146128035678238</v>
      </c>
    </row>
    <row r="16" spans="1:37" x14ac:dyDescent="0.6">
      <c r="A16" t="s">
        <v>193</v>
      </c>
      <c r="B16" s="1">
        <v>45141</v>
      </c>
      <c r="C16">
        <v>26350</v>
      </c>
      <c r="D16">
        <v>27150</v>
      </c>
      <c r="E16">
        <v>23100</v>
      </c>
      <c r="F16">
        <v>2</v>
      </c>
      <c r="G16" s="7" t="s">
        <v>226</v>
      </c>
      <c r="H16" t="s">
        <v>86</v>
      </c>
      <c r="I16" s="2"/>
      <c r="J16" s="2"/>
      <c r="K16" s="2">
        <v>18000</v>
      </c>
      <c r="L16" s="2">
        <v>20000</v>
      </c>
      <c r="M16">
        <v>25000</v>
      </c>
      <c r="N16" s="2">
        <v>1703.85</v>
      </c>
      <c r="O16" s="2">
        <v>47.88</v>
      </c>
      <c r="P16" s="2">
        <v>1127</v>
      </c>
      <c r="Q16" s="2">
        <v>49.15</v>
      </c>
      <c r="R16" s="2">
        <v>50.85</v>
      </c>
      <c r="S16" s="4">
        <f t="shared" si="0"/>
        <v>0.31578947368421051</v>
      </c>
      <c r="T16" s="4">
        <f t="shared" si="1"/>
        <v>5.3999999999999999E-2</v>
      </c>
      <c r="U16" s="1">
        <v>45491</v>
      </c>
      <c r="V16" s="5">
        <v>-2.5970223665591039</v>
      </c>
      <c r="W16" s="5">
        <v>-1.6467745385015631</v>
      </c>
      <c r="X16" s="5">
        <v>-2.8002993427033132</v>
      </c>
      <c r="Y16" s="4">
        <f t="shared" si="2"/>
        <v>3.2316861739220455</v>
      </c>
      <c r="Z16" s="4">
        <f t="shared" si="3"/>
        <v>1.7147487607250598</v>
      </c>
      <c r="AA16" s="4">
        <f t="shared" si="4"/>
        <v>1.6891311972344978</v>
      </c>
      <c r="AB16" s="4">
        <f t="shared" si="5"/>
        <v>31.578947368421051</v>
      </c>
      <c r="AC16" s="4">
        <f t="shared" si="6"/>
        <v>4.3979573801038878</v>
      </c>
      <c r="AD16" s="4">
        <f t="shared" si="7"/>
        <v>1.9665683382497541</v>
      </c>
      <c r="AE16" s="4">
        <f t="shared" si="8"/>
        <v>3.0360531309297834E-2</v>
      </c>
      <c r="AF16" s="4">
        <v>1077</v>
      </c>
      <c r="AG16" s="4">
        <v>122</v>
      </c>
      <c r="AH16" s="4">
        <v>2145</v>
      </c>
      <c r="AI16" s="4">
        <v>466</v>
      </c>
      <c r="AJ16" s="6">
        <f t="shared" si="9"/>
        <v>3.3316297176299323</v>
      </c>
      <c r="AK16">
        <f t="shared" si="10"/>
        <v>2.6693168805661123</v>
      </c>
    </row>
    <row r="17" spans="1:37" x14ac:dyDescent="0.6">
      <c r="A17" t="s">
        <v>192</v>
      </c>
      <c r="B17" s="1">
        <v>45142</v>
      </c>
      <c r="C17">
        <v>36900</v>
      </c>
      <c r="D17">
        <v>42600</v>
      </c>
      <c r="E17">
        <v>26700</v>
      </c>
      <c r="F17">
        <v>3</v>
      </c>
      <c r="G17" s="7" t="s">
        <v>226</v>
      </c>
      <c r="H17" t="s">
        <v>27</v>
      </c>
      <c r="I17" s="2"/>
      <c r="J17" s="2"/>
      <c r="K17" s="2">
        <v>8500</v>
      </c>
      <c r="L17" s="2">
        <v>10000</v>
      </c>
      <c r="M17">
        <v>12000</v>
      </c>
      <c r="N17" s="2">
        <v>1888.91</v>
      </c>
      <c r="O17" s="2">
        <v>65.78</v>
      </c>
      <c r="P17" s="2">
        <v>580</v>
      </c>
      <c r="Q17" s="2">
        <v>11.83</v>
      </c>
      <c r="R17" s="2">
        <v>88.17</v>
      </c>
      <c r="S17" s="4">
        <f t="shared" si="0"/>
        <v>0.29729729729729731</v>
      </c>
      <c r="T17" s="4">
        <f t="shared" si="1"/>
        <v>2.0750000000000002</v>
      </c>
      <c r="U17" s="1">
        <v>45489</v>
      </c>
      <c r="V17" s="5">
        <v>-2.2696196359485561</v>
      </c>
      <c r="W17" s="5">
        <v>-1.635225238748625</v>
      </c>
      <c r="X17" s="5">
        <v>-2.0592310000166929</v>
      </c>
      <c r="Y17" s="4">
        <f t="shared" si="2"/>
        <v>3.2764411229912169</v>
      </c>
      <c r="Z17" s="4">
        <f t="shared" si="3"/>
        <v>1.9502187666418633</v>
      </c>
      <c r="AA17" s="4">
        <f t="shared" si="4"/>
        <v>1.8246464147183519</v>
      </c>
      <c r="AB17" s="4">
        <f t="shared" si="5"/>
        <v>29.72972972972973</v>
      </c>
      <c r="AC17" s="4">
        <f t="shared" si="6"/>
        <v>4.0792174357465667</v>
      </c>
      <c r="AD17" s="4">
        <f t="shared" si="7"/>
        <v>1.1341726210729273</v>
      </c>
      <c r="AE17" s="4">
        <f t="shared" si="8"/>
        <v>0.15447154471544722</v>
      </c>
      <c r="AJ17" s="6"/>
      <c r="AK17">
        <f t="shared" si="10"/>
        <v>0</v>
      </c>
    </row>
    <row r="18" spans="1:37" x14ac:dyDescent="0.6">
      <c r="A18" t="s">
        <v>190</v>
      </c>
      <c r="B18" s="1">
        <v>45145</v>
      </c>
      <c r="C18">
        <v>26300</v>
      </c>
      <c r="D18">
        <v>30500</v>
      </c>
      <c r="E18">
        <v>27600</v>
      </c>
      <c r="F18">
        <v>3</v>
      </c>
      <c r="G18" s="7" t="s">
        <v>226</v>
      </c>
      <c r="H18" t="s">
        <v>191</v>
      </c>
      <c r="I18" s="2"/>
      <c r="J18" s="2"/>
      <c r="K18" s="2">
        <v>26000</v>
      </c>
      <c r="L18" s="2">
        <v>31000</v>
      </c>
      <c r="M18">
        <v>31000</v>
      </c>
      <c r="N18" s="2">
        <v>362.9</v>
      </c>
      <c r="O18" s="2">
        <v>32.479999999999997</v>
      </c>
      <c r="P18" s="2">
        <v>14896</v>
      </c>
      <c r="Q18" s="2">
        <v>36.119999999999997</v>
      </c>
      <c r="R18" s="2">
        <v>63.89</v>
      </c>
      <c r="S18" s="4">
        <f t="shared" si="0"/>
        <v>8.771929824561403E-2</v>
      </c>
      <c r="T18" s="4">
        <f t="shared" si="1"/>
        <v>-0.15161290322580645</v>
      </c>
      <c r="U18" s="1">
        <v>45488</v>
      </c>
      <c r="V18" s="5">
        <v>-0.45951400720660762</v>
      </c>
      <c r="W18" s="5">
        <v>-0.78345435451780154</v>
      </c>
      <c r="X18" s="5">
        <v>0.95299670430554939</v>
      </c>
      <c r="Y18" s="4">
        <f t="shared" si="2"/>
        <v>2.5609820555862353</v>
      </c>
      <c r="Z18" s="4">
        <f t="shared" si="3"/>
        <v>1.8121777741587539</v>
      </c>
      <c r="AA18" s="4">
        <f t="shared" si="4"/>
        <v>1.5247854493212223</v>
      </c>
      <c r="AB18" s="4">
        <f t="shared" si="5"/>
        <v>8.7719298245614024</v>
      </c>
      <c r="AC18" s="4">
        <f t="shared" si="6"/>
        <v>4.4913757031077344</v>
      </c>
      <c r="AD18" s="4">
        <f t="shared" si="7"/>
        <v>1.5651901706057285</v>
      </c>
      <c r="AE18" s="4">
        <f t="shared" si="8"/>
        <v>0.15969581749049433</v>
      </c>
      <c r="AJ18" s="6"/>
      <c r="AK18">
        <f t="shared" si="10"/>
        <v>0</v>
      </c>
    </row>
    <row r="19" spans="1:37" x14ac:dyDescent="0.6">
      <c r="A19" t="s">
        <v>188</v>
      </c>
      <c r="B19" s="1">
        <v>45148</v>
      </c>
      <c r="C19">
        <v>25000</v>
      </c>
      <c r="D19">
        <v>29400</v>
      </c>
      <c r="E19">
        <v>20400</v>
      </c>
      <c r="F19">
        <v>3</v>
      </c>
      <c r="G19" s="7" t="s">
        <v>226</v>
      </c>
      <c r="H19" t="s">
        <v>189</v>
      </c>
      <c r="I19" s="2"/>
      <c r="J19" s="2"/>
      <c r="K19" s="2">
        <v>10000</v>
      </c>
      <c r="L19" s="2">
        <v>11500</v>
      </c>
      <c r="M19">
        <v>13000</v>
      </c>
      <c r="N19" s="2">
        <v>1836.61</v>
      </c>
      <c r="O19" s="2">
        <v>50.91</v>
      </c>
      <c r="P19" s="2">
        <v>661</v>
      </c>
      <c r="Q19" s="2">
        <v>27.61</v>
      </c>
      <c r="R19" s="2">
        <v>72.39</v>
      </c>
      <c r="S19" s="4">
        <f t="shared" si="0"/>
        <v>0.20930232558139536</v>
      </c>
      <c r="T19" s="4">
        <f t="shared" si="1"/>
        <v>0.92307692307692313</v>
      </c>
      <c r="U19" s="1">
        <v>45476</v>
      </c>
      <c r="V19" s="5">
        <v>-1.946356055079508</v>
      </c>
      <c r="W19" s="5">
        <v>-1.122732206836893</v>
      </c>
      <c r="X19" s="5">
        <v>1.197925910865919</v>
      </c>
      <c r="Y19" s="4">
        <f t="shared" si="2"/>
        <v>3.2642533455593044</v>
      </c>
      <c r="Z19" s="4">
        <f t="shared" si="3"/>
        <v>1.8656368876996288</v>
      </c>
      <c r="AA19" s="4">
        <f t="shared" si="4"/>
        <v>1.7152510288788492</v>
      </c>
      <c r="AB19" s="4">
        <f t="shared" si="5"/>
        <v>20.930232558139537</v>
      </c>
      <c r="AC19" s="4">
        <f t="shared" si="6"/>
        <v>4.1139767582898461</v>
      </c>
      <c r="AD19" s="4">
        <f t="shared" si="7"/>
        <v>1.3814062715844728</v>
      </c>
      <c r="AE19" s="4">
        <f t="shared" si="8"/>
        <v>0.17599999999999993</v>
      </c>
      <c r="AF19" s="4">
        <v>10</v>
      </c>
      <c r="AG19" s="4">
        <v>-83</v>
      </c>
      <c r="AH19" s="4">
        <v>11</v>
      </c>
      <c r="AI19" s="4">
        <v>-87</v>
      </c>
      <c r="AJ19" s="6">
        <f t="shared" si="9"/>
        <v>1.0791812460476249</v>
      </c>
      <c r="AK19" t="e">
        <f t="shared" si="10"/>
        <v>#NUM!</v>
      </c>
    </row>
    <row r="20" spans="1:37" x14ac:dyDescent="0.6">
      <c r="A20" t="s">
        <v>187</v>
      </c>
      <c r="B20" s="1">
        <v>45148</v>
      </c>
      <c r="C20">
        <v>13000</v>
      </c>
      <c r="D20">
        <v>29700</v>
      </c>
      <c r="E20">
        <v>17330</v>
      </c>
      <c r="F20">
        <v>2</v>
      </c>
      <c r="G20" s="7" t="s">
        <v>227</v>
      </c>
      <c r="H20" t="s">
        <v>33</v>
      </c>
      <c r="I20" s="2"/>
      <c r="J20" s="2"/>
      <c r="K20" s="2">
        <v>13000</v>
      </c>
      <c r="L20" s="2">
        <v>16000</v>
      </c>
      <c r="M20">
        <v>13000</v>
      </c>
      <c r="N20" s="2">
        <v>191.61</v>
      </c>
      <c r="O20" s="2">
        <v>5.79</v>
      </c>
      <c r="P20" s="2">
        <v>1041</v>
      </c>
      <c r="Q20" s="2">
        <v>36.65</v>
      </c>
      <c r="R20" s="2">
        <v>63.35</v>
      </c>
      <c r="S20" s="4">
        <f t="shared" si="0"/>
        <v>-0.10344827586206896</v>
      </c>
      <c r="T20" s="4">
        <f t="shared" si="1"/>
        <v>0</v>
      </c>
      <c r="U20" s="1">
        <v>45475</v>
      </c>
      <c r="V20" s="5">
        <v>-1.946356055079508</v>
      </c>
      <c r="W20" s="5">
        <v>-1.122732206836893</v>
      </c>
      <c r="X20" s="5">
        <v>1.197925910865919</v>
      </c>
      <c r="Y20" s="4">
        <f t="shared" si="2"/>
        <v>2.284678831241671</v>
      </c>
      <c r="Z20" s="4">
        <f t="shared" si="3"/>
        <v>1.8085485512404054</v>
      </c>
      <c r="AA20" s="4">
        <f t="shared" si="4"/>
        <v>0.83186977428050168</v>
      </c>
      <c r="AB20" s="4">
        <f t="shared" si="5"/>
        <v>-10.344827586206897</v>
      </c>
      <c r="AC20" s="4">
        <f t="shared" si="6"/>
        <v>4.1139767582898461</v>
      </c>
      <c r="AD20" s="4">
        <f t="shared" si="7"/>
        <v>1.5785319652722969</v>
      </c>
      <c r="AE20" s="4">
        <f t="shared" si="8"/>
        <v>1.2846153846153845</v>
      </c>
      <c r="AJ20" s="6"/>
      <c r="AK20">
        <f t="shared" si="10"/>
        <v>0</v>
      </c>
    </row>
    <row r="21" spans="1:37" x14ac:dyDescent="0.6">
      <c r="A21" t="s">
        <v>185</v>
      </c>
      <c r="B21" s="1">
        <v>45148</v>
      </c>
      <c r="C21">
        <v>3200</v>
      </c>
      <c r="D21">
        <v>4475</v>
      </c>
      <c r="E21">
        <v>2035</v>
      </c>
      <c r="F21">
        <v>3</v>
      </c>
      <c r="G21" s="7" t="s">
        <v>260</v>
      </c>
      <c r="H21" t="s">
        <v>66</v>
      </c>
      <c r="I21" s="2" t="s">
        <v>17</v>
      </c>
      <c r="J21" s="2"/>
      <c r="K21" s="2">
        <v>2000</v>
      </c>
      <c r="L21" s="2">
        <v>2000</v>
      </c>
      <c r="M21">
        <v>2000</v>
      </c>
      <c r="N21" s="2">
        <v>1302.8599999999999</v>
      </c>
      <c r="O21" s="2">
        <v>7</v>
      </c>
      <c r="P21" s="2">
        <v>110</v>
      </c>
      <c r="Q21" s="2">
        <v>86.06</v>
      </c>
      <c r="R21" s="2">
        <v>13.94</v>
      </c>
      <c r="S21" s="4">
        <f t="shared" si="0"/>
        <v>0</v>
      </c>
      <c r="T21" s="4">
        <f t="shared" si="1"/>
        <v>0.6</v>
      </c>
      <c r="U21" s="1">
        <v>45475</v>
      </c>
      <c r="V21" s="5">
        <v>-1.946356055079508</v>
      </c>
      <c r="W21" s="5">
        <v>-1.122732206836893</v>
      </c>
      <c r="X21" s="5">
        <v>1.197925910865919</v>
      </c>
      <c r="Y21" s="4">
        <f t="shared" si="2"/>
        <v>3.1152309621845751</v>
      </c>
      <c r="Z21" s="4">
        <f t="shared" si="3"/>
        <v>1.17435059747938</v>
      </c>
      <c r="AA21" s="4">
        <f t="shared" si="4"/>
        <v>0.90308998699194354</v>
      </c>
      <c r="AB21" s="4">
        <f t="shared" si="5"/>
        <v>0</v>
      </c>
      <c r="AC21" s="4">
        <f t="shared" si="6"/>
        <v>3.3012470886362113</v>
      </c>
      <c r="AD21" s="4">
        <f t="shared" si="7"/>
        <v>7.173601147776183</v>
      </c>
      <c r="AE21" s="4">
        <f t="shared" si="8"/>
        <v>0.3984375</v>
      </c>
      <c r="AF21" s="4">
        <v>661</v>
      </c>
      <c r="AG21" s="4">
        <v>183</v>
      </c>
      <c r="AH21" s="4">
        <v>1686</v>
      </c>
      <c r="AI21" s="4">
        <v>1111</v>
      </c>
      <c r="AJ21" s="6">
        <f t="shared" si="9"/>
        <v>3.2271150825891253</v>
      </c>
      <c r="AK21">
        <f t="shared" si="10"/>
        <v>3.0461047872460387</v>
      </c>
    </row>
    <row r="22" spans="1:37" x14ac:dyDescent="0.6">
      <c r="A22" t="s">
        <v>186</v>
      </c>
      <c r="B22" s="1">
        <v>45148</v>
      </c>
      <c r="C22">
        <v>2800</v>
      </c>
      <c r="D22">
        <v>3320</v>
      </c>
      <c r="E22">
        <v>2030</v>
      </c>
      <c r="F22">
        <v>2</v>
      </c>
      <c r="G22" s="7" t="s">
        <v>260</v>
      </c>
      <c r="H22" t="s">
        <v>30</v>
      </c>
      <c r="I22" s="2" t="s">
        <v>17</v>
      </c>
      <c r="J22" s="2"/>
      <c r="K22" s="2">
        <v>2000</v>
      </c>
      <c r="L22" s="2">
        <v>2000</v>
      </c>
      <c r="M22">
        <v>2000</v>
      </c>
      <c r="N22" s="2">
        <v>1291.8599999999999</v>
      </c>
      <c r="O22" s="2">
        <v>0</v>
      </c>
      <c r="P22" s="2">
        <v>144</v>
      </c>
      <c r="Q22" s="2">
        <v>90.25</v>
      </c>
      <c r="R22" s="2">
        <v>9.75</v>
      </c>
      <c r="S22" s="4">
        <f t="shared" si="0"/>
        <v>0</v>
      </c>
      <c r="T22" s="4">
        <f t="shared" si="1"/>
        <v>0.4</v>
      </c>
      <c r="U22" s="1">
        <v>45467</v>
      </c>
      <c r="V22" s="5">
        <v>-1.946356055079508</v>
      </c>
      <c r="W22" s="5">
        <v>-1.122732206836893</v>
      </c>
      <c r="X22" s="5">
        <v>1.197925910865919</v>
      </c>
      <c r="Y22" s="4">
        <f t="shared" si="2"/>
        <v>3.1115514989566968</v>
      </c>
      <c r="Z22" s="4">
        <f t="shared" si="3"/>
        <v>1.0314084642516241</v>
      </c>
      <c r="AA22" s="4">
        <f t="shared" si="4"/>
        <v>0</v>
      </c>
      <c r="AB22" s="4">
        <f t="shared" si="5"/>
        <v>0</v>
      </c>
      <c r="AC22" s="4">
        <f t="shared" si="6"/>
        <v>3.3012470886362113</v>
      </c>
      <c r="AD22" s="4">
        <f t="shared" si="7"/>
        <v>10.256410256410255</v>
      </c>
      <c r="AE22" s="4">
        <f t="shared" si="8"/>
        <v>0.18571428571428572</v>
      </c>
      <c r="AF22" s="4">
        <v>126</v>
      </c>
      <c r="AG22" s="4">
        <v>17</v>
      </c>
      <c r="AH22" s="4">
        <v>149</v>
      </c>
      <c r="AI22" s="4">
        <v>29</v>
      </c>
      <c r="AJ22" s="6">
        <f t="shared" si="9"/>
        <v>2.1760912590556813</v>
      </c>
      <c r="AK22">
        <f t="shared" si="10"/>
        <v>1.4771212547196624</v>
      </c>
    </row>
    <row r="23" spans="1:37" x14ac:dyDescent="0.6">
      <c r="A23" t="s">
        <v>184</v>
      </c>
      <c r="B23" s="1">
        <v>45149</v>
      </c>
      <c r="C23">
        <v>5000</v>
      </c>
      <c r="D23">
        <v>5680</v>
      </c>
      <c r="E23">
        <v>2490</v>
      </c>
      <c r="F23">
        <v>2</v>
      </c>
      <c r="G23" s="7" t="s">
        <v>260</v>
      </c>
      <c r="H23" t="s">
        <v>82</v>
      </c>
      <c r="I23" s="2" t="s">
        <v>17</v>
      </c>
      <c r="J23" s="2"/>
      <c r="K23" s="2">
        <v>2000</v>
      </c>
      <c r="L23" s="2">
        <v>2000</v>
      </c>
      <c r="M23">
        <v>2000</v>
      </c>
      <c r="N23" s="2">
        <v>1205</v>
      </c>
      <c r="O23" s="2">
        <v>2.39</v>
      </c>
      <c r="P23" s="2">
        <v>66</v>
      </c>
      <c r="Q23" s="2">
        <v>89.04</v>
      </c>
      <c r="R23" s="2">
        <v>10.96</v>
      </c>
      <c r="S23" s="4">
        <f t="shared" si="0"/>
        <v>0</v>
      </c>
      <c r="T23" s="4">
        <f t="shared" si="1"/>
        <v>1.5</v>
      </c>
      <c r="U23" s="1">
        <v>45463</v>
      </c>
      <c r="V23" s="5">
        <v>-1.0539232373748939</v>
      </c>
      <c r="W23" s="5">
        <v>-0.67897811438859312</v>
      </c>
      <c r="X23" s="5">
        <v>2.1236244706687688</v>
      </c>
      <c r="Y23" s="4">
        <f t="shared" si="2"/>
        <v>3.0813473078041325</v>
      </c>
      <c r="Z23" s="4">
        <f t="shared" si="3"/>
        <v>1.0777311796523921</v>
      </c>
      <c r="AA23" s="4">
        <f t="shared" si="4"/>
        <v>0.53019969820308221</v>
      </c>
      <c r="AB23" s="4">
        <f t="shared" si="5"/>
        <v>0</v>
      </c>
      <c r="AC23" s="4">
        <f t="shared" si="6"/>
        <v>3.3012470886362113</v>
      </c>
      <c r="AD23" s="4">
        <f t="shared" si="7"/>
        <v>9.1240875912408761</v>
      </c>
      <c r="AE23" s="4">
        <f t="shared" si="8"/>
        <v>0.1359999999999999</v>
      </c>
      <c r="AF23" s="4">
        <v>3</v>
      </c>
      <c r="AG23" s="4">
        <v>-258</v>
      </c>
      <c r="AH23" s="4">
        <v>2</v>
      </c>
      <c r="AI23" s="4">
        <v>-159</v>
      </c>
      <c r="AJ23" s="6">
        <f t="shared" si="9"/>
        <v>0.47712125471966244</v>
      </c>
      <c r="AK23" t="e">
        <f t="shared" si="10"/>
        <v>#NUM!</v>
      </c>
    </row>
    <row r="24" spans="1:37" x14ac:dyDescent="0.6">
      <c r="A24" t="s">
        <v>183</v>
      </c>
      <c r="B24" s="1">
        <v>45155</v>
      </c>
      <c r="C24">
        <v>26900</v>
      </c>
      <c r="D24">
        <v>45700</v>
      </c>
      <c r="E24">
        <v>26350</v>
      </c>
      <c r="F24">
        <v>3</v>
      </c>
      <c r="G24" s="7" t="s">
        <v>228</v>
      </c>
      <c r="H24" t="s">
        <v>21</v>
      </c>
      <c r="I24" s="2"/>
      <c r="J24" s="2" t="s">
        <v>61</v>
      </c>
      <c r="K24" s="2">
        <v>21000</v>
      </c>
      <c r="L24" s="2">
        <v>23000</v>
      </c>
      <c r="M24">
        <v>23000</v>
      </c>
      <c r="N24" s="2">
        <v>731.17</v>
      </c>
      <c r="O24" s="2">
        <v>12.17</v>
      </c>
      <c r="P24" s="2">
        <v>723</v>
      </c>
      <c r="Q24" s="2">
        <v>34.799999999999997</v>
      </c>
      <c r="R24" s="2">
        <v>65.2</v>
      </c>
      <c r="S24" s="4">
        <f t="shared" si="0"/>
        <v>4.5454545454545456E-2</v>
      </c>
      <c r="T24" s="4">
        <f t="shared" si="1"/>
        <v>0.16956521739130434</v>
      </c>
      <c r="U24" s="1">
        <v>45456</v>
      </c>
      <c r="V24" s="5">
        <v>-2.2751137631248119</v>
      </c>
      <c r="W24" s="5">
        <v>-1.9019032953642909</v>
      </c>
      <c r="X24" s="5">
        <v>-3.717390235244959</v>
      </c>
      <c r="Y24" s="4">
        <f t="shared" si="2"/>
        <v>2.8646119300885662</v>
      </c>
      <c r="Z24" s="4">
        <f t="shared" si="3"/>
        <v>1.8208579894396999</v>
      </c>
      <c r="AA24" s="4">
        <f t="shared" si="4"/>
        <v>1.1195857749617839</v>
      </c>
      <c r="AB24" s="4">
        <f t="shared" si="5"/>
        <v>4.5454545454545459</v>
      </c>
      <c r="AC24" s="4">
        <f t="shared" si="6"/>
        <v>4.3617467179758966</v>
      </c>
      <c r="AD24" s="4">
        <f t="shared" si="7"/>
        <v>1.5337423312883436</v>
      </c>
      <c r="AE24" s="4">
        <f t="shared" si="8"/>
        <v>0.6988847583643123</v>
      </c>
      <c r="AJ24" s="6"/>
      <c r="AK24">
        <f t="shared" si="10"/>
        <v>0</v>
      </c>
    </row>
    <row r="25" spans="1:37" x14ac:dyDescent="0.6">
      <c r="A25" t="s">
        <v>182</v>
      </c>
      <c r="B25" s="1">
        <v>45159</v>
      </c>
      <c r="C25">
        <v>11990</v>
      </c>
      <c r="D25">
        <v>13800</v>
      </c>
      <c r="E25">
        <v>10740</v>
      </c>
      <c r="F25">
        <v>2</v>
      </c>
      <c r="G25" s="7" t="s">
        <v>231</v>
      </c>
      <c r="H25" t="s">
        <v>30</v>
      </c>
      <c r="I25" s="2"/>
      <c r="J25" s="2"/>
      <c r="K25" s="2">
        <v>11500</v>
      </c>
      <c r="L25" s="2">
        <v>12500</v>
      </c>
      <c r="M25">
        <v>11500</v>
      </c>
      <c r="N25" s="2">
        <v>235.56</v>
      </c>
      <c r="O25" s="2">
        <v>1.82</v>
      </c>
      <c r="P25" s="2">
        <v>2990</v>
      </c>
      <c r="Q25" s="2">
        <v>25.12</v>
      </c>
      <c r="R25" s="2">
        <v>74.88</v>
      </c>
      <c r="S25" s="4">
        <f t="shared" si="0"/>
        <v>-4.1666666666666664E-2</v>
      </c>
      <c r="T25" s="4">
        <f t="shared" si="1"/>
        <v>4.2608695652173914E-2</v>
      </c>
      <c r="U25" s="1">
        <v>45462</v>
      </c>
      <c r="V25" s="5">
        <v>-1.364413056046226</v>
      </c>
      <c r="W25" s="5">
        <v>-0.7860472892222099</v>
      </c>
      <c r="X25" s="5">
        <v>-0.1104385484738848</v>
      </c>
      <c r="Y25" s="4">
        <f t="shared" si="2"/>
        <v>2.3739413115180614</v>
      </c>
      <c r="Z25" s="4">
        <f t="shared" si="3"/>
        <v>1.8801273222166248</v>
      </c>
      <c r="AA25" s="4">
        <f t="shared" si="4"/>
        <v>0.45024910831936116</v>
      </c>
      <c r="AB25" s="4">
        <f t="shared" si="5"/>
        <v>-4.1666666666666661</v>
      </c>
      <c r="AC25" s="4">
        <f t="shared" si="6"/>
        <v>4.0607356034493183</v>
      </c>
      <c r="AD25" s="4">
        <f t="shared" si="7"/>
        <v>1.3354700854700856</v>
      </c>
      <c r="AE25" s="4">
        <f t="shared" si="8"/>
        <v>0.15095913261050886</v>
      </c>
      <c r="AF25" s="4">
        <v>271</v>
      </c>
      <c r="AG25" s="4">
        <v>33</v>
      </c>
      <c r="AH25" s="4">
        <v>355</v>
      </c>
      <c r="AI25" s="4">
        <v>12</v>
      </c>
      <c r="AJ25" s="6">
        <f t="shared" si="9"/>
        <v>2.5514499979728753</v>
      </c>
      <c r="AK25">
        <f t="shared" si="10"/>
        <v>1.1139433523068367</v>
      </c>
    </row>
    <row r="26" spans="1:37" x14ac:dyDescent="0.6">
      <c r="A26" t="s">
        <v>181</v>
      </c>
      <c r="B26" s="1">
        <v>45160</v>
      </c>
      <c r="C26">
        <v>16110</v>
      </c>
      <c r="D26">
        <v>16800</v>
      </c>
      <c r="E26">
        <v>10470</v>
      </c>
      <c r="F26">
        <v>3</v>
      </c>
      <c r="G26" s="7" t="s">
        <v>226</v>
      </c>
      <c r="H26" t="s">
        <v>23</v>
      </c>
      <c r="I26" s="2"/>
      <c r="J26" s="2"/>
      <c r="K26" s="2">
        <v>5800</v>
      </c>
      <c r="L26" s="2">
        <v>6800</v>
      </c>
      <c r="M26">
        <v>8000</v>
      </c>
      <c r="N26" s="2">
        <v>1813.42</v>
      </c>
      <c r="O26" s="2">
        <v>21.63</v>
      </c>
      <c r="P26" s="2">
        <v>1187</v>
      </c>
      <c r="Q26" s="2">
        <v>24.49</v>
      </c>
      <c r="R26" s="2">
        <v>75.510000000000005</v>
      </c>
      <c r="S26" s="4">
        <f t="shared" si="0"/>
        <v>0.26984126984126983</v>
      </c>
      <c r="T26" s="4">
        <f t="shared" si="1"/>
        <v>1.0137499999999999</v>
      </c>
      <c r="U26" s="1">
        <v>45461</v>
      </c>
      <c r="V26" s="5">
        <v>1.3566201856541871</v>
      </c>
      <c r="W26" s="5">
        <v>0.67294587105051262</v>
      </c>
      <c r="X26" s="5">
        <v>0.30134576447182621</v>
      </c>
      <c r="Y26" s="4">
        <f t="shared" si="2"/>
        <v>3.2587378243830982</v>
      </c>
      <c r="Z26" s="4">
        <f t="shared" si="3"/>
        <v>1.8837182019639596</v>
      </c>
      <c r="AA26" s="4">
        <f t="shared" si="4"/>
        <v>1.3546845539547285</v>
      </c>
      <c r="AB26" s="4">
        <f t="shared" si="5"/>
        <v>26.984126984126984</v>
      </c>
      <c r="AC26" s="4">
        <f t="shared" si="6"/>
        <v>3.9031442704095385</v>
      </c>
      <c r="AD26" s="4">
        <f t="shared" si="7"/>
        <v>1.3243279035889284</v>
      </c>
      <c r="AE26" s="4">
        <f t="shared" si="8"/>
        <v>4.2830540037243958E-2</v>
      </c>
      <c r="AF26" s="4">
        <v>852</v>
      </c>
      <c r="AG26" s="4">
        <v>22</v>
      </c>
      <c r="AH26" s="4">
        <v>875</v>
      </c>
      <c r="AI26" s="4">
        <v>49</v>
      </c>
      <c r="AJ26" s="6">
        <f t="shared" si="9"/>
        <v>2.9425041061680806</v>
      </c>
      <c r="AK26">
        <f t="shared" si="10"/>
        <v>1.6989700043360187</v>
      </c>
    </row>
    <row r="27" spans="1:37" x14ac:dyDescent="0.6">
      <c r="A27" t="s">
        <v>180</v>
      </c>
      <c r="B27" s="1">
        <v>45162</v>
      </c>
      <c r="C27">
        <v>19000</v>
      </c>
      <c r="D27">
        <v>24300</v>
      </c>
      <c r="E27">
        <v>24300</v>
      </c>
      <c r="F27">
        <v>3</v>
      </c>
      <c r="G27" s="7" t="s">
        <v>226</v>
      </c>
      <c r="H27" t="s">
        <v>23</v>
      </c>
      <c r="I27" s="2"/>
      <c r="J27" s="2"/>
      <c r="K27" s="2">
        <v>9200</v>
      </c>
      <c r="L27" s="2">
        <v>10600</v>
      </c>
      <c r="M27">
        <v>12000</v>
      </c>
      <c r="N27" s="2">
        <v>1544.73</v>
      </c>
      <c r="O27" s="2">
        <v>13.99</v>
      </c>
      <c r="P27" s="2">
        <v>949</v>
      </c>
      <c r="Q27" s="2">
        <v>23.41</v>
      </c>
      <c r="R27" s="2">
        <v>76.59</v>
      </c>
      <c r="S27" s="4">
        <f t="shared" si="0"/>
        <v>0.21212121212121213</v>
      </c>
      <c r="T27" s="4">
        <f t="shared" si="1"/>
        <v>0.58333333333333337</v>
      </c>
      <c r="U27" s="1">
        <v>45460</v>
      </c>
      <c r="V27" s="5">
        <v>1.655409834452505</v>
      </c>
      <c r="W27" s="5">
        <v>0.82367364505136031</v>
      </c>
      <c r="X27" s="5">
        <v>-0.65713525346611146</v>
      </c>
      <c r="Y27" s="4">
        <f t="shared" si="2"/>
        <v>3.1891336359272895</v>
      </c>
      <c r="Z27" s="4">
        <f t="shared" si="3"/>
        <v>1.8898057518680855</v>
      </c>
      <c r="AA27" s="4">
        <f t="shared" si="4"/>
        <v>1.1758016328482794</v>
      </c>
      <c r="AB27" s="4">
        <f t="shared" si="5"/>
        <v>21.212121212121211</v>
      </c>
      <c r="AC27" s="4">
        <f t="shared" si="6"/>
        <v>4.0792174357465667</v>
      </c>
      <c r="AD27" s="4">
        <f t="shared" si="7"/>
        <v>1.3056534795665229</v>
      </c>
      <c r="AE27" s="4">
        <f t="shared" si="8"/>
        <v>0.27894736842105261</v>
      </c>
      <c r="AJ27" s="6"/>
      <c r="AK27">
        <f t="shared" si="10"/>
        <v>0</v>
      </c>
    </row>
    <row r="28" spans="1:37" x14ac:dyDescent="0.6">
      <c r="A28" t="s">
        <v>179</v>
      </c>
      <c r="B28" s="1">
        <v>45168</v>
      </c>
      <c r="C28">
        <v>3465</v>
      </c>
      <c r="D28">
        <v>4200</v>
      </c>
      <c r="E28">
        <v>2520</v>
      </c>
      <c r="F28">
        <v>3</v>
      </c>
      <c r="G28" s="7" t="s">
        <v>260</v>
      </c>
      <c r="H28" t="s">
        <v>27</v>
      </c>
      <c r="I28" s="2" t="s">
        <v>17</v>
      </c>
      <c r="J28" s="2"/>
      <c r="K28" s="2">
        <v>2000</v>
      </c>
      <c r="L28" s="2">
        <v>2000</v>
      </c>
      <c r="M28">
        <v>2000</v>
      </c>
      <c r="N28" s="2">
        <v>828.73</v>
      </c>
      <c r="O28" s="2">
        <v>0.24</v>
      </c>
      <c r="P28" s="2">
        <v>85</v>
      </c>
      <c r="Q28" s="2">
        <v>94.56</v>
      </c>
      <c r="R28" s="2">
        <v>5.44</v>
      </c>
      <c r="S28" s="4">
        <f t="shared" si="0"/>
        <v>0</v>
      </c>
      <c r="T28" s="4">
        <f t="shared" si="1"/>
        <v>0.73250000000000004</v>
      </c>
      <c r="U28" s="1">
        <v>45457</v>
      </c>
      <c r="V28" s="5">
        <v>2.5981786364218391</v>
      </c>
      <c r="W28" s="5">
        <v>2.0863815977445821</v>
      </c>
      <c r="X28" s="5">
        <v>1.8746231025849109</v>
      </c>
      <c r="Y28" s="4">
        <f t="shared" si="2"/>
        <v>2.918936792874169</v>
      </c>
      <c r="Z28" s="4">
        <f t="shared" si="3"/>
        <v>0.80888586735981216</v>
      </c>
      <c r="AA28" s="4">
        <f t="shared" si="4"/>
        <v>9.3421685162235063E-2</v>
      </c>
      <c r="AB28" s="4">
        <f t="shared" si="5"/>
        <v>0</v>
      </c>
      <c r="AC28" s="4">
        <f t="shared" si="6"/>
        <v>3.3012470886362113</v>
      </c>
      <c r="AD28" s="4">
        <f t="shared" si="7"/>
        <v>18.382352941176467</v>
      </c>
      <c r="AE28" s="4">
        <f t="shared" si="8"/>
        <v>0.21212121212121215</v>
      </c>
      <c r="AF28" s="4">
        <v>12</v>
      </c>
      <c r="AG28" s="4">
        <v>-70</v>
      </c>
      <c r="AH28" s="4">
        <v>23</v>
      </c>
      <c r="AI28" s="4">
        <v>-96</v>
      </c>
      <c r="AJ28" s="6">
        <f t="shared" si="9"/>
        <v>1.3802112417116059</v>
      </c>
      <c r="AK28" t="e">
        <f t="shared" si="10"/>
        <v>#NUM!</v>
      </c>
    </row>
    <row r="29" spans="1:37" x14ac:dyDescent="0.6">
      <c r="A29" t="s">
        <v>178</v>
      </c>
      <c r="B29" s="1">
        <v>45168</v>
      </c>
      <c r="C29">
        <v>2655</v>
      </c>
      <c r="D29">
        <v>3045</v>
      </c>
      <c r="E29">
        <v>2035</v>
      </c>
      <c r="F29">
        <v>3</v>
      </c>
      <c r="G29" s="7" t="s">
        <v>260</v>
      </c>
      <c r="H29" t="s">
        <v>23</v>
      </c>
      <c r="I29" s="2" t="s">
        <v>17</v>
      </c>
      <c r="J29" s="2"/>
      <c r="K29" s="2">
        <v>2000</v>
      </c>
      <c r="L29" s="2">
        <v>2000</v>
      </c>
      <c r="M29">
        <v>2000</v>
      </c>
      <c r="N29" s="2">
        <v>657.16</v>
      </c>
      <c r="O29" s="2">
        <v>0.44600000000000001</v>
      </c>
      <c r="P29" s="2">
        <v>141</v>
      </c>
      <c r="Q29" s="2">
        <v>92.4</v>
      </c>
      <c r="R29" s="2">
        <v>7.6</v>
      </c>
      <c r="S29" s="4">
        <f t="shared" si="0"/>
        <v>0</v>
      </c>
      <c r="T29" s="4">
        <f t="shared" si="1"/>
        <v>0.32750000000000001</v>
      </c>
      <c r="U29" s="1">
        <v>45453</v>
      </c>
      <c r="V29" s="5">
        <v>2.5981786364218391</v>
      </c>
      <c r="W29" s="5">
        <v>2.0863815977445821</v>
      </c>
      <c r="X29" s="5">
        <v>1.8746231025849109</v>
      </c>
      <c r="Y29" s="4">
        <f t="shared" si="2"/>
        <v>2.8183314842981382</v>
      </c>
      <c r="Z29" s="4">
        <f t="shared" si="3"/>
        <v>0.93449845124356767</v>
      </c>
      <c r="AA29" s="4">
        <f t="shared" si="4"/>
        <v>0.16016829295851201</v>
      </c>
      <c r="AB29" s="4">
        <f t="shared" si="5"/>
        <v>0</v>
      </c>
      <c r="AC29" s="4">
        <f t="shared" si="6"/>
        <v>3.3012470886362113</v>
      </c>
      <c r="AD29" s="4">
        <f t="shared" si="7"/>
        <v>13.157894736842104</v>
      </c>
      <c r="AE29" s="4">
        <f t="shared" si="8"/>
        <v>0.14689265536723162</v>
      </c>
      <c r="AF29" s="4">
        <v>896</v>
      </c>
      <c r="AG29" s="4">
        <v>17</v>
      </c>
      <c r="AH29" s="4">
        <v>885</v>
      </c>
      <c r="AI29" s="4">
        <v>-139</v>
      </c>
      <c r="AJ29" s="6">
        <f t="shared" si="9"/>
        <v>2.9474337218870508</v>
      </c>
      <c r="AK29" t="e">
        <f t="shared" si="10"/>
        <v>#NUM!</v>
      </c>
    </row>
    <row r="30" spans="1:37" x14ac:dyDescent="0.6">
      <c r="A30" t="s">
        <v>177</v>
      </c>
      <c r="B30" s="1">
        <v>45170</v>
      </c>
      <c r="C30">
        <v>3025</v>
      </c>
      <c r="D30">
        <v>3570</v>
      </c>
      <c r="E30">
        <v>2005</v>
      </c>
      <c r="F30">
        <v>2</v>
      </c>
      <c r="G30" s="7" t="s">
        <v>260</v>
      </c>
      <c r="H30" t="s">
        <v>86</v>
      </c>
      <c r="I30" s="2" t="s">
        <v>17</v>
      </c>
      <c r="J30" s="2"/>
      <c r="K30" s="2">
        <v>2000</v>
      </c>
      <c r="L30" s="2">
        <v>2000</v>
      </c>
      <c r="M30">
        <v>2000</v>
      </c>
      <c r="N30" s="2">
        <v>752.21</v>
      </c>
      <c r="O30" s="2">
        <v>0.27</v>
      </c>
      <c r="P30" s="2">
        <v>105</v>
      </c>
      <c r="Q30" s="2">
        <v>95.42</v>
      </c>
      <c r="R30" s="2">
        <v>4.58</v>
      </c>
      <c r="S30" s="4">
        <f t="shared" si="0"/>
        <v>0</v>
      </c>
      <c r="T30" s="4">
        <f t="shared" si="1"/>
        <v>0.51249999999999996</v>
      </c>
      <c r="U30" s="1">
        <v>45454</v>
      </c>
      <c r="V30" s="5">
        <v>0.65412745536792971</v>
      </c>
      <c r="W30" s="5">
        <v>0.22301242429552201</v>
      </c>
      <c r="X30" s="5">
        <v>1.3271669332591509</v>
      </c>
      <c r="Y30" s="4">
        <f t="shared" si="2"/>
        <v>2.8769160772978792</v>
      </c>
      <c r="Z30" s="4">
        <f t="shared" si="3"/>
        <v>0.74663419893757876</v>
      </c>
      <c r="AA30" s="4">
        <f t="shared" si="4"/>
        <v>0.10380372095595687</v>
      </c>
      <c r="AB30" s="4">
        <f t="shared" si="5"/>
        <v>0</v>
      </c>
      <c r="AC30" s="4">
        <f t="shared" si="6"/>
        <v>3.3012470886362113</v>
      </c>
      <c r="AD30" s="4">
        <f t="shared" si="7"/>
        <v>21.834061135371179</v>
      </c>
      <c r="AE30" s="4">
        <f t="shared" si="8"/>
        <v>0.18016528925619846</v>
      </c>
      <c r="AJ30" s="6"/>
      <c r="AK30">
        <f t="shared" si="10"/>
        <v>0</v>
      </c>
    </row>
    <row r="31" spans="1:37" x14ac:dyDescent="0.6">
      <c r="A31" t="s">
        <v>176</v>
      </c>
      <c r="B31" s="1">
        <v>45173</v>
      </c>
      <c r="C31">
        <v>2670</v>
      </c>
      <c r="D31">
        <v>2870</v>
      </c>
      <c r="E31">
        <v>2005</v>
      </c>
      <c r="F31">
        <v>3</v>
      </c>
      <c r="G31" s="7" t="s">
        <v>260</v>
      </c>
      <c r="H31" t="s">
        <v>23</v>
      </c>
      <c r="I31" s="2" t="s">
        <v>17</v>
      </c>
      <c r="J31" s="2"/>
      <c r="K31" s="2">
        <v>2000</v>
      </c>
      <c r="L31" s="2">
        <v>2000</v>
      </c>
      <c r="M31">
        <v>2000</v>
      </c>
      <c r="N31" s="2">
        <v>662.57</v>
      </c>
      <c r="O31" s="2">
        <v>1.34</v>
      </c>
      <c r="P31" s="2">
        <v>146</v>
      </c>
      <c r="Q31" s="2">
        <v>88.92</v>
      </c>
      <c r="R31" s="2">
        <v>11.08</v>
      </c>
      <c r="S31" s="4">
        <f t="shared" si="0"/>
        <v>0</v>
      </c>
      <c r="T31" s="4">
        <f t="shared" si="1"/>
        <v>0.33500000000000002</v>
      </c>
      <c r="U31" s="1">
        <v>45456</v>
      </c>
      <c r="V31" s="5">
        <v>8.916273613409742E-2</v>
      </c>
      <c r="W31" s="5">
        <v>1.9931965270145721E-2</v>
      </c>
      <c r="X31" s="5">
        <v>-0.44056757720470602</v>
      </c>
      <c r="Y31" s="4">
        <f t="shared" si="2"/>
        <v>2.8218867433424233</v>
      </c>
      <c r="Z31" s="4">
        <f t="shared" si="3"/>
        <v>1.082066934285113</v>
      </c>
      <c r="AA31" s="4">
        <f t="shared" si="4"/>
        <v>0.36921585741014279</v>
      </c>
      <c r="AB31" s="4">
        <f t="shared" si="5"/>
        <v>0</v>
      </c>
      <c r="AC31" s="4">
        <f t="shared" si="6"/>
        <v>3.3012470886362113</v>
      </c>
      <c r="AD31" s="4">
        <f t="shared" si="7"/>
        <v>9.025270758122744</v>
      </c>
      <c r="AE31" s="4">
        <f t="shared" si="8"/>
        <v>7.4906367041198463E-2</v>
      </c>
      <c r="AJ31" s="6"/>
      <c r="AK31">
        <f t="shared" si="10"/>
        <v>0</v>
      </c>
    </row>
    <row r="32" spans="1:37" x14ac:dyDescent="0.6">
      <c r="A32" t="s">
        <v>175</v>
      </c>
      <c r="B32" s="1">
        <v>45176</v>
      </c>
      <c r="C32">
        <v>2900</v>
      </c>
      <c r="D32">
        <v>2955</v>
      </c>
      <c r="E32">
        <v>1998</v>
      </c>
      <c r="F32">
        <v>1</v>
      </c>
      <c r="G32" s="7" t="s">
        <v>260</v>
      </c>
      <c r="H32" t="s">
        <v>111</v>
      </c>
      <c r="I32" s="2" t="s">
        <v>17</v>
      </c>
      <c r="J32" s="2"/>
      <c r="K32" s="2">
        <v>2000</v>
      </c>
      <c r="L32" s="2">
        <v>2000</v>
      </c>
      <c r="M32">
        <v>2000</v>
      </c>
      <c r="N32" s="2">
        <v>739.65</v>
      </c>
      <c r="O32" s="2">
        <v>0.25</v>
      </c>
      <c r="P32" s="2">
        <v>101</v>
      </c>
      <c r="Q32" s="2">
        <v>93.7</v>
      </c>
      <c r="R32" s="2">
        <v>6.3</v>
      </c>
      <c r="S32" s="4">
        <f t="shared" si="0"/>
        <v>0</v>
      </c>
      <c r="T32" s="4">
        <f t="shared" si="1"/>
        <v>0.45</v>
      </c>
      <c r="U32" s="1">
        <v>45454</v>
      </c>
      <c r="V32" s="5">
        <v>-1.1355616177055301</v>
      </c>
      <c r="W32" s="5">
        <v>-1.1136536813210041</v>
      </c>
      <c r="X32" s="5">
        <v>-0.13163768798162651</v>
      </c>
      <c r="Y32" s="4">
        <f t="shared" si="2"/>
        <v>2.8696130271721287</v>
      </c>
      <c r="Z32" s="4">
        <f t="shared" si="3"/>
        <v>0.86332286012045589</v>
      </c>
      <c r="AA32" s="4">
        <f t="shared" si="4"/>
        <v>9.691001300805642E-2</v>
      </c>
      <c r="AB32" s="4">
        <f t="shared" si="5"/>
        <v>0</v>
      </c>
      <c r="AC32" s="4">
        <f t="shared" si="6"/>
        <v>3.3012470886362113</v>
      </c>
      <c r="AD32" s="4">
        <f t="shared" si="7"/>
        <v>15.873015873015872</v>
      </c>
      <c r="AE32" s="4">
        <f t="shared" si="8"/>
        <v>1.8965517241379404E-2</v>
      </c>
      <c r="AJ32" s="6"/>
      <c r="AK32">
        <f t="shared" si="10"/>
        <v>0</v>
      </c>
    </row>
    <row r="33" spans="1:37" x14ac:dyDescent="0.6">
      <c r="A33" t="s">
        <v>173</v>
      </c>
      <c r="B33" s="1">
        <v>45183</v>
      </c>
      <c r="C33">
        <v>2430</v>
      </c>
      <c r="D33">
        <v>2485</v>
      </c>
      <c r="E33">
        <v>1983</v>
      </c>
      <c r="F33">
        <v>1</v>
      </c>
      <c r="G33" s="7" t="s">
        <v>260</v>
      </c>
      <c r="H33" t="s">
        <v>174</v>
      </c>
      <c r="I33" s="2" t="s">
        <v>17</v>
      </c>
      <c r="J33" s="2"/>
      <c r="K33" s="2">
        <v>2000</v>
      </c>
      <c r="L33" s="2">
        <v>2000</v>
      </c>
      <c r="M33">
        <v>2000</v>
      </c>
      <c r="N33" s="2">
        <v>655.64</v>
      </c>
      <c r="O33" s="2">
        <v>0</v>
      </c>
      <c r="P33" s="2">
        <v>104</v>
      </c>
      <c r="Q33" s="2">
        <v>86.21</v>
      </c>
      <c r="R33" s="2">
        <v>13.79</v>
      </c>
      <c r="S33" s="4">
        <f t="shared" si="0"/>
        <v>0</v>
      </c>
      <c r="T33" s="4">
        <f t="shared" si="1"/>
        <v>0.215</v>
      </c>
      <c r="U33" s="1">
        <v>45456</v>
      </c>
      <c r="V33" s="5">
        <v>-0.74939381847455067</v>
      </c>
      <c r="W33" s="5">
        <v>-0.44613254949393488</v>
      </c>
      <c r="X33" s="5">
        <v>-3.2688638966494969</v>
      </c>
      <c r="Y33" s="4">
        <f t="shared" si="2"/>
        <v>2.8173273347596846</v>
      </c>
      <c r="Z33" s="4">
        <f t="shared" si="3"/>
        <v>1.1699681739968923</v>
      </c>
      <c r="AA33" s="4">
        <f t="shared" si="4"/>
        <v>0</v>
      </c>
      <c r="AB33" s="4">
        <f t="shared" si="5"/>
        <v>0</v>
      </c>
      <c r="AC33" s="4">
        <f t="shared" si="6"/>
        <v>3.3012470886362113</v>
      </c>
      <c r="AD33" s="4">
        <f t="shared" si="7"/>
        <v>7.2516316171138513</v>
      </c>
      <c r="AE33" s="4">
        <f t="shared" si="8"/>
        <v>2.2633744855967031E-2</v>
      </c>
      <c r="AF33" s="4">
        <v>14</v>
      </c>
      <c r="AG33" s="4">
        <v>-44</v>
      </c>
      <c r="AH33" s="4">
        <v>12</v>
      </c>
      <c r="AI33" s="4">
        <v>-80</v>
      </c>
      <c r="AJ33" s="6">
        <f t="shared" si="9"/>
        <v>1.1139433523068367</v>
      </c>
      <c r="AK33" t="e">
        <f t="shared" si="10"/>
        <v>#NUM!</v>
      </c>
    </row>
    <row r="34" spans="1:37" x14ac:dyDescent="0.6">
      <c r="A34" t="s">
        <v>172</v>
      </c>
      <c r="B34" s="1">
        <v>45194</v>
      </c>
      <c r="C34">
        <v>36100</v>
      </c>
      <c r="D34">
        <v>69900</v>
      </c>
      <c r="E34">
        <v>51500</v>
      </c>
      <c r="F34">
        <v>2</v>
      </c>
      <c r="G34" s="7" t="s">
        <v>226</v>
      </c>
      <c r="H34" t="s">
        <v>114</v>
      </c>
      <c r="I34" s="2"/>
      <c r="J34" s="2"/>
      <c r="K34" s="2">
        <v>20000</v>
      </c>
      <c r="L34" s="2">
        <v>24000</v>
      </c>
      <c r="M34">
        <v>24000</v>
      </c>
      <c r="N34" s="2">
        <v>672.42</v>
      </c>
      <c r="O34" s="2">
        <v>28.3</v>
      </c>
      <c r="P34" s="2">
        <v>1176</v>
      </c>
      <c r="Q34" s="2">
        <v>18.170000000000002</v>
      </c>
      <c r="R34" s="2">
        <v>81.83</v>
      </c>
      <c r="S34" s="4">
        <f t="shared" ref="S34:S65" si="11">(M34-(K34+L34)/2)/((K34+L34)/2)</f>
        <v>9.0909090909090912E-2</v>
      </c>
      <c r="T34" s="4">
        <f t="shared" ref="T34:T65" si="12">(C34-M34)/M34</f>
        <v>0.50416666666666665</v>
      </c>
      <c r="U34" s="1">
        <v>45453</v>
      </c>
      <c r="V34" s="5">
        <v>-1.9104449562726229</v>
      </c>
      <c r="W34" s="5">
        <v>-1.865888262106151</v>
      </c>
      <c r="X34" s="5">
        <v>-2.8740705953417129</v>
      </c>
      <c r="Y34" s="4">
        <f t="shared" ref="Y34:Y65" si="13">LOG(N34+1)</f>
        <v>2.8282860104195406</v>
      </c>
      <c r="Z34" s="4">
        <f t="shared" ref="Z34:Z65" si="14">LOG(R34+1)</f>
        <v>1.9181876613589257</v>
      </c>
      <c r="AA34" s="4">
        <f t="shared" ref="AA34:AA65" si="15">LOG(1+O34)</f>
        <v>1.4668676203541096</v>
      </c>
      <c r="AB34" s="4">
        <f t="shared" ref="AB34:AB65" si="16">100*S34</f>
        <v>9.0909090909090917</v>
      </c>
      <c r="AC34" s="4">
        <f t="shared" ref="AC34:AC65" si="17">LOG(1+M34)</f>
        <v>4.3802293369380374</v>
      </c>
      <c r="AD34" s="4">
        <f t="shared" ref="AD34:AD65" si="18">1/R34 *100</f>
        <v>1.2220457045093487</v>
      </c>
      <c r="AE34" s="4">
        <f t="shared" ref="AE34:AE65" si="19">(D34/C34 -1)</f>
        <v>0.93628808864265922</v>
      </c>
      <c r="AJ34" s="6"/>
      <c r="AK34">
        <f t="shared" si="10"/>
        <v>0</v>
      </c>
    </row>
    <row r="35" spans="1:37" x14ac:dyDescent="0.6">
      <c r="A35" t="s">
        <v>171</v>
      </c>
      <c r="B35" s="1">
        <v>45196</v>
      </c>
      <c r="C35">
        <v>41100</v>
      </c>
      <c r="D35">
        <v>57600</v>
      </c>
      <c r="E35">
        <v>41600</v>
      </c>
      <c r="F35">
        <v>3</v>
      </c>
      <c r="G35" s="7" t="s">
        <v>230</v>
      </c>
      <c r="H35" t="s">
        <v>16</v>
      </c>
      <c r="I35" s="2"/>
      <c r="J35" s="2"/>
      <c r="K35" s="2">
        <v>20000</v>
      </c>
      <c r="L35" s="2">
        <v>23000</v>
      </c>
      <c r="M35">
        <v>23000</v>
      </c>
      <c r="N35" s="2">
        <v>619.24</v>
      </c>
      <c r="O35" s="2">
        <v>40.6</v>
      </c>
      <c r="P35" s="2">
        <v>1866</v>
      </c>
      <c r="Q35" s="2">
        <v>19.440000000000001</v>
      </c>
      <c r="R35" s="2">
        <v>80.56</v>
      </c>
      <c r="S35" s="4">
        <f t="shared" si="11"/>
        <v>6.9767441860465115E-2</v>
      </c>
      <c r="T35" s="4">
        <f t="shared" si="12"/>
        <v>0.78695652173913044</v>
      </c>
      <c r="U35" s="1">
        <v>45453</v>
      </c>
      <c r="V35" s="5">
        <v>-1.1217177931705129</v>
      </c>
      <c r="W35" s="5">
        <v>-1.0770746889256531</v>
      </c>
      <c r="X35" s="5">
        <v>-3.4443306820574788</v>
      </c>
      <c r="Y35" s="4">
        <f t="shared" si="13"/>
        <v>2.7925597709614509</v>
      </c>
      <c r="Z35" s="4">
        <f t="shared" si="14"/>
        <v>1.9114772171061023</v>
      </c>
      <c r="AA35" s="4">
        <f t="shared" si="15"/>
        <v>1.6190933306267428</v>
      </c>
      <c r="AB35" s="4">
        <f t="shared" si="16"/>
        <v>6.9767441860465116</v>
      </c>
      <c r="AC35" s="4">
        <f t="shared" si="17"/>
        <v>4.3617467179758966</v>
      </c>
      <c r="AD35" s="4">
        <f t="shared" si="18"/>
        <v>1.2413108242303872</v>
      </c>
      <c r="AE35" s="4">
        <f t="shared" si="19"/>
        <v>0.4014598540145986</v>
      </c>
      <c r="AJ35" s="6"/>
      <c r="AK35">
        <f t="shared" si="10"/>
        <v>0</v>
      </c>
    </row>
    <row r="36" spans="1:37" x14ac:dyDescent="0.6">
      <c r="A36" t="s">
        <v>169</v>
      </c>
      <c r="B36" s="1">
        <v>45203</v>
      </c>
      <c r="C36">
        <v>37350</v>
      </c>
      <c r="D36">
        <v>42000</v>
      </c>
      <c r="E36">
        <v>21500</v>
      </c>
      <c r="F36">
        <v>3</v>
      </c>
      <c r="G36" s="7" t="s">
        <v>226</v>
      </c>
      <c r="H36" t="s">
        <v>66</v>
      </c>
      <c r="I36" s="2"/>
      <c r="J36" s="2"/>
      <c r="K36" s="2">
        <v>8900</v>
      </c>
      <c r="L36" s="2">
        <v>11000</v>
      </c>
      <c r="M36">
        <v>12500</v>
      </c>
      <c r="N36" s="2">
        <v>840.74</v>
      </c>
      <c r="O36" s="2">
        <v>33.6</v>
      </c>
      <c r="P36" s="2">
        <v>681</v>
      </c>
      <c r="Q36" s="2">
        <v>20.92</v>
      </c>
      <c r="R36" s="2">
        <v>79.08</v>
      </c>
      <c r="S36" s="4">
        <f t="shared" si="11"/>
        <v>0.25628140703517588</v>
      </c>
      <c r="T36" s="4">
        <f t="shared" si="12"/>
        <v>1.988</v>
      </c>
      <c r="U36" s="1">
        <v>45448</v>
      </c>
      <c r="V36" s="5">
        <v>-1.2092194012906059</v>
      </c>
      <c r="W36" s="5">
        <v>-1.366579495204127</v>
      </c>
      <c r="X36" s="5">
        <v>0.22046029514521129</v>
      </c>
      <c r="Y36" s="4">
        <f t="shared" si="13"/>
        <v>2.9251779656058745</v>
      </c>
      <c r="Z36" s="4">
        <f t="shared" si="14"/>
        <v>1.9035240644712623</v>
      </c>
      <c r="AA36" s="4">
        <f t="shared" si="15"/>
        <v>1.5390760987927767</v>
      </c>
      <c r="AB36" s="4">
        <f t="shared" si="16"/>
        <v>25.628140703517587</v>
      </c>
      <c r="AC36" s="4">
        <f t="shared" si="17"/>
        <v>4.0969447551769402</v>
      </c>
      <c r="AD36" s="4">
        <f t="shared" si="18"/>
        <v>1.2645422357106728</v>
      </c>
      <c r="AE36" s="4">
        <f t="shared" si="19"/>
        <v>0.12449799196787148</v>
      </c>
      <c r="AJ36" s="6"/>
      <c r="AK36">
        <f t="shared" si="10"/>
        <v>0</v>
      </c>
    </row>
    <row r="37" spans="1:37" x14ac:dyDescent="0.6">
      <c r="A37" t="s">
        <v>170</v>
      </c>
      <c r="B37" s="1">
        <v>45203</v>
      </c>
      <c r="C37">
        <v>1996</v>
      </c>
      <c r="D37">
        <v>2000</v>
      </c>
      <c r="E37">
        <v>1900</v>
      </c>
      <c r="F37">
        <v>2</v>
      </c>
      <c r="G37" s="7" t="s">
        <v>260</v>
      </c>
      <c r="H37" t="s">
        <v>91</v>
      </c>
      <c r="I37" s="2" t="s">
        <v>17</v>
      </c>
      <c r="J37" s="2"/>
      <c r="K37" s="2">
        <v>2000</v>
      </c>
      <c r="L37" s="2">
        <v>2000</v>
      </c>
      <c r="M37">
        <v>2000</v>
      </c>
      <c r="N37" s="2">
        <v>71.97</v>
      </c>
      <c r="O37" s="2">
        <v>1.02</v>
      </c>
      <c r="P37" s="2">
        <v>378</v>
      </c>
      <c r="Q37" s="2">
        <v>94.49</v>
      </c>
      <c r="R37" s="2">
        <v>5.51</v>
      </c>
      <c r="S37" s="4">
        <f t="shared" si="11"/>
        <v>0</v>
      </c>
      <c r="T37" s="4">
        <f t="shared" si="12"/>
        <v>-2E-3</v>
      </c>
      <c r="U37" s="1">
        <v>45448</v>
      </c>
      <c r="V37" s="5">
        <v>-1.2092194012906059</v>
      </c>
      <c r="W37" s="5">
        <v>-1.366579495204127</v>
      </c>
      <c r="X37" s="5">
        <v>0.22046029514521129</v>
      </c>
      <c r="Y37" s="4">
        <f t="shared" si="13"/>
        <v>1.8631443462526673</v>
      </c>
      <c r="Z37" s="4">
        <f t="shared" si="14"/>
        <v>0.81358098856819194</v>
      </c>
      <c r="AA37" s="4">
        <f t="shared" si="15"/>
        <v>0.30535136944662378</v>
      </c>
      <c r="AB37" s="4">
        <f t="shared" si="16"/>
        <v>0</v>
      </c>
      <c r="AC37" s="4">
        <f t="shared" si="17"/>
        <v>3.3012470886362113</v>
      </c>
      <c r="AD37" s="4">
        <f t="shared" si="18"/>
        <v>18.148820326678766</v>
      </c>
      <c r="AE37" s="4">
        <f t="shared" si="19"/>
        <v>2.0040080160319551E-3</v>
      </c>
      <c r="AF37" s="4">
        <v>21</v>
      </c>
      <c r="AG37" s="4">
        <v>-33</v>
      </c>
      <c r="AH37" s="4">
        <v>29</v>
      </c>
      <c r="AI37" s="4">
        <v>-35</v>
      </c>
      <c r="AJ37" s="6">
        <f t="shared" si="9"/>
        <v>1.4771212547196624</v>
      </c>
      <c r="AK37" t="e">
        <f t="shared" si="10"/>
        <v>#NUM!</v>
      </c>
    </row>
    <row r="38" spans="1:37" x14ac:dyDescent="0.6">
      <c r="A38" t="s">
        <v>167</v>
      </c>
      <c r="B38" s="1">
        <v>45204</v>
      </c>
      <c r="C38">
        <v>59100</v>
      </c>
      <c r="D38">
        <v>67600</v>
      </c>
      <c r="E38">
        <v>51400</v>
      </c>
      <c r="F38">
        <v>3</v>
      </c>
      <c r="G38" s="7" t="s">
        <v>229</v>
      </c>
      <c r="H38" t="s">
        <v>168</v>
      </c>
      <c r="I38" s="2"/>
      <c r="J38" s="2"/>
      <c r="K38" s="2">
        <v>21000</v>
      </c>
      <c r="L38" s="2">
        <v>26000</v>
      </c>
      <c r="M38">
        <v>26000</v>
      </c>
      <c r="N38" s="2">
        <v>272.02999999999997</v>
      </c>
      <c r="O38" s="2">
        <v>59.43</v>
      </c>
      <c r="P38" s="2">
        <v>16853</v>
      </c>
      <c r="Q38" s="2">
        <v>18.38</v>
      </c>
      <c r="R38" s="2">
        <v>81.62</v>
      </c>
      <c r="S38" s="4">
        <f t="shared" si="11"/>
        <v>0.10638297872340426</v>
      </c>
      <c r="T38" s="4">
        <f t="shared" si="12"/>
        <v>1.273076923076923</v>
      </c>
      <c r="U38" s="1">
        <v>45446</v>
      </c>
      <c r="V38" s="5">
        <v>-0.53923210389607346</v>
      </c>
      <c r="W38" s="5">
        <v>-0.5745777770490661</v>
      </c>
      <c r="X38" s="5">
        <v>-2.466717732053882</v>
      </c>
      <c r="Y38" s="4">
        <f t="shared" si="13"/>
        <v>2.4362103690870547</v>
      </c>
      <c r="Z38" s="4">
        <f t="shared" si="14"/>
        <v>1.9170851906405673</v>
      </c>
      <c r="AA38" s="4">
        <f t="shared" si="15"/>
        <v>1.7812525942484565</v>
      </c>
      <c r="AB38" s="4">
        <f t="shared" si="16"/>
        <v>10.638297872340425</v>
      </c>
      <c r="AC38" s="4">
        <f t="shared" si="17"/>
        <v>4.4149900512835218</v>
      </c>
      <c r="AD38" s="4">
        <f t="shared" si="18"/>
        <v>1.2251899044351873</v>
      </c>
      <c r="AE38" s="4">
        <f t="shared" si="19"/>
        <v>0.14382402707275799</v>
      </c>
      <c r="AF38" s="4">
        <v>1321</v>
      </c>
      <c r="AG38" s="4">
        <v>90</v>
      </c>
      <c r="AH38" s="4">
        <v>1319</v>
      </c>
      <c r="AI38" s="4">
        <v>42</v>
      </c>
      <c r="AJ38" s="6">
        <f t="shared" si="9"/>
        <v>3.12057393120585</v>
      </c>
      <c r="AK38">
        <f t="shared" si="10"/>
        <v>1.6334684555795864</v>
      </c>
    </row>
    <row r="39" spans="1:37" x14ac:dyDescent="0.6">
      <c r="A39" t="s">
        <v>166</v>
      </c>
      <c r="B39" s="1">
        <v>45205</v>
      </c>
      <c r="C39">
        <v>40000</v>
      </c>
      <c r="D39">
        <v>41950</v>
      </c>
      <c r="E39">
        <v>23000</v>
      </c>
      <c r="F39">
        <v>3</v>
      </c>
      <c r="G39" s="7" t="s">
        <v>226</v>
      </c>
      <c r="H39" t="s">
        <v>19</v>
      </c>
      <c r="I39" s="2"/>
      <c r="J39" s="2"/>
      <c r="K39" s="2">
        <v>11500</v>
      </c>
      <c r="L39" s="2">
        <v>13200</v>
      </c>
      <c r="M39">
        <v>15000</v>
      </c>
      <c r="N39" s="2">
        <v>643.70000000000005</v>
      </c>
      <c r="O39" s="2">
        <v>57.5</v>
      </c>
      <c r="P39" s="2">
        <v>1645</v>
      </c>
      <c r="Q39" s="2">
        <v>11.37</v>
      </c>
      <c r="R39" s="2">
        <v>88.63</v>
      </c>
      <c r="S39" s="4">
        <f t="shared" si="11"/>
        <v>0.2145748987854251</v>
      </c>
      <c r="T39" s="4">
        <f t="shared" si="12"/>
        <v>1.6666666666666667</v>
      </c>
      <c r="U39" s="1">
        <v>45432</v>
      </c>
      <c r="V39" s="5">
        <v>1.227923912073801</v>
      </c>
      <c r="W39" s="5">
        <v>0.67951494323310069</v>
      </c>
      <c r="X39" s="5">
        <v>-4.7561293513909879</v>
      </c>
      <c r="Y39" s="4">
        <f t="shared" si="13"/>
        <v>2.8093576702111056</v>
      </c>
      <c r="Z39" s="4">
        <f t="shared" si="14"/>
        <v>1.9524533964230333</v>
      </c>
      <c r="AA39" s="4">
        <f t="shared" si="15"/>
        <v>1.7671558660821804</v>
      </c>
      <c r="AB39" s="4">
        <f t="shared" si="16"/>
        <v>21.457489878542511</v>
      </c>
      <c r="AC39" s="4">
        <f t="shared" si="17"/>
        <v>4.1761202110560856</v>
      </c>
      <c r="AD39" s="4">
        <f t="shared" si="18"/>
        <v>1.1282861333634211</v>
      </c>
      <c r="AE39" s="4">
        <f t="shared" si="19"/>
        <v>4.8750000000000071E-2</v>
      </c>
      <c r="AJ39" s="6"/>
      <c r="AK39">
        <f t="shared" si="10"/>
        <v>0</v>
      </c>
    </row>
    <row r="40" spans="1:37" x14ac:dyDescent="0.6">
      <c r="A40" t="s">
        <v>164</v>
      </c>
      <c r="B40" s="1">
        <v>45209</v>
      </c>
      <c r="C40">
        <v>28000</v>
      </c>
      <c r="D40">
        <v>28500</v>
      </c>
      <c r="E40">
        <v>20750</v>
      </c>
      <c r="F40">
        <v>2</v>
      </c>
      <c r="G40" s="7" t="s">
        <v>226</v>
      </c>
      <c r="H40" t="s">
        <v>165</v>
      </c>
      <c r="I40" s="2"/>
      <c r="J40" s="2"/>
      <c r="K40" s="2">
        <v>10500</v>
      </c>
      <c r="L40" s="2">
        <v>12000</v>
      </c>
      <c r="M40">
        <v>14000</v>
      </c>
      <c r="N40" s="2">
        <v>753.5</v>
      </c>
      <c r="O40" s="2">
        <v>81.62</v>
      </c>
      <c r="P40" s="2">
        <v>1102</v>
      </c>
      <c r="Q40" s="2">
        <v>29.43</v>
      </c>
      <c r="R40" s="2">
        <v>70.569999999999993</v>
      </c>
      <c r="S40" s="4">
        <f t="shared" si="11"/>
        <v>0.24444444444444444</v>
      </c>
      <c r="T40" s="4">
        <f t="shared" si="12"/>
        <v>1</v>
      </c>
      <c r="U40" s="1">
        <v>45425</v>
      </c>
      <c r="V40" s="5">
        <v>2.000102532993389</v>
      </c>
      <c r="W40" s="5">
        <v>1.819322667841486</v>
      </c>
      <c r="X40" s="5">
        <v>1.1134493389319771</v>
      </c>
      <c r="Y40" s="4">
        <f t="shared" si="13"/>
        <v>2.8776592441116087</v>
      </c>
      <c r="Z40" s="4">
        <f t="shared" si="14"/>
        <v>1.8547310172139422</v>
      </c>
      <c r="AA40" s="4">
        <f t="shared" si="15"/>
        <v>1.9170851906405673</v>
      </c>
      <c r="AB40" s="4">
        <f t="shared" si="16"/>
        <v>24.444444444444443</v>
      </c>
      <c r="AC40" s="4">
        <f t="shared" si="17"/>
        <v>4.1461590556048185</v>
      </c>
      <c r="AD40" s="4">
        <f t="shared" si="18"/>
        <v>1.417032733456143</v>
      </c>
      <c r="AE40" s="4">
        <f t="shared" si="19"/>
        <v>1.7857142857142794E-2</v>
      </c>
      <c r="AF40" s="4">
        <v>4696</v>
      </c>
      <c r="AG40" s="4">
        <v>208</v>
      </c>
      <c r="AH40" s="4">
        <v>5529</v>
      </c>
      <c r="AI40" s="4">
        <v>477</v>
      </c>
      <c r="AJ40" s="6">
        <f t="shared" si="9"/>
        <v>3.7427251313046983</v>
      </c>
      <c r="AK40">
        <f t="shared" si="10"/>
        <v>2.6794278966121188</v>
      </c>
    </row>
    <row r="41" spans="1:37" x14ac:dyDescent="0.6">
      <c r="A41" t="s">
        <v>163</v>
      </c>
      <c r="B41" s="1">
        <v>45212</v>
      </c>
      <c r="C41">
        <v>2000</v>
      </c>
      <c r="D41">
        <v>5480</v>
      </c>
      <c r="E41">
        <v>2375</v>
      </c>
      <c r="F41">
        <v>1</v>
      </c>
      <c r="G41" s="7" t="s">
        <v>260</v>
      </c>
      <c r="H41" t="s">
        <v>63</v>
      </c>
      <c r="I41" s="2" t="s">
        <v>17</v>
      </c>
      <c r="J41" s="2"/>
      <c r="K41" s="2">
        <v>2000</v>
      </c>
      <c r="L41" s="2">
        <v>2000</v>
      </c>
      <c r="M41">
        <v>2000</v>
      </c>
      <c r="N41" s="2">
        <v>612.84</v>
      </c>
      <c r="O41" s="2">
        <v>0</v>
      </c>
      <c r="P41" s="2">
        <v>87</v>
      </c>
      <c r="Q41" s="2">
        <v>92.06</v>
      </c>
      <c r="R41" s="2">
        <v>7.94</v>
      </c>
      <c r="S41" s="4">
        <f t="shared" si="11"/>
        <v>0</v>
      </c>
      <c r="T41" s="4">
        <f t="shared" si="12"/>
        <v>0</v>
      </c>
      <c r="U41" s="1">
        <v>45419</v>
      </c>
      <c r="V41" s="5">
        <v>8.3904867591163473E-2</v>
      </c>
      <c r="W41" s="5">
        <v>-0.1980242168772427</v>
      </c>
      <c r="X41" s="5">
        <v>5.0930805326257866</v>
      </c>
      <c r="Y41" s="4">
        <f t="shared" si="13"/>
        <v>2.7880551851926763</v>
      </c>
      <c r="Z41" s="4">
        <f t="shared" si="14"/>
        <v>0.95133751879591777</v>
      </c>
      <c r="AA41" s="4">
        <f t="shared" si="15"/>
        <v>0</v>
      </c>
      <c r="AB41" s="4">
        <f t="shared" si="16"/>
        <v>0</v>
      </c>
      <c r="AC41" s="4">
        <f t="shared" si="17"/>
        <v>3.3012470886362113</v>
      </c>
      <c r="AD41" s="4">
        <f t="shared" si="18"/>
        <v>12.594458438287154</v>
      </c>
      <c r="AE41" s="4">
        <f t="shared" si="19"/>
        <v>1.7400000000000002</v>
      </c>
      <c r="AF41" s="4">
        <v>20</v>
      </c>
      <c r="AG41" s="4">
        <v>-31</v>
      </c>
      <c r="AH41" s="4">
        <v>26</v>
      </c>
      <c r="AI41" s="4">
        <v>-33</v>
      </c>
      <c r="AJ41" s="6">
        <f t="shared" si="9"/>
        <v>1.4313637641589874</v>
      </c>
      <c r="AK41" t="e">
        <f t="shared" si="10"/>
        <v>#NUM!</v>
      </c>
    </row>
    <row r="42" spans="1:37" x14ac:dyDescent="0.6">
      <c r="A42" t="s">
        <v>162</v>
      </c>
      <c r="B42" s="1">
        <v>45217</v>
      </c>
      <c r="C42">
        <v>15610</v>
      </c>
      <c r="D42">
        <v>19800</v>
      </c>
      <c r="E42">
        <v>14460</v>
      </c>
      <c r="F42">
        <v>3</v>
      </c>
      <c r="G42" s="7" t="s">
        <v>231</v>
      </c>
      <c r="H42" t="s">
        <v>16</v>
      </c>
      <c r="I42" s="2"/>
      <c r="J42" s="2"/>
      <c r="K42" s="2">
        <v>8800</v>
      </c>
      <c r="L42" s="2">
        <v>10700</v>
      </c>
      <c r="M42">
        <v>10700</v>
      </c>
      <c r="N42" s="2">
        <v>533.08000000000004</v>
      </c>
      <c r="O42" s="2">
        <v>26.72</v>
      </c>
      <c r="P42" s="2">
        <v>1796</v>
      </c>
      <c r="Q42" s="2">
        <v>26.52</v>
      </c>
      <c r="R42" s="2">
        <v>73.48</v>
      </c>
      <c r="S42" s="4">
        <f t="shared" si="11"/>
        <v>9.7435897435897437E-2</v>
      </c>
      <c r="T42" s="4">
        <f t="shared" si="12"/>
        <v>0.4588785046728972</v>
      </c>
      <c r="U42" s="1">
        <v>45419</v>
      </c>
      <c r="V42" s="5">
        <v>0.94366641600512313</v>
      </c>
      <c r="W42" s="5">
        <v>1.0495083486464909</v>
      </c>
      <c r="X42" s="5">
        <v>-0.29169696985882049</v>
      </c>
      <c r="Y42" s="4">
        <f t="shared" si="13"/>
        <v>2.7276063149991527</v>
      </c>
      <c r="Z42" s="4">
        <f t="shared" si="14"/>
        <v>1.8720396679732862</v>
      </c>
      <c r="AA42" s="4">
        <f t="shared" si="15"/>
        <v>1.4427932259397691</v>
      </c>
      <c r="AB42" s="4">
        <f t="shared" si="16"/>
        <v>9.7435897435897445</v>
      </c>
      <c r="AC42" s="4">
        <f t="shared" si="17"/>
        <v>4.0294243640580163</v>
      </c>
      <c r="AD42" s="4">
        <f t="shared" si="18"/>
        <v>1.3609145345672291</v>
      </c>
      <c r="AE42" s="4">
        <f t="shared" si="19"/>
        <v>0.26841768097373486</v>
      </c>
      <c r="AJ42" s="6"/>
      <c r="AK42">
        <f t="shared" si="10"/>
        <v>0</v>
      </c>
    </row>
    <row r="43" spans="1:37" x14ac:dyDescent="0.6">
      <c r="A43" t="s">
        <v>161</v>
      </c>
      <c r="B43" s="1">
        <v>45218</v>
      </c>
      <c r="C43">
        <v>46050</v>
      </c>
      <c r="D43">
        <v>47150</v>
      </c>
      <c r="E43">
        <v>39050</v>
      </c>
      <c r="F43">
        <v>3</v>
      </c>
      <c r="G43" s="7" t="s">
        <v>229</v>
      </c>
      <c r="H43" t="s">
        <v>16</v>
      </c>
      <c r="I43" s="2"/>
      <c r="J43" s="2"/>
      <c r="K43" s="2">
        <v>22000</v>
      </c>
      <c r="L43" s="2">
        <v>25000</v>
      </c>
      <c r="M43">
        <v>26000</v>
      </c>
      <c r="N43" s="2">
        <v>583.5</v>
      </c>
      <c r="O43" s="2">
        <v>47.63</v>
      </c>
      <c r="P43" s="2">
        <v>2352</v>
      </c>
      <c r="Q43" s="2">
        <v>19.93</v>
      </c>
      <c r="R43" s="2">
        <v>80.069999999999993</v>
      </c>
      <c r="S43" s="4">
        <f t="shared" si="11"/>
        <v>0.10638297872340426</v>
      </c>
      <c r="T43" s="4">
        <f t="shared" si="12"/>
        <v>0.77115384615384619</v>
      </c>
      <c r="U43" s="1">
        <v>45407</v>
      </c>
      <c r="V43" s="5">
        <v>-1.869700982005255</v>
      </c>
      <c r="W43" s="5">
        <v>-1.349674909352192</v>
      </c>
      <c r="X43" s="5">
        <v>-0.2035634791169533</v>
      </c>
      <c r="Y43" s="4">
        <f t="shared" si="13"/>
        <v>2.766784515497859</v>
      </c>
      <c r="Z43" s="4">
        <f t="shared" si="14"/>
        <v>1.9088601730172765</v>
      </c>
      <c r="AA43" s="4">
        <f t="shared" si="15"/>
        <v>1.6869042695681773</v>
      </c>
      <c r="AB43" s="4">
        <f t="shared" si="16"/>
        <v>10.638297872340425</v>
      </c>
      <c r="AC43" s="4">
        <f t="shared" si="17"/>
        <v>4.4149900512835218</v>
      </c>
      <c r="AD43" s="4">
        <f t="shared" si="18"/>
        <v>1.2489072061945798</v>
      </c>
      <c r="AE43" s="4">
        <f t="shared" si="19"/>
        <v>2.3887079261672106E-2</v>
      </c>
      <c r="AF43" s="4">
        <v>10877</v>
      </c>
      <c r="AG43" s="4">
        <v>1130</v>
      </c>
      <c r="AH43" s="4">
        <v>13338</v>
      </c>
      <c r="AI43" s="4">
        <v>1420</v>
      </c>
      <c r="AJ43" s="6">
        <f t="shared" si="9"/>
        <v>4.1251232725519982</v>
      </c>
      <c r="AK43">
        <f t="shared" si="10"/>
        <v>3.1525940779274699</v>
      </c>
    </row>
    <row r="44" spans="1:37" x14ac:dyDescent="0.6">
      <c r="A44" t="s">
        <v>160</v>
      </c>
      <c r="B44" s="1">
        <v>45219</v>
      </c>
      <c r="C44">
        <v>4665</v>
      </c>
      <c r="D44">
        <v>4750</v>
      </c>
      <c r="E44">
        <v>3135</v>
      </c>
      <c r="F44">
        <v>2</v>
      </c>
      <c r="G44" s="7" t="s">
        <v>227</v>
      </c>
      <c r="H44" t="s">
        <v>30</v>
      </c>
      <c r="I44" s="2"/>
      <c r="J44" s="2" t="s">
        <v>61</v>
      </c>
      <c r="K44" s="2">
        <v>8200</v>
      </c>
      <c r="L44" s="2">
        <v>9400</v>
      </c>
      <c r="M44">
        <v>7000</v>
      </c>
      <c r="N44" s="2">
        <v>235.14</v>
      </c>
      <c r="O44" s="2">
        <v>28.24</v>
      </c>
      <c r="P44" s="2">
        <v>537</v>
      </c>
      <c r="Q44" s="2">
        <v>59.13</v>
      </c>
      <c r="R44" s="2">
        <v>40.880000000000003</v>
      </c>
      <c r="S44" s="4">
        <f t="shared" si="11"/>
        <v>-0.20454545454545456</v>
      </c>
      <c r="T44" s="4">
        <f t="shared" si="12"/>
        <v>-0.33357142857142857</v>
      </c>
      <c r="U44" s="1">
        <v>45405</v>
      </c>
      <c r="V44" s="5">
        <v>-2.5681744712293342</v>
      </c>
      <c r="W44" s="5">
        <v>-2.1769000059622741</v>
      </c>
      <c r="X44" s="5">
        <v>-4.4296577975056506</v>
      </c>
      <c r="Y44" s="4">
        <f t="shared" si="13"/>
        <v>2.3731695589037214</v>
      </c>
      <c r="Z44" s="4">
        <f t="shared" si="14"/>
        <v>1.6220066730068048</v>
      </c>
      <c r="AA44" s="4">
        <f t="shared" si="15"/>
        <v>1.4659773682858228</v>
      </c>
      <c r="AB44" s="4">
        <f t="shared" si="16"/>
        <v>-20.454545454545457</v>
      </c>
      <c r="AC44" s="4">
        <f t="shared" si="17"/>
        <v>3.8451600776519457</v>
      </c>
      <c r="AD44" s="4">
        <f t="shared" si="18"/>
        <v>2.4461839530332679</v>
      </c>
      <c r="AE44" s="4">
        <f t="shared" si="19"/>
        <v>1.8220793140407254E-2</v>
      </c>
      <c r="AJ44" s="6"/>
      <c r="AK44">
        <f t="shared" si="10"/>
        <v>0</v>
      </c>
    </row>
    <row r="45" spans="1:37" x14ac:dyDescent="0.6">
      <c r="A45" t="s">
        <v>159</v>
      </c>
      <c r="B45" s="1">
        <v>45225</v>
      </c>
      <c r="C45">
        <v>10270</v>
      </c>
      <c r="D45">
        <v>12850</v>
      </c>
      <c r="E45">
        <v>8650</v>
      </c>
      <c r="F45">
        <v>2</v>
      </c>
      <c r="G45" s="7" t="s">
        <v>226</v>
      </c>
      <c r="H45" t="s">
        <v>33</v>
      </c>
      <c r="I45" s="2"/>
      <c r="J45" s="2"/>
      <c r="K45" s="2">
        <v>5000</v>
      </c>
      <c r="L45" s="2">
        <v>5600</v>
      </c>
      <c r="M45">
        <v>6500</v>
      </c>
      <c r="N45" s="2">
        <v>793.26</v>
      </c>
      <c r="O45" s="2">
        <v>42.14</v>
      </c>
      <c r="P45" s="2">
        <v>1048</v>
      </c>
      <c r="Q45" s="2">
        <v>26.41</v>
      </c>
      <c r="R45" s="2">
        <v>73.599999999999994</v>
      </c>
      <c r="S45" s="4">
        <f t="shared" si="11"/>
        <v>0.22641509433962265</v>
      </c>
      <c r="T45" s="4">
        <f t="shared" si="12"/>
        <v>0.57999999999999996</v>
      </c>
      <c r="U45" s="1">
        <v>45406</v>
      </c>
      <c r="V45" s="5">
        <v>-1.5140985854530531</v>
      </c>
      <c r="W45" s="5">
        <v>-0.71780251671452944</v>
      </c>
      <c r="X45" s="5">
        <v>0.93624695769290012</v>
      </c>
      <c r="Y45" s="4">
        <f t="shared" si="13"/>
        <v>2.8999626914469085</v>
      </c>
      <c r="Z45" s="4">
        <f t="shared" si="14"/>
        <v>1.8727388274726688</v>
      </c>
      <c r="AA45" s="4">
        <f t="shared" si="15"/>
        <v>1.6348801407665263</v>
      </c>
      <c r="AB45" s="4">
        <f t="shared" si="16"/>
        <v>22.641509433962266</v>
      </c>
      <c r="AC45" s="4">
        <f t="shared" si="17"/>
        <v>3.8129801660394804</v>
      </c>
      <c r="AD45" s="4">
        <f t="shared" si="18"/>
        <v>1.3586956521739131</v>
      </c>
      <c r="AE45" s="4">
        <f t="shared" si="19"/>
        <v>0.2512171372930867</v>
      </c>
      <c r="AF45" s="4">
        <v>473</v>
      </c>
      <c r="AG45" s="4">
        <v>90</v>
      </c>
      <c r="AH45" s="4">
        <v>388</v>
      </c>
      <c r="AI45" s="4">
        <v>114</v>
      </c>
      <c r="AJ45" s="6">
        <f t="shared" si="9"/>
        <v>2.5899496013257077</v>
      </c>
      <c r="AK45">
        <f t="shared" si="10"/>
        <v>2.0606978403536118</v>
      </c>
    </row>
    <row r="46" spans="1:37" x14ac:dyDescent="0.6">
      <c r="A46" t="s">
        <v>158</v>
      </c>
      <c r="B46" s="1">
        <v>45226</v>
      </c>
      <c r="C46">
        <v>29200</v>
      </c>
      <c r="D46">
        <v>30900</v>
      </c>
      <c r="E46">
        <v>21200</v>
      </c>
      <c r="F46">
        <v>3</v>
      </c>
      <c r="G46" s="7" t="s">
        <v>229</v>
      </c>
      <c r="H46" t="s">
        <v>27</v>
      </c>
      <c r="I46" s="2"/>
      <c r="J46" s="2"/>
      <c r="K46" s="2">
        <v>13000</v>
      </c>
      <c r="L46" s="2">
        <v>15000</v>
      </c>
      <c r="M46">
        <v>17000</v>
      </c>
      <c r="N46" s="2">
        <v>818.52</v>
      </c>
      <c r="O46" s="2">
        <v>63.82</v>
      </c>
      <c r="P46" s="2">
        <v>1733</v>
      </c>
      <c r="Q46" s="2">
        <v>19.27</v>
      </c>
      <c r="R46" s="2">
        <v>80.73</v>
      </c>
      <c r="S46" s="4">
        <f t="shared" si="11"/>
        <v>0.21428571428571427</v>
      </c>
      <c r="T46" s="4">
        <f t="shared" si="12"/>
        <v>0.71764705882352942</v>
      </c>
      <c r="U46" s="1">
        <v>45405</v>
      </c>
      <c r="V46" s="5">
        <v>-4.1420482909727196</v>
      </c>
      <c r="W46" s="5">
        <v>-2.6002474466474061</v>
      </c>
      <c r="X46" s="5">
        <v>-5.2251370347610946</v>
      </c>
      <c r="Y46" s="4">
        <f t="shared" si="13"/>
        <v>2.9135595567883357</v>
      </c>
      <c r="Z46" s="4">
        <f t="shared" si="14"/>
        <v>1.9123814989188004</v>
      </c>
      <c r="AA46" s="4">
        <f t="shared" si="15"/>
        <v>1.811709026696191</v>
      </c>
      <c r="AB46" s="4">
        <f t="shared" si="16"/>
        <v>21.428571428571427</v>
      </c>
      <c r="AC46" s="4">
        <f t="shared" si="17"/>
        <v>4.2304744673611587</v>
      </c>
      <c r="AD46" s="4">
        <f t="shared" si="18"/>
        <v>1.238696890870804</v>
      </c>
      <c r="AE46" s="4">
        <f t="shared" si="19"/>
        <v>5.821917808219168E-2</v>
      </c>
      <c r="AF46" s="4">
        <v>96</v>
      </c>
      <c r="AG46" s="4">
        <v>12</v>
      </c>
      <c r="AH46" s="4">
        <v>119</v>
      </c>
      <c r="AI46" s="4">
        <v>-28</v>
      </c>
      <c r="AJ46" s="6">
        <f t="shared" si="9"/>
        <v>2.0791812460476247</v>
      </c>
      <c r="AK46" t="e">
        <f t="shared" si="10"/>
        <v>#NUM!</v>
      </c>
    </row>
    <row r="47" spans="1:37" x14ac:dyDescent="0.6">
      <c r="A47" t="s">
        <v>156</v>
      </c>
      <c r="B47" s="1">
        <v>45232</v>
      </c>
      <c r="C47">
        <v>24550</v>
      </c>
      <c r="D47">
        <v>25450</v>
      </c>
      <c r="E47">
        <v>21200</v>
      </c>
      <c r="F47">
        <v>3</v>
      </c>
      <c r="G47" s="7" t="s">
        <v>229</v>
      </c>
      <c r="H47" t="s">
        <v>21</v>
      </c>
      <c r="I47" s="2"/>
      <c r="J47" s="2"/>
      <c r="K47" s="2">
        <v>12800</v>
      </c>
      <c r="L47" s="2">
        <v>14500</v>
      </c>
      <c r="M47">
        <v>17000</v>
      </c>
      <c r="N47" s="2">
        <v>914.02</v>
      </c>
      <c r="O47" s="2">
        <v>39.65</v>
      </c>
      <c r="P47" s="2">
        <v>1064</v>
      </c>
      <c r="Q47" s="2">
        <v>25.98</v>
      </c>
      <c r="R47" s="2">
        <v>74.02</v>
      </c>
      <c r="S47" s="4">
        <f t="shared" si="11"/>
        <v>0.24542124542124541</v>
      </c>
      <c r="T47" s="4">
        <f t="shared" si="12"/>
        <v>0.44411764705882351</v>
      </c>
      <c r="U47" s="1">
        <v>45404</v>
      </c>
      <c r="V47" s="5">
        <v>2.1266638506316382</v>
      </c>
      <c r="W47" s="5">
        <v>1.7048982691690899</v>
      </c>
      <c r="X47" s="5">
        <v>-2.3629034715518871</v>
      </c>
      <c r="Y47" s="4">
        <f t="shared" si="13"/>
        <v>2.9614305867382642</v>
      </c>
      <c r="Z47" s="4">
        <f t="shared" si="14"/>
        <v>1.875177059814704</v>
      </c>
      <c r="AA47" s="4">
        <f t="shared" si="15"/>
        <v>1.609060549930087</v>
      </c>
      <c r="AB47" s="4">
        <f t="shared" si="16"/>
        <v>24.54212454212454</v>
      </c>
      <c r="AC47" s="4">
        <f t="shared" si="17"/>
        <v>4.2304744673611587</v>
      </c>
      <c r="AD47" s="4">
        <f t="shared" si="18"/>
        <v>1.3509862199405567</v>
      </c>
      <c r="AE47" s="4">
        <f t="shared" si="19"/>
        <v>3.6659877800407248E-2</v>
      </c>
      <c r="AJ47" s="6"/>
      <c r="AK47">
        <f t="shared" si="10"/>
        <v>0</v>
      </c>
    </row>
    <row r="48" spans="1:37" x14ac:dyDescent="0.6">
      <c r="A48" t="s">
        <v>157</v>
      </c>
      <c r="B48" s="1">
        <v>45232</v>
      </c>
      <c r="C48">
        <v>6000</v>
      </c>
      <c r="D48">
        <v>10730</v>
      </c>
      <c r="E48">
        <v>8550</v>
      </c>
      <c r="F48">
        <v>2</v>
      </c>
      <c r="G48" s="7" t="s">
        <v>227</v>
      </c>
      <c r="H48" t="s">
        <v>91</v>
      </c>
      <c r="I48" s="2"/>
      <c r="J48" s="2" t="s">
        <v>17</v>
      </c>
      <c r="K48" s="2">
        <v>3300</v>
      </c>
      <c r="L48" s="2">
        <v>3900</v>
      </c>
      <c r="M48">
        <v>4400</v>
      </c>
      <c r="N48" s="2">
        <v>1276.73</v>
      </c>
      <c r="O48" s="2">
        <v>2.58</v>
      </c>
      <c r="P48" s="2">
        <v>497</v>
      </c>
      <c r="Q48" s="2">
        <v>30.96</v>
      </c>
      <c r="R48" s="2">
        <v>69.040000000000006</v>
      </c>
      <c r="S48" s="4">
        <f t="shared" si="11"/>
        <v>0.22222222222222221</v>
      </c>
      <c r="T48" s="4">
        <f t="shared" si="12"/>
        <v>0.36363636363636365</v>
      </c>
      <c r="U48" s="1">
        <v>45404</v>
      </c>
      <c r="V48" s="5">
        <v>2.1266638506316382</v>
      </c>
      <c r="W48" s="5">
        <v>1.7048982691690899</v>
      </c>
      <c r="X48" s="5">
        <v>-2.3629034715518871</v>
      </c>
      <c r="Y48" s="4">
        <f t="shared" si="13"/>
        <v>3.1064390917735341</v>
      </c>
      <c r="Z48" s="4">
        <f t="shared" si="14"/>
        <v>1.8453461374114086</v>
      </c>
      <c r="AA48" s="4">
        <f t="shared" si="15"/>
        <v>0.55388302664387434</v>
      </c>
      <c r="AB48" s="4">
        <f t="shared" si="16"/>
        <v>22.222222222222221</v>
      </c>
      <c r="AC48" s="4">
        <f t="shared" si="17"/>
        <v>3.643551368562945</v>
      </c>
      <c r="AD48" s="4">
        <f t="shared" si="18"/>
        <v>1.448435689455388</v>
      </c>
      <c r="AE48" s="4">
        <f t="shared" si="19"/>
        <v>0.78833333333333333</v>
      </c>
      <c r="AF48" s="4">
        <v>14</v>
      </c>
      <c r="AG48" s="4">
        <v>-757</v>
      </c>
      <c r="AH48" s="4">
        <v>6</v>
      </c>
      <c r="AI48" s="4">
        <v>-687</v>
      </c>
      <c r="AJ48" s="6">
        <f t="shared" si="9"/>
        <v>0.84509804001425681</v>
      </c>
      <c r="AK48" t="e">
        <f t="shared" si="10"/>
        <v>#NUM!</v>
      </c>
    </row>
    <row r="49" spans="1:37" x14ac:dyDescent="0.6">
      <c r="A49" t="s">
        <v>155</v>
      </c>
      <c r="B49" s="1">
        <v>45233</v>
      </c>
      <c r="C49">
        <v>2005</v>
      </c>
      <c r="D49">
        <v>2145</v>
      </c>
      <c r="E49">
        <v>1857</v>
      </c>
      <c r="F49">
        <v>3</v>
      </c>
      <c r="G49" s="7" t="s">
        <v>260</v>
      </c>
      <c r="H49" t="s">
        <v>66</v>
      </c>
      <c r="I49" s="2" t="s">
        <v>17</v>
      </c>
      <c r="J49" s="2"/>
      <c r="K49" s="2">
        <v>2000</v>
      </c>
      <c r="L49" s="2">
        <v>2000</v>
      </c>
      <c r="M49">
        <v>2000</v>
      </c>
      <c r="N49" s="2">
        <v>10.14</v>
      </c>
      <c r="O49" s="2">
        <v>0</v>
      </c>
      <c r="P49" s="2">
        <v>258</v>
      </c>
      <c r="Q49" s="2">
        <v>96.86</v>
      </c>
      <c r="R49" s="2">
        <v>3.14</v>
      </c>
      <c r="S49" s="4">
        <f t="shared" si="11"/>
        <v>0</v>
      </c>
      <c r="T49" s="4">
        <f t="shared" si="12"/>
        <v>2.5000000000000001E-3</v>
      </c>
      <c r="U49" s="1">
        <v>45400</v>
      </c>
      <c r="V49" s="5">
        <v>3.4467505644138501</v>
      </c>
      <c r="W49" s="5">
        <v>2.956268449680763</v>
      </c>
      <c r="X49" s="5">
        <v>4.9911768085966957</v>
      </c>
      <c r="Y49" s="4">
        <f t="shared" si="13"/>
        <v>1.0468851908377101</v>
      </c>
      <c r="Z49" s="4">
        <f t="shared" si="14"/>
        <v>0.61700034112089897</v>
      </c>
      <c r="AA49" s="4">
        <f t="shared" si="15"/>
        <v>0</v>
      </c>
      <c r="AB49" s="4">
        <f t="shared" si="16"/>
        <v>0</v>
      </c>
      <c r="AC49" s="4">
        <f t="shared" si="17"/>
        <v>3.3012470886362113</v>
      </c>
      <c r="AD49" s="4">
        <f t="shared" si="18"/>
        <v>31.847133757961782</v>
      </c>
      <c r="AE49" s="4">
        <f t="shared" si="19"/>
        <v>6.9825436408977648E-2</v>
      </c>
      <c r="AF49" s="4">
        <v>826</v>
      </c>
      <c r="AG49" s="4">
        <v>9</v>
      </c>
      <c r="AH49" s="4">
        <v>619</v>
      </c>
      <c r="AI49" s="4">
        <v>20</v>
      </c>
      <c r="AJ49" s="6">
        <f t="shared" si="9"/>
        <v>2.7923916894982539</v>
      </c>
      <c r="AK49">
        <f t="shared" si="10"/>
        <v>1.3222192947339193</v>
      </c>
    </row>
    <row r="50" spans="1:37" x14ac:dyDescent="0.6">
      <c r="A50" t="s">
        <v>154</v>
      </c>
      <c r="B50" s="1">
        <v>45237</v>
      </c>
      <c r="C50">
        <v>10000</v>
      </c>
      <c r="D50">
        <v>11930</v>
      </c>
      <c r="E50">
        <v>9430</v>
      </c>
      <c r="F50">
        <v>3</v>
      </c>
      <c r="G50" s="7" t="s">
        <v>226</v>
      </c>
      <c r="H50" t="s">
        <v>66</v>
      </c>
      <c r="I50" s="2"/>
      <c r="J50" s="2"/>
      <c r="K50" s="2">
        <v>5000</v>
      </c>
      <c r="L50" s="2">
        <v>7000</v>
      </c>
      <c r="M50">
        <v>7500</v>
      </c>
      <c r="N50" s="2">
        <v>716.5</v>
      </c>
      <c r="O50" s="2">
        <v>5.39</v>
      </c>
      <c r="P50" s="2">
        <v>1298</v>
      </c>
      <c r="Q50" s="2">
        <v>29.68</v>
      </c>
      <c r="R50" s="2">
        <v>70.319999999999993</v>
      </c>
      <c r="S50" s="4">
        <f t="shared" si="11"/>
        <v>0.25</v>
      </c>
      <c r="T50" s="4">
        <f t="shared" si="12"/>
        <v>0.33333333333333331</v>
      </c>
      <c r="U50" s="1">
        <v>45397</v>
      </c>
      <c r="V50" s="5">
        <v>1.6893833809425829</v>
      </c>
      <c r="W50" s="5">
        <v>1.1163189813015379</v>
      </c>
      <c r="X50" s="5">
        <v>8.6188581125365857</v>
      </c>
      <c r="Y50" s="4">
        <f t="shared" si="13"/>
        <v>2.8558219054060299</v>
      </c>
      <c r="Z50" s="4">
        <f t="shared" si="14"/>
        <v>1.853211334503317</v>
      </c>
      <c r="AA50" s="4">
        <f t="shared" si="15"/>
        <v>0.80550085815840011</v>
      </c>
      <c r="AB50" s="4">
        <f t="shared" si="16"/>
        <v>25</v>
      </c>
      <c r="AC50" s="4">
        <f t="shared" si="17"/>
        <v>3.8751191654625683</v>
      </c>
      <c r="AD50" s="4">
        <f t="shared" si="18"/>
        <v>1.4220705346985212</v>
      </c>
      <c r="AE50" s="4">
        <f t="shared" si="19"/>
        <v>0.19300000000000006</v>
      </c>
      <c r="AJ50" s="6"/>
      <c r="AK50">
        <f t="shared" si="10"/>
        <v>0</v>
      </c>
    </row>
    <row r="51" spans="1:37" x14ac:dyDescent="0.6">
      <c r="A51" t="s">
        <v>152</v>
      </c>
      <c r="B51" s="1">
        <v>45239</v>
      </c>
      <c r="C51">
        <v>22550</v>
      </c>
      <c r="D51">
        <v>24700</v>
      </c>
      <c r="E51">
        <v>21700</v>
      </c>
      <c r="F51">
        <v>3</v>
      </c>
      <c r="G51" s="7" t="s">
        <v>227</v>
      </c>
      <c r="H51" t="s">
        <v>40</v>
      </c>
      <c r="I51" s="2"/>
      <c r="J51" s="2"/>
      <c r="K51" s="2">
        <v>29800</v>
      </c>
      <c r="L51" s="2">
        <v>33500</v>
      </c>
      <c r="M51">
        <v>20000</v>
      </c>
      <c r="N51" s="2">
        <v>20.88</v>
      </c>
      <c r="O51" s="2">
        <v>5.57</v>
      </c>
      <c r="P51" s="2">
        <v>2723</v>
      </c>
      <c r="Q51" s="2">
        <v>20.99</v>
      </c>
      <c r="R51" s="2">
        <v>79.010000000000005</v>
      </c>
      <c r="S51" s="4">
        <f t="shared" si="11"/>
        <v>-0.36808846761453395</v>
      </c>
      <c r="T51" s="4">
        <f t="shared" si="12"/>
        <v>0.1275</v>
      </c>
      <c r="U51" s="1">
        <v>45393</v>
      </c>
      <c r="V51" s="5">
        <v>0.97368164989806216</v>
      </c>
      <c r="W51" s="5">
        <v>0.38478886212612229</v>
      </c>
      <c r="X51" s="5">
        <v>-3.3867403969695382</v>
      </c>
      <c r="Y51" s="4">
        <f t="shared" si="13"/>
        <v>1.3400473176613932</v>
      </c>
      <c r="Z51" s="4">
        <f t="shared" si="14"/>
        <v>1.9031442704095387</v>
      </c>
      <c r="AA51" s="4">
        <f t="shared" si="15"/>
        <v>0.81756536955978076</v>
      </c>
      <c r="AB51" s="4">
        <f t="shared" si="16"/>
        <v>-36.808846761453395</v>
      </c>
      <c r="AC51" s="4">
        <f t="shared" si="17"/>
        <v>4.3010517098452263</v>
      </c>
      <c r="AD51" s="4">
        <f t="shared" si="18"/>
        <v>1.2656625743576762</v>
      </c>
      <c r="AE51" s="4">
        <f t="shared" si="19"/>
        <v>9.5343680709534473E-2</v>
      </c>
      <c r="AJ51" s="6"/>
      <c r="AK51">
        <f t="shared" si="10"/>
        <v>0</v>
      </c>
    </row>
    <row r="52" spans="1:37" x14ac:dyDescent="0.6">
      <c r="A52" t="s">
        <v>151</v>
      </c>
      <c r="B52" s="1">
        <v>45239</v>
      </c>
      <c r="C52">
        <v>19700</v>
      </c>
      <c r="D52">
        <v>21050</v>
      </c>
      <c r="E52">
        <v>15920</v>
      </c>
      <c r="F52">
        <v>3</v>
      </c>
      <c r="G52" s="7" t="s">
        <v>229</v>
      </c>
      <c r="H52" t="s">
        <v>23</v>
      </c>
      <c r="I52" s="2"/>
      <c r="J52" s="2"/>
      <c r="K52" s="2">
        <v>20300</v>
      </c>
      <c r="L52" s="2">
        <v>22500</v>
      </c>
      <c r="M52">
        <v>22500</v>
      </c>
      <c r="N52" s="2">
        <v>198.93</v>
      </c>
      <c r="O52" s="2">
        <v>12.8</v>
      </c>
      <c r="P52" s="2">
        <v>3236</v>
      </c>
      <c r="Q52" s="2">
        <v>28.71</v>
      </c>
      <c r="R52" s="2">
        <v>71.3</v>
      </c>
      <c r="S52" s="4">
        <f t="shared" si="11"/>
        <v>5.1401869158878503E-2</v>
      </c>
      <c r="T52" s="4">
        <f t="shared" si="12"/>
        <v>-0.12444444444444444</v>
      </c>
      <c r="U52" s="1">
        <v>45384</v>
      </c>
      <c r="V52" s="5">
        <v>0.97368164989806216</v>
      </c>
      <c r="W52" s="5">
        <v>0.38478886212612229</v>
      </c>
      <c r="X52" s="5">
        <v>-3.3867403969695382</v>
      </c>
      <c r="Y52" s="4">
        <f t="shared" si="13"/>
        <v>2.3008779659885694</v>
      </c>
      <c r="Z52" s="4">
        <f t="shared" si="14"/>
        <v>1.8591382972945307</v>
      </c>
      <c r="AA52" s="4">
        <f t="shared" si="15"/>
        <v>1.1398790864012365</v>
      </c>
      <c r="AB52" s="4">
        <f t="shared" si="16"/>
        <v>5.1401869158878499</v>
      </c>
      <c r="AC52" s="4">
        <f t="shared" si="17"/>
        <v>4.3522018196594159</v>
      </c>
      <c r="AD52" s="4">
        <f t="shared" si="18"/>
        <v>1.4025245441795233</v>
      </c>
      <c r="AE52" s="4">
        <f t="shared" si="19"/>
        <v>6.8527918781725816E-2</v>
      </c>
      <c r="AJ52" s="6"/>
      <c r="AK52">
        <f t="shared" si="10"/>
        <v>0</v>
      </c>
    </row>
    <row r="53" spans="1:37" x14ac:dyDescent="0.6">
      <c r="A53" t="s">
        <v>150</v>
      </c>
      <c r="B53" s="1">
        <v>45239</v>
      </c>
      <c r="C53">
        <v>17040</v>
      </c>
      <c r="D53">
        <v>17400</v>
      </c>
      <c r="E53">
        <v>11660</v>
      </c>
      <c r="F53">
        <v>2</v>
      </c>
      <c r="G53" s="7" t="s">
        <v>226</v>
      </c>
      <c r="H53" t="s">
        <v>60</v>
      </c>
      <c r="I53" s="2"/>
      <c r="J53" s="2"/>
      <c r="K53" s="2">
        <v>9100</v>
      </c>
      <c r="L53" s="2">
        <v>11000</v>
      </c>
      <c r="M53">
        <v>13000</v>
      </c>
      <c r="N53" s="2">
        <v>979.73</v>
      </c>
      <c r="O53" s="2">
        <v>14.51</v>
      </c>
      <c r="P53" s="2">
        <v>937</v>
      </c>
      <c r="Q53" s="2">
        <v>27.6</v>
      </c>
      <c r="R53" s="2">
        <v>72.400000000000006</v>
      </c>
      <c r="S53" s="4">
        <f t="shared" si="11"/>
        <v>0.29353233830845771</v>
      </c>
      <c r="T53" s="4">
        <f t="shared" si="12"/>
        <v>0.31076923076923074</v>
      </c>
      <c r="U53" s="1">
        <v>45376</v>
      </c>
      <c r="V53" s="5">
        <v>0.97368164989806216</v>
      </c>
      <c r="W53" s="5">
        <v>0.38478886212612229</v>
      </c>
      <c r="X53" s="5">
        <v>-3.3867403969695382</v>
      </c>
      <c r="Y53" s="4">
        <f t="shared" si="13"/>
        <v>2.9915494603364161</v>
      </c>
      <c r="Z53" s="4">
        <f t="shared" si="14"/>
        <v>1.8656960599160706</v>
      </c>
      <c r="AA53" s="4">
        <f t="shared" si="15"/>
        <v>1.190611797813605</v>
      </c>
      <c r="AB53" s="4">
        <f t="shared" si="16"/>
        <v>29.35323383084577</v>
      </c>
      <c r="AC53" s="4">
        <f t="shared" si="17"/>
        <v>4.1139767582898461</v>
      </c>
      <c r="AD53" s="4">
        <f t="shared" si="18"/>
        <v>1.3812154696132597</v>
      </c>
      <c r="AE53" s="4">
        <f t="shared" si="19"/>
        <v>2.1126760563380254E-2</v>
      </c>
      <c r="AF53" s="4">
        <v>12</v>
      </c>
      <c r="AG53" s="4">
        <v>-53</v>
      </c>
      <c r="AH53" s="4">
        <v>26</v>
      </c>
      <c r="AI53" s="4">
        <v>-87</v>
      </c>
      <c r="AJ53" s="6">
        <f t="shared" si="9"/>
        <v>1.4313637641589874</v>
      </c>
      <c r="AK53" t="e">
        <f t="shared" si="10"/>
        <v>#NUM!</v>
      </c>
    </row>
    <row r="54" spans="1:37" x14ac:dyDescent="0.6">
      <c r="A54" t="s">
        <v>153</v>
      </c>
      <c r="B54" s="1">
        <v>45239</v>
      </c>
      <c r="C54">
        <v>6960</v>
      </c>
      <c r="D54">
        <v>7950</v>
      </c>
      <c r="E54">
        <v>5590</v>
      </c>
      <c r="F54">
        <v>3</v>
      </c>
      <c r="G54" s="7" t="s">
        <v>229</v>
      </c>
      <c r="H54" t="s">
        <v>21</v>
      </c>
      <c r="I54" s="2"/>
      <c r="J54" s="2"/>
      <c r="K54" s="2">
        <v>3500</v>
      </c>
      <c r="L54" s="2">
        <v>4000</v>
      </c>
      <c r="M54">
        <v>4800</v>
      </c>
      <c r="N54" s="2">
        <v>765.86</v>
      </c>
      <c r="O54" s="2">
        <v>35.81</v>
      </c>
      <c r="P54" s="2">
        <v>997</v>
      </c>
      <c r="Q54" s="2">
        <v>45.41</v>
      </c>
      <c r="R54" s="2">
        <v>54.59</v>
      </c>
      <c r="S54" s="4">
        <f t="shared" si="11"/>
        <v>0.28000000000000003</v>
      </c>
      <c r="T54" s="4">
        <f t="shared" si="12"/>
        <v>0.45</v>
      </c>
      <c r="U54" s="1">
        <v>45369</v>
      </c>
      <c r="V54" s="5">
        <v>0.97368164989806216</v>
      </c>
      <c r="W54" s="5">
        <v>0.38478886212612229</v>
      </c>
      <c r="X54" s="5">
        <v>-3.3867403969695382</v>
      </c>
      <c r="Y54" s="4">
        <f t="shared" si="13"/>
        <v>2.8847160852304077</v>
      </c>
      <c r="Z54" s="4">
        <f t="shared" si="14"/>
        <v>1.7449966740385601</v>
      </c>
      <c r="AA54" s="4">
        <f t="shared" si="15"/>
        <v>1.5659658174466666</v>
      </c>
      <c r="AB54" s="4">
        <f t="shared" si="16"/>
        <v>28.000000000000004</v>
      </c>
      <c r="AC54" s="4">
        <f t="shared" si="17"/>
        <v>3.6813317059691659</v>
      </c>
      <c r="AD54" s="4">
        <f t="shared" si="18"/>
        <v>1.8318373328448434</v>
      </c>
      <c r="AE54" s="4">
        <f t="shared" si="19"/>
        <v>0.14224137931034475</v>
      </c>
      <c r="AJ54" s="6"/>
      <c r="AK54">
        <f t="shared" si="10"/>
        <v>0</v>
      </c>
    </row>
    <row r="55" spans="1:37" x14ac:dyDescent="0.6">
      <c r="A55" t="s">
        <v>149</v>
      </c>
      <c r="B55" s="1">
        <v>45243</v>
      </c>
      <c r="C55">
        <v>31800</v>
      </c>
      <c r="D55">
        <v>33300</v>
      </c>
      <c r="E55">
        <v>30300</v>
      </c>
      <c r="F55">
        <v>3</v>
      </c>
      <c r="G55" s="7" t="s">
        <v>226</v>
      </c>
      <c r="H55" t="s">
        <v>19</v>
      </c>
      <c r="I55" s="2"/>
      <c r="J55" s="2"/>
      <c r="K55" s="2">
        <v>19100</v>
      </c>
      <c r="L55" s="2">
        <v>21400</v>
      </c>
      <c r="M55">
        <v>25000</v>
      </c>
      <c r="N55" s="2">
        <v>490.02</v>
      </c>
      <c r="O55" s="2">
        <v>59.79</v>
      </c>
      <c r="P55" s="2">
        <v>2646</v>
      </c>
      <c r="Q55" s="2">
        <v>18.88</v>
      </c>
      <c r="R55" s="2">
        <v>81.12</v>
      </c>
      <c r="S55" s="4">
        <f t="shared" si="11"/>
        <v>0.23456790123456789</v>
      </c>
      <c r="T55" s="4">
        <f t="shared" si="12"/>
        <v>0.27200000000000002</v>
      </c>
      <c r="U55" s="1">
        <v>45365</v>
      </c>
      <c r="V55" s="5">
        <v>1.082020200285877</v>
      </c>
      <c r="W55" s="5">
        <v>0.74063609877658398</v>
      </c>
      <c r="X55" s="5">
        <v>-2.676878677446719</v>
      </c>
      <c r="Y55" s="4">
        <f t="shared" si="13"/>
        <v>2.691099181965618</v>
      </c>
      <c r="Z55" s="4">
        <f t="shared" si="14"/>
        <v>1.9144489406985543</v>
      </c>
      <c r="AA55" s="4">
        <f t="shared" si="15"/>
        <v>1.7838321433844411</v>
      </c>
      <c r="AB55" s="4">
        <f t="shared" si="16"/>
        <v>23.456790123456788</v>
      </c>
      <c r="AC55" s="4">
        <f t="shared" si="17"/>
        <v>4.3979573801038878</v>
      </c>
      <c r="AD55" s="4">
        <f t="shared" si="18"/>
        <v>1.2327416173570018</v>
      </c>
      <c r="AE55" s="4">
        <f t="shared" si="19"/>
        <v>4.7169811320754818E-2</v>
      </c>
      <c r="AF55" s="4">
        <v>8</v>
      </c>
      <c r="AG55" s="4">
        <v>-48</v>
      </c>
      <c r="AH55" s="4">
        <v>22</v>
      </c>
      <c r="AI55" s="4">
        <v>-71</v>
      </c>
      <c r="AJ55" s="6">
        <f t="shared" si="9"/>
        <v>1.3617278360175928</v>
      </c>
      <c r="AK55" t="e">
        <f t="shared" si="10"/>
        <v>#NUM!</v>
      </c>
    </row>
    <row r="56" spans="1:37" x14ac:dyDescent="0.6">
      <c r="A56" t="s">
        <v>147</v>
      </c>
      <c r="B56" s="1">
        <v>45243</v>
      </c>
      <c r="C56">
        <v>3300</v>
      </c>
      <c r="D56">
        <v>5410</v>
      </c>
      <c r="E56">
        <v>4065</v>
      </c>
      <c r="F56">
        <v>3</v>
      </c>
      <c r="G56" s="7" t="s">
        <v>229</v>
      </c>
      <c r="H56" t="s">
        <v>66</v>
      </c>
      <c r="I56" s="2"/>
      <c r="J56" s="2"/>
      <c r="K56" s="2">
        <v>1200</v>
      </c>
      <c r="L56" s="2">
        <v>1500</v>
      </c>
      <c r="M56">
        <v>1800</v>
      </c>
      <c r="N56" s="2">
        <v>1113.8499999999999</v>
      </c>
      <c r="O56" s="2">
        <v>19.82</v>
      </c>
      <c r="P56" s="2">
        <v>551</v>
      </c>
      <c r="Q56" s="2">
        <v>22.54</v>
      </c>
      <c r="R56" s="2">
        <v>77.459999999999994</v>
      </c>
      <c r="S56" s="4">
        <f t="shared" si="11"/>
        <v>0.33333333333333331</v>
      </c>
      <c r="T56" s="4">
        <f t="shared" si="12"/>
        <v>0.83333333333333337</v>
      </c>
      <c r="U56" s="1">
        <v>45363</v>
      </c>
      <c r="V56" s="5">
        <v>1.082020200285877</v>
      </c>
      <c r="W56" s="5">
        <v>0.74063609877658398</v>
      </c>
      <c r="X56" s="5">
        <v>-2.676878677446719</v>
      </c>
      <c r="Y56" s="4">
        <f t="shared" si="13"/>
        <v>3.0472164381872524</v>
      </c>
      <c r="Z56" s="4">
        <f t="shared" si="14"/>
        <v>1.8946483037935171</v>
      </c>
      <c r="AA56" s="4">
        <f t="shared" si="15"/>
        <v>1.3184807251745174</v>
      </c>
      <c r="AB56" s="4">
        <f t="shared" si="16"/>
        <v>33.333333333333329</v>
      </c>
      <c r="AC56" s="4">
        <f t="shared" si="17"/>
        <v>3.2555137128195333</v>
      </c>
      <c r="AD56" s="4">
        <f t="shared" si="18"/>
        <v>1.2909888974954815</v>
      </c>
      <c r="AE56" s="4">
        <f t="shared" si="19"/>
        <v>0.6393939393939394</v>
      </c>
      <c r="AF56" s="4">
        <v>591</v>
      </c>
      <c r="AG56" s="4">
        <v>38</v>
      </c>
      <c r="AH56" s="4">
        <v>686</v>
      </c>
      <c r="AI56" s="4">
        <v>28</v>
      </c>
      <c r="AJ56" s="6">
        <f t="shared" si="9"/>
        <v>2.8369567370595505</v>
      </c>
      <c r="AK56">
        <f t="shared" si="10"/>
        <v>1.4623979978989561</v>
      </c>
    </row>
    <row r="57" spans="1:37" x14ac:dyDescent="0.6">
      <c r="A57" t="s">
        <v>148</v>
      </c>
      <c r="B57" s="1">
        <v>45243</v>
      </c>
      <c r="C57">
        <v>2530</v>
      </c>
      <c r="D57">
        <v>2745</v>
      </c>
      <c r="E57">
        <v>1980</v>
      </c>
      <c r="F57">
        <v>3</v>
      </c>
      <c r="G57" s="7" t="s">
        <v>260</v>
      </c>
      <c r="H57" t="s">
        <v>27</v>
      </c>
      <c r="I57" s="2" t="s">
        <v>17</v>
      </c>
      <c r="J57" s="2"/>
      <c r="K57" s="2">
        <v>2000</v>
      </c>
      <c r="L57" s="2">
        <v>2000</v>
      </c>
      <c r="M57">
        <v>2000</v>
      </c>
      <c r="N57" s="2">
        <v>745.8</v>
      </c>
      <c r="O57" s="2">
        <v>0</v>
      </c>
      <c r="P57" s="2">
        <v>86</v>
      </c>
      <c r="Q57" s="2">
        <v>92.59</v>
      </c>
      <c r="R57" s="2">
        <v>7.41</v>
      </c>
      <c r="S57" s="4">
        <f t="shared" si="11"/>
        <v>0</v>
      </c>
      <c r="T57" s="4">
        <f t="shared" si="12"/>
        <v>0.26500000000000001</v>
      </c>
      <c r="U57" s="1">
        <v>45355</v>
      </c>
      <c r="V57" s="5">
        <v>1.082020200285877</v>
      </c>
      <c r="W57" s="5">
        <v>0.74063609877658398</v>
      </c>
      <c r="X57" s="5">
        <v>-2.676878677446719</v>
      </c>
      <c r="Y57" s="4">
        <f t="shared" si="13"/>
        <v>2.8732043092770407</v>
      </c>
      <c r="Z57" s="4">
        <f t="shared" si="14"/>
        <v>0.92479599579791216</v>
      </c>
      <c r="AA57" s="4">
        <f t="shared" si="15"/>
        <v>0</v>
      </c>
      <c r="AB57" s="4">
        <f t="shared" si="16"/>
        <v>0</v>
      </c>
      <c r="AC57" s="4">
        <f t="shared" si="17"/>
        <v>3.3012470886362113</v>
      </c>
      <c r="AD57" s="4">
        <f t="shared" si="18"/>
        <v>13.495276653171389</v>
      </c>
      <c r="AE57" s="4">
        <f t="shared" si="19"/>
        <v>8.4980237154150151E-2</v>
      </c>
      <c r="AF57" s="4">
        <v>1323</v>
      </c>
      <c r="AG57" s="4">
        <v>-71</v>
      </c>
      <c r="AH57" s="4">
        <v>1939</v>
      </c>
      <c r="AI57" s="4">
        <v>493</v>
      </c>
      <c r="AJ57" s="6">
        <f t="shared" si="9"/>
        <v>3.287801729930226</v>
      </c>
      <c r="AK57">
        <f t="shared" si="10"/>
        <v>2.6937269489236471</v>
      </c>
    </row>
    <row r="58" spans="1:37" x14ac:dyDescent="0.6">
      <c r="A58" t="s">
        <v>146</v>
      </c>
      <c r="B58" s="1">
        <v>45245</v>
      </c>
      <c r="C58">
        <v>7000</v>
      </c>
      <c r="D58">
        <v>9700</v>
      </c>
      <c r="E58">
        <v>9180</v>
      </c>
      <c r="F58">
        <v>3</v>
      </c>
      <c r="G58" s="7" t="s">
        <v>234</v>
      </c>
      <c r="H58" t="s">
        <v>21</v>
      </c>
      <c r="I58" s="2"/>
      <c r="J58" s="2"/>
      <c r="K58" s="2">
        <v>3200</v>
      </c>
      <c r="L58" s="2">
        <v>3600</v>
      </c>
      <c r="M58">
        <v>4000</v>
      </c>
      <c r="N58" s="2">
        <v>952.78</v>
      </c>
      <c r="O58" s="2">
        <v>0.32</v>
      </c>
      <c r="P58" s="2">
        <v>534</v>
      </c>
      <c r="Q58" s="2">
        <v>33.31</v>
      </c>
      <c r="R58" s="2">
        <v>66.69</v>
      </c>
      <c r="S58" s="4">
        <f t="shared" si="11"/>
        <v>0.17647058823529413</v>
      </c>
      <c r="T58" s="4">
        <f t="shared" si="12"/>
        <v>0.75</v>
      </c>
      <c r="U58" s="1">
        <v>45348</v>
      </c>
      <c r="V58" s="5">
        <v>2.1471746761066481</v>
      </c>
      <c r="W58" s="5">
        <v>1.822323512797249</v>
      </c>
      <c r="X58" s="5">
        <v>0.61826214008523783</v>
      </c>
      <c r="Y58" s="4">
        <f t="shared" si="13"/>
        <v>2.9794482113871066</v>
      </c>
      <c r="Z58" s="4">
        <f t="shared" si="14"/>
        <v>1.8305245140972586</v>
      </c>
      <c r="AA58" s="4">
        <f t="shared" si="15"/>
        <v>0.12057393120584989</v>
      </c>
      <c r="AB58" s="4">
        <f t="shared" si="16"/>
        <v>17.647058823529413</v>
      </c>
      <c r="AC58" s="4">
        <f t="shared" si="17"/>
        <v>3.6021685513789974</v>
      </c>
      <c r="AD58" s="4">
        <f t="shared" si="18"/>
        <v>1.4994751836857101</v>
      </c>
      <c r="AE58" s="4">
        <f t="shared" si="19"/>
        <v>0.38571428571428568</v>
      </c>
      <c r="AF58" s="4">
        <v>139</v>
      </c>
      <c r="AG58" s="4">
        <v>-22</v>
      </c>
      <c r="AH58" s="4">
        <v>512</v>
      </c>
      <c r="AI58" s="4">
        <v>30</v>
      </c>
      <c r="AJ58" s="6">
        <f t="shared" si="9"/>
        <v>2.7101173651118162</v>
      </c>
      <c r="AK58">
        <f t="shared" si="10"/>
        <v>1.4913616938342726</v>
      </c>
    </row>
    <row r="59" spans="1:37" x14ac:dyDescent="0.6">
      <c r="A59" t="s">
        <v>144</v>
      </c>
      <c r="B59" s="1">
        <v>45247</v>
      </c>
      <c r="C59">
        <v>43000</v>
      </c>
      <c r="D59">
        <v>65800</v>
      </c>
      <c r="E59">
        <v>57200</v>
      </c>
      <c r="F59">
        <v>3</v>
      </c>
      <c r="G59" s="7" t="s">
        <v>231</v>
      </c>
      <c r="H59" t="s">
        <v>145</v>
      </c>
      <c r="I59" s="2"/>
      <c r="J59" s="2"/>
      <c r="K59" s="2">
        <v>36200</v>
      </c>
      <c r="L59" s="2">
        <v>44000</v>
      </c>
      <c r="M59">
        <v>36200</v>
      </c>
      <c r="N59" s="2">
        <v>17.2</v>
      </c>
      <c r="O59" s="2">
        <v>2.5499999999999998</v>
      </c>
      <c r="P59" s="2">
        <v>24698</v>
      </c>
      <c r="Q59" s="2">
        <v>15.86</v>
      </c>
      <c r="R59" s="2">
        <v>84.14</v>
      </c>
      <c r="S59" s="4">
        <f t="shared" si="11"/>
        <v>-9.7256857855361589E-2</v>
      </c>
      <c r="T59" s="4">
        <f t="shared" si="12"/>
        <v>0.18784530386740331</v>
      </c>
      <c r="U59" s="1">
        <v>45341</v>
      </c>
      <c r="V59" s="5">
        <v>0.13686334001840969</v>
      </c>
      <c r="W59" s="5">
        <v>0.27893405960599937</v>
      </c>
      <c r="X59" s="5">
        <v>2.130470398537228</v>
      </c>
      <c r="Y59" s="4">
        <f t="shared" si="13"/>
        <v>1.2600713879850747</v>
      </c>
      <c r="Z59" s="4">
        <f t="shared" si="14"/>
        <v>1.9301336458411176</v>
      </c>
      <c r="AA59" s="4">
        <f t="shared" si="15"/>
        <v>0.5502283530550941</v>
      </c>
      <c r="AB59" s="4">
        <f t="shared" si="16"/>
        <v>-9.7256857855361591</v>
      </c>
      <c r="AC59" s="4">
        <f t="shared" si="17"/>
        <v>4.5587205674525988</v>
      </c>
      <c r="AD59" s="4">
        <f t="shared" si="18"/>
        <v>1.1884953648680772</v>
      </c>
      <c r="AE59" s="4">
        <f t="shared" si="19"/>
        <v>0.53023255813953485</v>
      </c>
      <c r="AJ59" s="6"/>
      <c r="AK59">
        <f t="shared" si="10"/>
        <v>0</v>
      </c>
    </row>
    <row r="60" spans="1:37" x14ac:dyDescent="0.6">
      <c r="A60" t="s">
        <v>142</v>
      </c>
      <c r="B60" s="1">
        <v>45250</v>
      </c>
      <c r="C60">
        <v>9445</v>
      </c>
      <c r="D60">
        <v>10200</v>
      </c>
      <c r="E60">
        <v>9530</v>
      </c>
      <c r="F60">
        <v>1</v>
      </c>
      <c r="G60" s="7" t="s">
        <v>233</v>
      </c>
      <c r="H60" t="s">
        <v>143</v>
      </c>
      <c r="I60" s="2"/>
      <c r="J60" s="2"/>
      <c r="K60" s="2">
        <v>8000</v>
      </c>
      <c r="L60" s="2">
        <v>9500</v>
      </c>
      <c r="M60">
        <v>11000</v>
      </c>
      <c r="N60" s="2">
        <v>573.97</v>
      </c>
      <c r="O60" s="2">
        <v>11.97</v>
      </c>
      <c r="P60" s="2">
        <v>1478</v>
      </c>
      <c r="Q60" s="2">
        <v>21.88</v>
      </c>
      <c r="R60" s="2">
        <v>78.12</v>
      </c>
      <c r="S60" s="4">
        <f t="shared" si="11"/>
        <v>0.25714285714285712</v>
      </c>
      <c r="T60" s="4">
        <f t="shared" si="12"/>
        <v>-0.14136363636363636</v>
      </c>
      <c r="U60" s="1">
        <v>45349</v>
      </c>
      <c r="V60" s="5">
        <v>0.153437824307044</v>
      </c>
      <c r="W60" s="5">
        <v>0.24740026402373999</v>
      </c>
      <c r="X60" s="5">
        <v>-1.272608972445646</v>
      </c>
      <c r="Y60" s="4">
        <f t="shared" si="13"/>
        <v>2.7596451852559758</v>
      </c>
      <c r="Z60" s="4">
        <f t="shared" si="14"/>
        <v>1.898286278589123</v>
      </c>
      <c r="AA60" s="4">
        <f t="shared" si="15"/>
        <v>1.1129399760840801</v>
      </c>
      <c r="AB60" s="4">
        <f t="shared" si="16"/>
        <v>25.714285714285712</v>
      </c>
      <c r="AC60" s="4">
        <f t="shared" si="17"/>
        <v>4.0414321646802653</v>
      </c>
      <c r="AD60" s="4">
        <f t="shared" si="18"/>
        <v>1.2800819252432154</v>
      </c>
      <c r="AE60" s="4">
        <f t="shared" si="19"/>
        <v>7.9936474325039697E-2</v>
      </c>
      <c r="AJ60" s="6"/>
      <c r="AK60">
        <f t="shared" si="10"/>
        <v>0</v>
      </c>
    </row>
    <row r="61" spans="1:37" x14ac:dyDescent="0.6">
      <c r="A61" t="s">
        <v>141</v>
      </c>
      <c r="B61" s="1">
        <v>45251</v>
      </c>
      <c r="C61">
        <v>46100</v>
      </c>
      <c r="D61">
        <v>62300</v>
      </c>
      <c r="E61">
        <v>62300</v>
      </c>
      <c r="F61">
        <v>3</v>
      </c>
      <c r="G61" s="7" t="s">
        <v>232</v>
      </c>
      <c r="H61" t="s">
        <v>66</v>
      </c>
      <c r="I61" s="2"/>
      <c r="J61" s="2"/>
      <c r="K61" s="2">
        <v>28500</v>
      </c>
      <c r="L61" s="2">
        <v>34700</v>
      </c>
      <c r="M61">
        <v>34700</v>
      </c>
      <c r="N61" s="2">
        <v>75.14</v>
      </c>
      <c r="O61" s="2">
        <v>9.1300000000000008</v>
      </c>
      <c r="P61" s="2">
        <v>3427</v>
      </c>
      <c r="Q61" s="2">
        <v>23.52</v>
      </c>
      <c r="R61" s="2">
        <v>76.48</v>
      </c>
      <c r="S61" s="4">
        <f t="shared" si="11"/>
        <v>9.8101265822784806E-2</v>
      </c>
      <c r="T61" s="4">
        <f t="shared" si="12"/>
        <v>0.32853025936599423</v>
      </c>
      <c r="U61" s="1">
        <v>45342</v>
      </c>
      <c r="V61" s="5">
        <v>1.210601866901257</v>
      </c>
      <c r="W61" s="5">
        <v>0.86818018567562261</v>
      </c>
      <c r="X61" s="5">
        <v>0.24288096236755999</v>
      </c>
      <c r="Y61" s="4">
        <f t="shared" si="13"/>
        <v>1.8816128724783485</v>
      </c>
      <c r="Z61" s="4">
        <f t="shared" si="14"/>
        <v>1.8891896120470733</v>
      </c>
      <c r="AA61" s="4">
        <f t="shared" si="15"/>
        <v>1.0056094453602804</v>
      </c>
      <c r="AB61" s="4">
        <f t="shared" si="16"/>
        <v>9.81012658227848</v>
      </c>
      <c r="AC61" s="4">
        <f t="shared" si="17"/>
        <v>4.5403419903016573</v>
      </c>
      <c r="AD61" s="4">
        <f t="shared" si="18"/>
        <v>1.3075313807531379</v>
      </c>
      <c r="AE61" s="4">
        <f t="shared" si="19"/>
        <v>0.35140997830802601</v>
      </c>
      <c r="AJ61" s="6"/>
      <c r="AK61">
        <f t="shared" si="10"/>
        <v>0</v>
      </c>
    </row>
    <row r="62" spans="1:37" x14ac:dyDescent="0.6">
      <c r="A62" t="s">
        <v>140</v>
      </c>
      <c r="B62" s="1">
        <v>45251</v>
      </c>
      <c r="C62">
        <v>30700</v>
      </c>
      <c r="D62">
        <v>35950</v>
      </c>
      <c r="E62">
        <v>29150</v>
      </c>
      <c r="F62">
        <v>3</v>
      </c>
      <c r="G62" s="7" t="s">
        <v>230</v>
      </c>
      <c r="H62" t="s">
        <v>21</v>
      </c>
      <c r="I62" s="2"/>
      <c r="J62" s="2"/>
      <c r="K62" s="2">
        <v>33000</v>
      </c>
      <c r="L62" s="2">
        <v>37000</v>
      </c>
      <c r="M62">
        <v>30000</v>
      </c>
      <c r="N62" s="2">
        <v>26.37</v>
      </c>
      <c r="O62" s="2">
        <v>0</v>
      </c>
      <c r="P62" s="2">
        <v>1838</v>
      </c>
      <c r="Q62" s="2">
        <v>31.83</v>
      </c>
      <c r="R62" s="2">
        <v>68.17</v>
      </c>
      <c r="S62" s="4">
        <f t="shared" si="11"/>
        <v>-0.14285714285714285</v>
      </c>
      <c r="T62" s="4">
        <f t="shared" si="12"/>
        <v>2.3333333333333334E-2</v>
      </c>
      <c r="U62" s="1">
        <v>45341</v>
      </c>
      <c r="V62" s="5">
        <v>1.210601866901257</v>
      </c>
      <c r="W62" s="5">
        <v>0.86818018567562261</v>
      </c>
      <c r="X62" s="5">
        <v>0.24288096236755999</v>
      </c>
      <c r="Y62" s="4">
        <f t="shared" si="13"/>
        <v>1.4372747974101237</v>
      </c>
      <c r="Z62" s="4">
        <f t="shared" si="14"/>
        <v>1.8399177756786811</v>
      </c>
      <c r="AA62" s="4">
        <f t="shared" si="15"/>
        <v>0</v>
      </c>
      <c r="AB62" s="4">
        <f t="shared" si="16"/>
        <v>-14.285714285714285</v>
      </c>
      <c r="AC62" s="4">
        <f t="shared" si="17"/>
        <v>4.4771357309611233</v>
      </c>
      <c r="AD62" s="4">
        <f t="shared" si="18"/>
        <v>1.4669209329617132</v>
      </c>
      <c r="AE62" s="4">
        <f t="shared" si="19"/>
        <v>0.17100977198697076</v>
      </c>
      <c r="AJ62" s="6"/>
      <c r="AK62">
        <f t="shared" si="10"/>
        <v>0</v>
      </c>
    </row>
    <row r="63" spans="1:37" x14ac:dyDescent="0.6">
      <c r="A63" t="s">
        <v>138</v>
      </c>
      <c r="B63" s="1">
        <v>45254</v>
      </c>
      <c r="C63">
        <v>29500</v>
      </c>
      <c r="D63">
        <v>52300</v>
      </c>
      <c r="E63">
        <v>52300</v>
      </c>
      <c r="F63">
        <v>3</v>
      </c>
      <c r="G63" s="7" t="s">
        <v>231</v>
      </c>
      <c r="H63" t="s">
        <v>21</v>
      </c>
      <c r="I63" s="2"/>
      <c r="J63" s="2"/>
      <c r="K63" s="2">
        <v>11000</v>
      </c>
      <c r="L63" s="2">
        <v>14000</v>
      </c>
      <c r="M63">
        <v>17000</v>
      </c>
      <c r="N63" s="2">
        <v>753.19</v>
      </c>
      <c r="O63" s="2">
        <v>19.88</v>
      </c>
      <c r="P63" s="2">
        <v>1391</v>
      </c>
      <c r="Q63" s="2">
        <v>31.44</v>
      </c>
      <c r="R63" s="2">
        <v>68.56</v>
      </c>
      <c r="S63" s="4">
        <f t="shared" si="11"/>
        <v>0.36</v>
      </c>
      <c r="T63" s="4">
        <f t="shared" si="12"/>
        <v>0.73529411764705888</v>
      </c>
      <c r="U63" s="1">
        <v>45342</v>
      </c>
      <c r="V63" s="5">
        <v>-0.13070028567699751</v>
      </c>
      <c r="W63" s="5">
        <v>0.20319908635574621</v>
      </c>
      <c r="X63" s="5">
        <v>-0.12607303271235121</v>
      </c>
      <c r="Y63" s="4">
        <f t="shared" si="13"/>
        <v>2.8774807696850733</v>
      </c>
      <c r="Z63" s="4">
        <f t="shared" si="14"/>
        <v>1.8423595733306748</v>
      </c>
      <c r="AA63" s="4">
        <f t="shared" si="15"/>
        <v>1.3197304943302246</v>
      </c>
      <c r="AB63" s="4">
        <f t="shared" si="16"/>
        <v>36</v>
      </c>
      <c r="AC63" s="4">
        <f t="shared" si="17"/>
        <v>4.2304744673611587</v>
      </c>
      <c r="AD63" s="4">
        <f t="shared" si="18"/>
        <v>1.4585764294049008</v>
      </c>
      <c r="AE63" s="4">
        <f t="shared" si="19"/>
        <v>0.77288135593220342</v>
      </c>
      <c r="AJ63" s="6"/>
      <c r="AK63">
        <f t="shared" si="10"/>
        <v>0</v>
      </c>
    </row>
    <row r="64" spans="1:37" x14ac:dyDescent="0.6">
      <c r="A64" t="s">
        <v>139</v>
      </c>
      <c r="B64" s="1">
        <v>45254</v>
      </c>
      <c r="C64">
        <v>16600</v>
      </c>
      <c r="D64">
        <v>19790</v>
      </c>
      <c r="E64">
        <v>18330</v>
      </c>
      <c r="F64">
        <v>3</v>
      </c>
      <c r="G64" s="7" t="s">
        <v>231</v>
      </c>
      <c r="H64" t="s">
        <v>23</v>
      </c>
      <c r="I64" s="2"/>
      <c r="J64" s="2"/>
      <c r="K64" s="2">
        <v>5200</v>
      </c>
      <c r="L64" s="2">
        <v>6000</v>
      </c>
      <c r="M64">
        <v>7000</v>
      </c>
      <c r="N64" s="2">
        <v>709.55</v>
      </c>
      <c r="O64" s="2">
        <v>18.11</v>
      </c>
      <c r="P64" s="2">
        <v>1190</v>
      </c>
      <c r="Q64" s="2">
        <v>21.6</v>
      </c>
      <c r="R64" s="2">
        <v>78.400000000000006</v>
      </c>
      <c r="S64" s="4">
        <f t="shared" si="11"/>
        <v>0.25</v>
      </c>
      <c r="T64" s="4">
        <f t="shared" si="12"/>
        <v>1.3714285714285714</v>
      </c>
      <c r="U64" s="1">
        <v>45336</v>
      </c>
      <c r="V64" s="5">
        <v>-0.13070028567699751</v>
      </c>
      <c r="W64" s="5">
        <v>0.20319908635574621</v>
      </c>
      <c r="X64" s="5">
        <v>-0.12607303271235121</v>
      </c>
      <c r="Y64" s="4">
        <f t="shared" si="13"/>
        <v>2.8515946437836379</v>
      </c>
      <c r="Z64" s="4">
        <f t="shared" si="14"/>
        <v>1.8998205024270962</v>
      </c>
      <c r="AA64" s="4">
        <f t="shared" si="15"/>
        <v>1.2812606870550129</v>
      </c>
      <c r="AB64" s="4">
        <f t="shared" si="16"/>
        <v>25</v>
      </c>
      <c r="AC64" s="4">
        <f t="shared" si="17"/>
        <v>3.8451600776519457</v>
      </c>
      <c r="AD64" s="4">
        <f t="shared" si="18"/>
        <v>1.2755102040816324</v>
      </c>
      <c r="AE64" s="4">
        <f t="shared" si="19"/>
        <v>0.19216867469879517</v>
      </c>
      <c r="AF64" s="4">
        <v>2591</v>
      </c>
      <c r="AG64" s="4">
        <v>143</v>
      </c>
      <c r="AH64" s="4">
        <v>3977</v>
      </c>
      <c r="AI64" s="4">
        <v>392</v>
      </c>
      <c r="AJ64" s="6">
        <f t="shared" si="9"/>
        <v>3.5996647787884166</v>
      </c>
      <c r="AK64">
        <f t="shared" si="10"/>
        <v>2.5943925503754266</v>
      </c>
    </row>
    <row r="65" spans="1:37" x14ac:dyDescent="0.6">
      <c r="A65" t="s">
        <v>137</v>
      </c>
      <c r="B65" s="1">
        <v>45258</v>
      </c>
      <c r="C65">
        <v>85000</v>
      </c>
      <c r="D65">
        <v>96500</v>
      </c>
      <c r="E65">
        <v>70100</v>
      </c>
      <c r="F65">
        <v>3</v>
      </c>
      <c r="G65" s="7" t="s">
        <v>231</v>
      </c>
      <c r="H65" t="s">
        <v>16</v>
      </c>
      <c r="I65" s="2"/>
      <c r="J65" s="2"/>
      <c r="K65" s="2">
        <v>21000</v>
      </c>
      <c r="L65" s="2">
        <v>25000</v>
      </c>
      <c r="M65">
        <v>28000</v>
      </c>
      <c r="N65" s="2">
        <v>629.95000000000005</v>
      </c>
      <c r="O65" s="2">
        <v>14.88</v>
      </c>
      <c r="P65" s="2">
        <v>1586</v>
      </c>
      <c r="Q65" s="2">
        <v>22.51</v>
      </c>
      <c r="R65" s="2">
        <v>77.489999999999995</v>
      </c>
      <c r="S65" s="4">
        <f t="shared" si="11"/>
        <v>0.21739130434782608</v>
      </c>
      <c r="T65" s="4">
        <f t="shared" si="12"/>
        <v>2.0357142857142856</v>
      </c>
      <c r="U65" s="1">
        <v>45335</v>
      </c>
      <c r="V65" s="5">
        <v>-0.17412774063626141</v>
      </c>
      <c r="W65" s="5">
        <v>-0.1358450177336846</v>
      </c>
      <c r="X65" s="5">
        <v>-0.70222071691738575</v>
      </c>
      <c r="Y65" s="4">
        <f t="shared" si="13"/>
        <v>2.7999949446887138</v>
      </c>
      <c r="Z65" s="4">
        <f t="shared" si="14"/>
        <v>1.8948143290833006</v>
      </c>
      <c r="AA65" s="4">
        <f t="shared" si="15"/>
        <v>1.2008504980910775</v>
      </c>
      <c r="AB65" s="4">
        <f t="shared" si="16"/>
        <v>21.739130434782609</v>
      </c>
      <c r="AC65" s="4">
        <f t="shared" si="17"/>
        <v>4.4471735415824627</v>
      </c>
      <c r="AD65" s="4">
        <f t="shared" si="18"/>
        <v>1.2904890953671442</v>
      </c>
      <c r="AE65" s="4">
        <f t="shared" si="19"/>
        <v>0.13529411764705879</v>
      </c>
      <c r="AF65" s="4">
        <v>95</v>
      </c>
      <c r="AG65" s="4">
        <v>0</v>
      </c>
      <c r="AH65" s="4">
        <v>125</v>
      </c>
      <c r="AI65" s="4">
        <v>18</v>
      </c>
      <c r="AJ65" s="6">
        <f t="shared" si="9"/>
        <v>2.1003705451175629</v>
      </c>
      <c r="AK65">
        <f t="shared" si="10"/>
        <v>1.2787536009528289</v>
      </c>
    </row>
    <row r="66" spans="1:37" x14ac:dyDescent="0.6">
      <c r="A66" t="s">
        <v>136</v>
      </c>
      <c r="B66" s="1">
        <v>45261</v>
      </c>
      <c r="C66">
        <v>56900</v>
      </c>
      <c r="D66">
        <v>59500</v>
      </c>
      <c r="E66">
        <v>30400</v>
      </c>
      <c r="F66">
        <v>2</v>
      </c>
      <c r="G66" s="7" t="s">
        <v>229</v>
      </c>
      <c r="H66" t="s">
        <v>30</v>
      </c>
      <c r="I66" s="2"/>
      <c r="J66" s="2"/>
      <c r="K66" s="2">
        <v>23000</v>
      </c>
      <c r="L66" s="2">
        <v>30000</v>
      </c>
      <c r="M66">
        <v>18000</v>
      </c>
      <c r="N66" s="2">
        <v>136.4</v>
      </c>
      <c r="O66" s="2">
        <v>0.62</v>
      </c>
      <c r="P66" s="2">
        <v>962</v>
      </c>
      <c r="Q66" s="2">
        <v>25.16</v>
      </c>
      <c r="R66" s="2">
        <v>74.84</v>
      </c>
      <c r="S66" s="4">
        <f t="shared" ref="S66:S97" si="20">(M66-(K66+L66)/2)/((K66+L66)/2)</f>
        <v>-0.32075471698113206</v>
      </c>
      <c r="T66" s="4">
        <f t="shared" ref="T66:T97" si="21">(C66-M66)/M66</f>
        <v>2.161111111111111</v>
      </c>
      <c r="U66" s="1">
        <v>45335</v>
      </c>
      <c r="V66" s="5">
        <v>-0.38888792399505429</v>
      </c>
      <c r="W66" s="5">
        <v>0.28342435451252967</v>
      </c>
      <c r="X66" s="5">
        <v>1.866639335260736</v>
      </c>
      <c r="Y66" s="4">
        <f t="shared" ref="Y66:Y97" si="22">LOG(N66+1)</f>
        <v>2.1379867327235318</v>
      </c>
      <c r="Z66" s="4">
        <f t="shared" ref="Z66:Z97" si="23">LOG(R66+1)</f>
        <v>1.8798983243300098</v>
      </c>
      <c r="AA66" s="4">
        <f t="shared" ref="AA66:AA97" si="24">LOG(1+O66)</f>
        <v>0.20951501454263097</v>
      </c>
      <c r="AB66" s="4">
        <f t="shared" ref="AB66:AB97" si="25">100*S66</f>
        <v>-32.075471698113205</v>
      </c>
      <c r="AC66" s="4">
        <f t="shared" ref="AC66:AC97" si="26">LOG(1+M66)</f>
        <v>4.2552966319043399</v>
      </c>
      <c r="AD66" s="4">
        <f t="shared" ref="AD66:AD97" si="27">1/R66 *100</f>
        <v>1.3361838588989845</v>
      </c>
      <c r="AE66" s="4">
        <f t="shared" ref="AE66:AE97" si="28">(D66/C66 -1)</f>
        <v>4.5694200351493741E-2</v>
      </c>
      <c r="AF66" s="4">
        <v>2</v>
      </c>
      <c r="AG66" s="4">
        <v>-71</v>
      </c>
      <c r="AH66" s="4">
        <v>3</v>
      </c>
      <c r="AI66" s="4">
        <v>-77</v>
      </c>
      <c r="AJ66" s="6">
        <f t="shared" si="9"/>
        <v>0.6020599913279624</v>
      </c>
      <c r="AK66" t="e">
        <f t="shared" si="10"/>
        <v>#NUM!</v>
      </c>
    </row>
    <row r="67" spans="1:37" x14ac:dyDescent="0.6">
      <c r="A67" t="s">
        <v>135</v>
      </c>
      <c r="B67" s="1">
        <v>45261</v>
      </c>
      <c r="C67">
        <v>2400</v>
      </c>
      <c r="D67">
        <v>5450</v>
      </c>
      <c r="E67">
        <v>2475</v>
      </c>
      <c r="F67">
        <v>3</v>
      </c>
      <c r="G67" s="7" t="s">
        <v>260</v>
      </c>
      <c r="H67" t="s">
        <v>21</v>
      </c>
      <c r="I67" s="2" t="s">
        <v>17</v>
      </c>
      <c r="J67" s="2"/>
      <c r="K67" s="2">
        <v>2000</v>
      </c>
      <c r="L67" s="2">
        <v>2000</v>
      </c>
      <c r="M67">
        <v>2000</v>
      </c>
      <c r="N67" s="2">
        <v>52.7</v>
      </c>
      <c r="O67" s="2">
        <v>0</v>
      </c>
      <c r="P67" s="2">
        <v>182</v>
      </c>
      <c r="Q67" s="2">
        <v>87.91</v>
      </c>
      <c r="R67" s="2">
        <v>12.09</v>
      </c>
      <c r="S67" s="4">
        <f t="shared" si="20"/>
        <v>0</v>
      </c>
      <c r="T67" s="4">
        <f t="shared" si="21"/>
        <v>0.2</v>
      </c>
      <c r="U67" s="1">
        <v>45335</v>
      </c>
      <c r="V67" s="5">
        <v>-0.38888792399505429</v>
      </c>
      <c r="W67" s="5">
        <v>0.28342435451252967</v>
      </c>
      <c r="X67" s="5">
        <v>1.866639335260736</v>
      </c>
      <c r="Y67" s="4">
        <f t="shared" si="22"/>
        <v>1.7299742856995557</v>
      </c>
      <c r="Z67" s="4">
        <f t="shared" si="23"/>
        <v>1.1169396465507557</v>
      </c>
      <c r="AA67" s="4">
        <f t="shared" si="24"/>
        <v>0</v>
      </c>
      <c r="AB67" s="4">
        <f t="shared" si="25"/>
        <v>0</v>
      </c>
      <c r="AC67" s="4">
        <f t="shared" si="26"/>
        <v>3.3012470886362113</v>
      </c>
      <c r="AD67" s="4">
        <f t="shared" si="27"/>
        <v>8.2712985938792389</v>
      </c>
      <c r="AE67" s="4">
        <f t="shared" si="28"/>
        <v>1.2708333333333335</v>
      </c>
      <c r="AF67" s="4">
        <v>117</v>
      </c>
      <c r="AG67" s="4">
        <v>2</v>
      </c>
      <c r="AH67" s="4">
        <v>174</v>
      </c>
      <c r="AI67" s="4">
        <v>8</v>
      </c>
      <c r="AJ67" s="6">
        <f t="shared" si="9"/>
        <v>2.2430380486862944</v>
      </c>
      <c r="AK67">
        <f t="shared" si="10"/>
        <v>0.95424250943932487</v>
      </c>
    </row>
    <row r="68" spans="1:37" x14ac:dyDescent="0.6">
      <c r="A68" t="s">
        <v>134</v>
      </c>
      <c r="B68" s="1">
        <v>45264</v>
      </c>
      <c r="C68">
        <v>4720</v>
      </c>
      <c r="D68">
        <v>5150</v>
      </c>
      <c r="E68">
        <v>2070</v>
      </c>
      <c r="F68">
        <v>3</v>
      </c>
      <c r="G68" s="7" t="s">
        <v>260</v>
      </c>
      <c r="H68" t="s">
        <v>19</v>
      </c>
      <c r="I68" s="2" t="s">
        <v>17</v>
      </c>
      <c r="J68" s="2"/>
      <c r="K68" s="2">
        <v>2000</v>
      </c>
      <c r="L68" s="2">
        <v>2000</v>
      </c>
      <c r="M68">
        <v>2000</v>
      </c>
      <c r="N68" s="2">
        <v>54.61</v>
      </c>
      <c r="O68" s="2">
        <v>0</v>
      </c>
      <c r="P68" s="2">
        <v>221</v>
      </c>
      <c r="Q68" s="2">
        <v>90.5</v>
      </c>
      <c r="R68" s="2">
        <v>9.5</v>
      </c>
      <c r="S68" s="4">
        <f t="shared" si="20"/>
        <v>0</v>
      </c>
      <c r="T68" s="4">
        <f t="shared" si="21"/>
        <v>1.36</v>
      </c>
      <c r="U68" s="1">
        <v>45316</v>
      </c>
      <c r="V68" s="5">
        <v>0.3264022929321031</v>
      </c>
      <c r="W68" s="5">
        <v>0.96800416499098452</v>
      </c>
      <c r="X68" s="5">
        <v>0.58362771493604715</v>
      </c>
      <c r="Y68" s="4">
        <f t="shared" si="22"/>
        <v>1.7451528950769004</v>
      </c>
      <c r="Z68" s="4">
        <f t="shared" si="23"/>
        <v>1.0211892990699381</v>
      </c>
      <c r="AA68" s="4">
        <f t="shared" si="24"/>
        <v>0</v>
      </c>
      <c r="AB68" s="4">
        <f t="shared" si="25"/>
        <v>0</v>
      </c>
      <c r="AC68" s="4">
        <f t="shared" si="26"/>
        <v>3.3012470886362113</v>
      </c>
      <c r="AD68" s="4">
        <f t="shared" si="27"/>
        <v>10.526315789473683</v>
      </c>
      <c r="AE68" s="4">
        <f t="shared" si="28"/>
        <v>9.1101694915254328E-2</v>
      </c>
      <c r="AJ68" s="6"/>
      <c r="AK68">
        <f t="shared" ref="AK68:AK131" si="29">LOG(1+AI68)</f>
        <v>0</v>
      </c>
    </row>
    <row r="69" spans="1:37" x14ac:dyDescent="0.6">
      <c r="A69" t="s">
        <v>132</v>
      </c>
      <c r="B69" s="1">
        <v>45265</v>
      </c>
      <c r="C69">
        <v>23450</v>
      </c>
      <c r="D69">
        <v>23800</v>
      </c>
      <c r="E69">
        <v>12800</v>
      </c>
      <c r="F69">
        <v>2</v>
      </c>
      <c r="G69" s="7" t="s">
        <v>227</v>
      </c>
      <c r="H69" t="s">
        <v>86</v>
      </c>
      <c r="I69" s="2"/>
      <c r="J69" s="2"/>
      <c r="K69" s="2">
        <v>9000</v>
      </c>
      <c r="L69" s="2">
        <v>11000</v>
      </c>
      <c r="M69">
        <v>9000</v>
      </c>
      <c r="N69" s="2">
        <v>226.9</v>
      </c>
      <c r="O69" s="2">
        <v>48.66</v>
      </c>
      <c r="P69" s="2">
        <v>1334</v>
      </c>
      <c r="Q69" s="2">
        <v>26.26</v>
      </c>
      <c r="R69" s="2">
        <v>73.739999999999995</v>
      </c>
      <c r="S69" s="4">
        <f t="shared" si="20"/>
        <v>-0.1</v>
      </c>
      <c r="T69" s="4">
        <f t="shared" si="21"/>
        <v>1.6055555555555556</v>
      </c>
      <c r="U69" s="1">
        <v>45316</v>
      </c>
      <c r="V69" s="5">
        <v>-0.2862987706526976</v>
      </c>
      <c r="W69" s="5">
        <v>4.3346480875062293E-2</v>
      </c>
      <c r="X69" s="5">
        <v>-0.37995060267887448</v>
      </c>
      <c r="Y69" s="4">
        <f t="shared" si="22"/>
        <v>2.3577443251803758</v>
      </c>
      <c r="Z69" s="4">
        <f t="shared" si="23"/>
        <v>1.8735530935136187</v>
      </c>
      <c r="AA69" s="4">
        <f t="shared" si="24"/>
        <v>1.6960067152185454</v>
      </c>
      <c r="AB69" s="4">
        <f t="shared" si="25"/>
        <v>-10</v>
      </c>
      <c r="AC69" s="4">
        <f t="shared" si="26"/>
        <v>3.9542907617011269</v>
      </c>
      <c r="AD69" s="4">
        <f t="shared" si="27"/>
        <v>1.3561160835367509</v>
      </c>
      <c r="AE69" s="4">
        <f t="shared" si="28"/>
        <v>1.4925373134328401E-2</v>
      </c>
      <c r="AF69" s="4">
        <v>844</v>
      </c>
      <c r="AG69" s="4">
        <v>42</v>
      </c>
      <c r="AH69" s="4">
        <v>866</v>
      </c>
      <c r="AI69" s="4">
        <v>24</v>
      </c>
      <c r="AJ69" s="6">
        <f t="shared" ref="AJ69:AJ129" si="30">LOG(1+AH69)</f>
        <v>2.9380190974762104</v>
      </c>
      <c r="AK69">
        <f t="shared" si="29"/>
        <v>1.3979400086720377</v>
      </c>
    </row>
    <row r="70" spans="1:37" x14ac:dyDescent="0.6">
      <c r="A70" t="s">
        <v>133</v>
      </c>
      <c r="B70" s="1">
        <v>45265</v>
      </c>
      <c r="C70">
        <v>4900</v>
      </c>
      <c r="D70">
        <v>5190</v>
      </c>
      <c r="E70">
        <v>1975</v>
      </c>
      <c r="F70">
        <v>2</v>
      </c>
      <c r="G70" s="7" t="s">
        <v>260</v>
      </c>
      <c r="H70" t="s">
        <v>35</v>
      </c>
      <c r="I70" s="2" t="s">
        <v>17</v>
      </c>
      <c r="J70" s="2"/>
      <c r="K70" s="2">
        <v>2000</v>
      </c>
      <c r="L70" s="2">
        <v>2000</v>
      </c>
      <c r="M70">
        <v>2000</v>
      </c>
      <c r="N70" s="2">
        <v>819.05</v>
      </c>
      <c r="O70" s="2">
        <v>0.34</v>
      </c>
      <c r="P70" s="2">
        <v>76</v>
      </c>
      <c r="Q70" s="2">
        <v>91.63</v>
      </c>
      <c r="R70" s="2">
        <v>8.3699999999999992</v>
      </c>
      <c r="S70" s="4">
        <f t="shared" si="20"/>
        <v>0</v>
      </c>
      <c r="T70" s="4">
        <f t="shared" si="21"/>
        <v>1.45</v>
      </c>
      <c r="U70" s="1">
        <v>45314</v>
      </c>
      <c r="V70" s="5">
        <v>-0.2862987706526976</v>
      </c>
      <c r="W70" s="5">
        <v>4.3346480875062293E-2</v>
      </c>
      <c r="X70" s="5">
        <v>-0.37995060267887448</v>
      </c>
      <c r="Y70" s="4">
        <f t="shared" si="22"/>
        <v>2.9138403329472382</v>
      </c>
      <c r="Z70" s="4">
        <f t="shared" si="23"/>
        <v>0.97173959088777828</v>
      </c>
      <c r="AA70" s="4">
        <f t="shared" si="24"/>
        <v>0.12710479836480765</v>
      </c>
      <c r="AB70" s="4">
        <f t="shared" si="25"/>
        <v>0</v>
      </c>
      <c r="AC70" s="4">
        <f t="shared" si="26"/>
        <v>3.3012470886362113</v>
      </c>
      <c r="AD70" s="4">
        <f t="shared" si="27"/>
        <v>11.947431302270013</v>
      </c>
      <c r="AE70" s="4">
        <f t="shared" si="28"/>
        <v>5.9183673469387799E-2</v>
      </c>
      <c r="AF70" s="4">
        <v>992</v>
      </c>
      <c r="AG70" s="4">
        <v>99</v>
      </c>
      <c r="AH70" s="4">
        <v>1143</v>
      </c>
      <c r="AI70" s="4">
        <v>94</v>
      </c>
      <c r="AJ70" s="6">
        <f t="shared" si="30"/>
        <v>3.0584260244570052</v>
      </c>
      <c r="AK70">
        <f t="shared" si="29"/>
        <v>1.9777236052888478</v>
      </c>
    </row>
    <row r="71" spans="1:37" x14ac:dyDescent="0.6">
      <c r="A71" t="s">
        <v>131</v>
      </c>
      <c r="B71" s="1">
        <v>45266</v>
      </c>
      <c r="C71">
        <v>35500</v>
      </c>
      <c r="D71">
        <v>46000</v>
      </c>
      <c r="E71">
        <v>46000</v>
      </c>
      <c r="F71">
        <v>2</v>
      </c>
      <c r="G71" s="7" t="s">
        <v>229</v>
      </c>
      <c r="H71" t="s">
        <v>114</v>
      </c>
      <c r="I71" s="2"/>
      <c r="J71" s="2"/>
      <c r="K71" s="2">
        <v>19000</v>
      </c>
      <c r="L71" s="2">
        <v>22000</v>
      </c>
      <c r="M71">
        <v>23000</v>
      </c>
      <c r="N71" s="2">
        <v>964.82</v>
      </c>
      <c r="O71" s="2">
        <v>26.96</v>
      </c>
      <c r="P71" s="2">
        <v>893</v>
      </c>
      <c r="Q71" s="2">
        <v>15.55</v>
      </c>
      <c r="R71" s="2">
        <v>84.45</v>
      </c>
      <c r="S71" s="4">
        <f t="shared" si="20"/>
        <v>0.12195121951219512</v>
      </c>
      <c r="T71" s="4">
        <f t="shared" si="21"/>
        <v>0.54347826086956519</v>
      </c>
      <c r="U71" s="1">
        <v>45314</v>
      </c>
      <c r="V71" s="5">
        <v>-0.52513078093227006</v>
      </c>
      <c r="W71" s="5">
        <v>-0.59743021160275211</v>
      </c>
      <c r="X71" s="5">
        <v>-1.675449145977054</v>
      </c>
      <c r="Y71" s="4">
        <f t="shared" si="22"/>
        <v>2.9848961944373911</v>
      </c>
      <c r="Z71" s="4">
        <f t="shared" si="23"/>
        <v>1.9317120670567556</v>
      </c>
      <c r="AA71" s="4">
        <f t="shared" si="24"/>
        <v>1.4465371670736438</v>
      </c>
      <c r="AB71" s="4">
        <f t="shared" si="25"/>
        <v>12.195121951219512</v>
      </c>
      <c r="AC71" s="4">
        <f t="shared" si="26"/>
        <v>4.3617467179758966</v>
      </c>
      <c r="AD71" s="4">
        <f t="shared" si="27"/>
        <v>1.1841326228537596</v>
      </c>
      <c r="AE71" s="4">
        <f t="shared" si="28"/>
        <v>0.29577464788732399</v>
      </c>
      <c r="AJ71" s="6"/>
      <c r="AK71">
        <f t="shared" si="29"/>
        <v>0</v>
      </c>
    </row>
    <row r="72" spans="1:37" x14ac:dyDescent="0.6">
      <c r="A72" t="s">
        <v>129</v>
      </c>
      <c r="B72" s="1">
        <v>45272</v>
      </c>
      <c r="C72">
        <v>19940</v>
      </c>
      <c r="D72">
        <v>24000</v>
      </c>
      <c r="E72">
        <v>24000</v>
      </c>
      <c r="F72">
        <v>3</v>
      </c>
      <c r="G72" s="7" t="s">
        <v>231</v>
      </c>
      <c r="H72" t="s">
        <v>130</v>
      </c>
      <c r="I72" s="2"/>
      <c r="J72" s="2"/>
      <c r="K72" s="2">
        <v>4400</v>
      </c>
      <c r="L72" s="2">
        <v>5500</v>
      </c>
      <c r="M72">
        <v>6000</v>
      </c>
      <c r="N72" s="2">
        <v>396.84</v>
      </c>
      <c r="O72" s="2">
        <v>30.4</v>
      </c>
      <c r="P72" s="2">
        <v>4059</v>
      </c>
      <c r="Q72" s="2">
        <v>29.18</v>
      </c>
      <c r="R72" s="2">
        <v>70.83</v>
      </c>
      <c r="S72" s="4">
        <f t="shared" si="20"/>
        <v>0.21212121212121213</v>
      </c>
      <c r="T72" s="4">
        <f t="shared" si="21"/>
        <v>2.3233333333333333</v>
      </c>
      <c r="U72" s="1">
        <v>45308</v>
      </c>
      <c r="V72" s="5">
        <v>0.64504925378724687</v>
      </c>
      <c r="W72" s="5">
        <v>0.80360649146315188</v>
      </c>
      <c r="X72" s="5">
        <v>2.7115085418069418</v>
      </c>
      <c r="Y72" s="4">
        <f t="shared" si="22"/>
        <v>2.5997084462241684</v>
      </c>
      <c r="Z72" s="4">
        <f t="shared" si="23"/>
        <v>1.856305866433299</v>
      </c>
      <c r="AA72" s="4">
        <f t="shared" si="24"/>
        <v>1.4969296480732148</v>
      </c>
      <c r="AB72" s="4">
        <f t="shared" si="25"/>
        <v>21.212121212121211</v>
      </c>
      <c r="AC72" s="4">
        <f t="shared" si="26"/>
        <v>3.7782236267660965</v>
      </c>
      <c r="AD72" s="4">
        <f t="shared" si="27"/>
        <v>1.4118311449950587</v>
      </c>
      <c r="AE72" s="4">
        <f t="shared" si="28"/>
        <v>0.20361083249749257</v>
      </c>
      <c r="AF72" s="4">
        <v>915</v>
      </c>
      <c r="AG72" s="4">
        <v>94</v>
      </c>
      <c r="AH72" s="4">
        <v>915</v>
      </c>
      <c r="AI72" s="4">
        <v>120</v>
      </c>
      <c r="AJ72" s="6">
        <f t="shared" si="30"/>
        <v>2.9618954736678504</v>
      </c>
      <c r="AK72">
        <f t="shared" si="29"/>
        <v>2.0827853703164503</v>
      </c>
    </row>
    <row r="73" spans="1:37" x14ac:dyDescent="0.6">
      <c r="A73" t="s">
        <v>127</v>
      </c>
      <c r="B73" s="1">
        <v>45273</v>
      </c>
      <c r="C73">
        <v>55300</v>
      </c>
      <c r="D73">
        <v>75900</v>
      </c>
      <c r="E73">
        <v>51000</v>
      </c>
      <c r="F73">
        <v>2</v>
      </c>
      <c r="G73" s="7" t="s">
        <v>227</v>
      </c>
      <c r="H73" t="s">
        <v>128</v>
      </c>
      <c r="I73" s="2"/>
      <c r="J73" s="2"/>
      <c r="K73" s="2">
        <v>15000</v>
      </c>
      <c r="L73" s="2">
        <v>19000</v>
      </c>
      <c r="M73">
        <v>19000</v>
      </c>
      <c r="N73" s="2">
        <v>582.24</v>
      </c>
      <c r="O73" s="2">
        <v>7.0000000000000007E-2</v>
      </c>
      <c r="P73" s="2">
        <v>2024</v>
      </c>
      <c r="Q73" s="2">
        <v>33.82</v>
      </c>
      <c r="R73" s="2">
        <v>66.180000000000007</v>
      </c>
      <c r="S73" s="4">
        <f t="shared" si="20"/>
        <v>0.11764705882352941</v>
      </c>
      <c r="T73" s="4">
        <f t="shared" si="21"/>
        <v>1.9105263157894736</v>
      </c>
      <c r="U73" s="1">
        <v>45308</v>
      </c>
      <c r="V73" s="5">
        <v>0.89857634054739555</v>
      </c>
      <c r="W73" s="5">
        <v>0.85419019592247947</v>
      </c>
      <c r="X73" s="5">
        <v>1.1031268270230279</v>
      </c>
      <c r="Y73" s="4">
        <f t="shared" si="22"/>
        <v>2.7658473012899649</v>
      </c>
      <c r="Z73" s="4">
        <f t="shared" si="23"/>
        <v>1.8272399995056454</v>
      </c>
      <c r="AA73" s="4">
        <f t="shared" si="24"/>
        <v>2.9383777685209667E-2</v>
      </c>
      <c r="AB73" s="4">
        <f t="shared" si="25"/>
        <v>11.76470588235294</v>
      </c>
      <c r="AC73" s="4">
        <f t="shared" si="26"/>
        <v>4.2787764579556447</v>
      </c>
      <c r="AD73" s="4">
        <f t="shared" si="27"/>
        <v>1.5110305228165608</v>
      </c>
      <c r="AE73" s="4">
        <f t="shared" si="28"/>
        <v>0.37251356238698019</v>
      </c>
      <c r="AF73" s="4">
        <v>1210</v>
      </c>
      <c r="AG73" s="4">
        <v>62</v>
      </c>
      <c r="AH73" s="4">
        <v>1448</v>
      </c>
      <c r="AI73" s="4">
        <v>38</v>
      </c>
      <c r="AJ73" s="6">
        <f t="shared" si="30"/>
        <v>3.1610683854711747</v>
      </c>
      <c r="AK73">
        <f t="shared" si="29"/>
        <v>1.5910646070264991</v>
      </c>
    </row>
    <row r="74" spans="1:37" x14ac:dyDescent="0.6">
      <c r="A74" t="s">
        <v>125</v>
      </c>
      <c r="B74" s="1">
        <v>45282</v>
      </c>
      <c r="C74">
        <v>370000</v>
      </c>
      <c r="D74">
        <v>400000</v>
      </c>
      <c r="E74">
        <v>400000</v>
      </c>
      <c r="F74">
        <v>3</v>
      </c>
      <c r="G74" s="7" t="s">
        <v>235</v>
      </c>
      <c r="H74" t="s">
        <v>126</v>
      </c>
      <c r="I74" s="2"/>
      <c r="J74" s="2"/>
      <c r="K74" s="2">
        <v>79000</v>
      </c>
      <c r="L74" s="2">
        <v>89000</v>
      </c>
      <c r="M74">
        <v>100000</v>
      </c>
      <c r="N74" s="2">
        <v>341.84</v>
      </c>
      <c r="O74" s="2">
        <v>18.84</v>
      </c>
      <c r="P74" s="2">
        <v>5861</v>
      </c>
      <c r="Q74" s="2">
        <v>21.12</v>
      </c>
      <c r="R74" s="2">
        <v>78.89</v>
      </c>
      <c r="S74" s="4">
        <f t="shared" si="20"/>
        <v>0.19047619047619047</v>
      </c>
      <c r="T74" s="4">
        <f t="shared" si="21"/>
        <v>2.7</v>
      </c>
      <c r="U74" s="1">
        <v>45307</v>
      </c>
      <c r="V74" s="5">
        <v>-0.26227443236956233</v>
      </c>
      <c r="W74" s="5">
        <v>0.5122109909764303</v>
      </c>
      <c r="X74" s="5">
        <v>-0.30379598306715672</v>
      </c>
      <c r="Y74" s="4">
        <f t="shared" si="22"/>
        <v>2.535091486430368</v>
      </c>
      <c r="Z74" s="4">
        <f t="shared" si="23"/>
        <v>1.9024924211586036</v>
      </c>
      <c r="AA74" s="4">
        <f t="shared" si="24"/>
        <v>1.2975416678181599</v>
      </c>
      <c r="AB74" s="4">
        <f t="shared" si="25"/>
        <v>19.047619047619047</v>
      </c>
      <c r="AC74" s="4">
        <f t="shared" si="26"/>
        <v>5.0000043429231047</v>
      </c>
      <c r="AD74" s="4">
        <f t="shared" si="27"/>
        <v>1.2675877804537965</v>
      </c>
      <c r="AE74" s="4">
        <f t="shared" si="28"/>
        <v>8.1081081081081141E-2</v>
      </c>
      <c r="AF74" s="4">
        <v>114</v>
      </c>
      <c r="AG74" s="4">
        <v>78</v>
      </c>
      <c r="AH74" s="4">
        <v>159</v>
      </c>
      <c r="AI74" s="4">
        <v>93</v>
      </c>
      <c r="AJ74" s="6">
        <f t="shared" si="30"/>
        <v>2.2041199826559246</v>
      </c>
      <c r="AK74">
        <f t="shared" si="29"/>
        <v>1.9731278535996986</v>
      </c>
    </row>
    <row r="75" spans="1:37" x14ac:dyDescent="0.6">
      <c r="A75" t="s">
        <v>123</v>
      </c>
      <c r="B75" s="1">
        <v>45282</v>
      </c>
      <c r="C75">
        <v>4030</v>
      </c>
      <c r="D75">
        <v>6260</v>
      </c>
      <c r="E75">
        <v>2065</v>
      </c>
      <c r="F75">
        <v>2</v>
      </c>
      <c r="G75" s="7" t="s">
        <v>260</v>
      </c>
      <c r="H75" t="s">
        <v>60</v>
      </c>
      <c r="I75" s="2" t="s">
        <v>17</v>
      </c>
      <c r="J75" s="2"/>
      <c r="K75" s="2">
        <v>2000</v>
      </c>
      <c r="L75" s="2">
        <v>2000</v>
      </c>
      <c r="M75">
        <v>2000</v>
      </c>
      <c r="N75" s="2">
        <v>855.86</v>
      </c>
      <c r="O75" s="2">
        <v>0</v>
      </c>
      <c r="P75" s="2">
        <v>85</v>
      </c>
      <c r="Q75" s="2">
        <v>94.56</v>
      </c>
      <c r="R75" s="2">
        <v>5.44</v>
      </c>
      <c r="S75" s="4">
        <f t="shared" si="20"/>
        <v>0</v>
      </c>
      <c r="T75" s="4">
        <f t="shared" si="21"/>
        <v>1.0149999999999999</v>
      </c>
      <c r="U75" s="1">
        <v>45306</v>
      </c>
      <c r="V75" s="5">
        <v>-0.26227443236956233</v>
      </c>
      <c r="W75" s="5">
        <v>0.5122109909764303</v>
      </c>
      <c r="X75" s="5">
        <v>-0.30379598306715672</v>
      </c>
      <c r="Y75" s="4">
        <f t="shared" si="22"/>
        <v>2.9329098695378204</v>
      </c>
      <c r="Z75" s="4">
        <f t="shared" si="23"/>
        <v>0.80888586735981216</v>
      </c>
      <c r="AA75" s="4">
        <f t="shared" si="24"/>
        <v>0</v>
      </c>
      <c r="AB75" s="4">
        <f t="shared" si="25"/>
        <v>0</v>
      </c>
      <c r="AC75" s="4">
        <f t="shared" si="26"/>
        <v>3.3012470886362113</v>
      </c>
      <c r="AD75" s="4">
        <f t="shared" si="27"/>
        <v>18.382352941176467</v>
      </c>
      <c r="AE75" s="4">
        <f t="shared" si="28"/>
        <v>0.5533498759305211</v>
      </c>
      <c r="AJ75" s="6"/>
      <c r="AK75">
        <f t="shared" si="29"/>
        <v>0</v>
      </c>
    </row>
    <row r="76" spans="1:37" x14ac:dyDescent="0.6">
      <c r="A76" t="s">
        <v>124</v>
      </c>
      <c r="B76" s="1">
        <v>45282</v>
      </c>
      <c r="C76">
        <v>3250</v>
      </c>
      <c r="D76">
        <v>6070</v>
      </c>
      <c r="E76">
        <v>1980</v>
      </c>
      <c r="F76">
        <v>2</v>
      </c>
      <c r="G76" s="7" t="s">
        <v>260</v>
      </c>
      <c r="H76" t="s">
        <v>30</v>
      </c>
      <c r="I76" s="2" t="s">
        <v>17</v>
      </c>
      <c r="J76" s="2"/>
      <c r="K76" s="2">
        <v>2000</v>
      </c>
      <c r="L76" s="2">
        <v>2000</v>
      </c>
      <c r="M76">
        <v>2000</v>
      </c>
      <c r="N76" s="2">
        <v>708.35</v>
      </c>
      <c r="O76" s="2">
        <v>0</v>
      </c>
      <c r="P76" s="2">
        <v>146</v>
      </c>
      <c r="Q76" s="2">
        <v>95.83</v>
      </c>
      <c r="R76" s="2">
        <v>4.18</v>
      </c>
      <c r="S76" s="4">
        <f t="shared" si="20"/>
        <v>0</v>
      </c>
      <c r="T76" s="4">
        <f t="shared" si="21"/>
        <v>0.625</v>
      </c>
      <c r="U76" s="1">
        <v>45307</v>
      </c>
      <c r="V76" s="5">
        <v>-0.26227443236956233</v>
      </c>
      <c r="W76" s="5">
        <v>0.5122109909764303</v>
      </c>
      <c r="X76" s="5">
        <v>-0.30379598306715672</v>
      </c>
      <c r="Y76" s="4">
        <f t="shared" si="22"/>
        <v>2.8508605730711074</v>
      </c>
      <c r="Z76" s="4">
        <f t="shared" si="23"/>
        <v>0.71432975974523305</v>
      </c>
      <c r="AA76" s="4">
        <f t="shared" si="24"/>
        <v>0</v>
      </c>
      <c r="AB76" s="4">
        <f t="shared" si="25"/>
        <v>0</v>
      </c>
      <c r="AC76" s="4">
        <f t="shared" si="26"/>
        <v>3.3012470886362113</v>
      </c>
      <c r="AD76" s="4">
        <f t="shared" si="27"/>
        <v>23.923444976076556</v>
      </c>
      <c r="AE76" s="4">
        <f t="shared" si="28"/>
        <v>0.86769230769230776</v>
      </c>
      <c r="AF76" s="4">
        <v>312</v>
      </c>
      <c r="AG76" s="4">
        <v>50</v>
      </c>
      <c r="AH76" s="4">
        <v>374</v>
      </c>
      <c r="AI76" s="4">
        <v>57</v>
      </c>
      <c r="AJ76" s="6">
        <f t="shared" si="30"/>
        <v>2.5740312677277188</v>
      </c>
      <c r="AK76">
        <f t="shared" si="29"/>
        <v>1.7634279935629373</v>
      </c>
    </row>
    <row r="77" spans="1:37" x14ac:dyDescent="0.6">
      <c r="A77" t="s">
        <v>122</v>
      </c>
      <c r="B77" s="1">
        <v>45315</v>
      </c>
      <c r="C77">
        <v>21200</v>
      </c>
      <c r="D77">
        <v>21200</v>
      </c>
      <c r="E77">
        <v>21200</v>
      </c>
      <c r="F77">
        <v>3</v>
      </c>
      <c r="G77" s="7" t="s">
        <v>232</v>
      </c>
      <c r="H77" t="s">
        <v>66</v>
      </c>
      <c r="I77" s="2"/>
      <c r="J77" s="2"/>
      <c r="K77" s="2">
        <v>4300</v>
      </c>
      <c r="L77" s="2">
        <v>4900</v>
      </c>
      <c r="M77">
        <v>5300</v>
      </c>
      <c r="N77" s="2">
        <v>1263.32</v>
      </c>
      <c r="O77" s="2">
        <v>44.31</v>
      </c>
      <c r="P77" s="2">
        <v>491</v>
      </c>
      <c r="Q77" s="2">
        <v>12.36</v>
      </c>
      <c r="R77" s="2">
        <v>87.64</v>
      </c>
      <c r="S77" s="4">
        <f t="shared" si="20"/>
        <v>0.15217391304347827</v>
      </c>
      <c r="T77" s="4">
        <f t="shared" si="21"/>
        <v>3</v>
      </c>
      <c r="U77" s="1">
        <v>45272</v>
      </c>
      <c r="V77" s="5">
        <v>0.75090412415577501</v>
      </c>
      <c r="W77" s="5">
        <v>0.5122109909764303</v>
      </c>
      <c r="X77" s="5">
        <v>-0.30379598306715672</v>
      </c>
      <c r="Y77" s="4">
        <f t="shared" si="22"/>
        <v>3.1018570080013523</v>
      </c>
      <c r="Z77" s="4">
        <f t="shared" si="23"/>
        <v>1.9476297473843545</v>
      </c>
      <c r="AA77" s="4">
        <f t="shared" si="24"/>
        <v>1.6561940621791857</v>
      </c>
      <c r="AB77" s="4">
        <f t="shared" si="25"/>
        <v>15.217391304347828</v>
      </c>
      <c r="AC77" s="4">
        <f t="shared" si="26"/>
        <v>3.7243578042264267</v>
      </c>
      <c r="AD77" s="4">
        <f t="shared" si="27"/>
        <v>1.1410314924691922</v>
      </c>
      <c r="AE77" s="4">
        <f t="shared" si="28"/>
        <v>0</v>
      </c>
      <c r="AJ77" s="6"/>
      <c r="AK77">
        <f t="shared" si="29"/>
        <v>0</v>
      </c>
    </row>
    <row r="78" spans="1:37" x14ac:dyDescent="0.6">
      <c r="A78" t="s">
        <v>121</v>
      </c>
      <c r="B78" s="1">
        <v>45315</v>
      </c>
      <c r="C78">
        <v>5970</v>
      </c>
      <c r="D78">
        <v>6500</v>
      </c>
      <c r="E78">
        <v>2140</v>
      </c>
      <c r="F78">
        <v>3</v>
      </c>
      <c r="G78" s="7" t="s">
        <v>261</v>
      </c>
      <c r="H78" t="s">
        <v>23</v>
      </c>
      <c r="I78" s="2" t="s">
        <v>17</v>
      </c>
      <c r="J78" s="2"/>
      <c r="K78" s="2">
        <v>2000</v>
      </c>
      <c r="L78" s="2">
        <v>2000</v>
      </c>
      <c r="M78">
        <v>2000</v>
      </c>
      <c r="N78" s="2">
        <v>892.06</v>
      </c>
      <c r="O78" s="2">
        <v>0.34</v>
      </c>
      <c r="P78" s="2">
        <v>121</v>
      </c>
      <c r="Q78" s="2">
        <v>90.76</v>
      </c>
      <c r="R78" s="2">
        <v>9.24</v>
      </c>
      <c r="S78" s="4">
        <f t="shared" si="20"/>
        <v>0</v>
      </c>
      <c r="T78" s="4">
        <f t="shared" si="21"/>
        <v>1.9850000000000001</v>
      </c>
      <c r="U78" s="1">
        <v>45273</v>
      </c>
      <c r="V78" s="5">
        <v>0.75090412415577501</v>
      </c>
      <c r="W78" s="5">
        <v>0.5122109909764303</v>
      </c>
      <c r="X78" s="5">
        <v>-0.30379598306715672</v>
      </c>
      <c r="Y78" s="4">
        <f t="shared" si="22"/>
        <v>2.9508806378286985</v>
      </c>
      <c r="Z78" s="4">
        <f t="shared" si="23"/>
        <v>1.0102999566398119</v>
      </c>
      <c r="AA78" s="4">
        <f t="shared" si="24"/>
        <v>0.12710479836480765</v>
      </c>
      <c r="AB78" s="4">
        <f t="shared" si="25"/>
        <v>0</v>
      </c>
      <c r="AC78" s="4">
        <f t="shared" si="26"/>
        <v>3.3012470886362113</v>
      </c>
      <c r="AD78" s="4">
        <f t="shared" si="27"/>
        <v>10.822510822510822</v>
      </c>
      <c r="AE78" s="4">
        <f t="shared" si="28"/>
        <v>8.8777219430485665E-2</v>
      </c>
      <c r="AJ78" s="6"/>
      <c r="AK78">
        <f t="shared" si="29"/>
        <v>0</v>
      </c>
    </row>
    <row r="79" spans="1:37" x14ac:dyDescent="0.6">
      <c r="A79" t="s">
        <v>120</v>
      </c>
      <c r="B79" s="1">
        <v>45316</v>
      </c>
      <c r="C79">
        <v>10100</v>
      </c>
      <c r="D79">
        <v>11400</v>
      </c>
      <c r="E79">
        <v>6700</v>
      </c>
      <c r="F79">
        <v>3</v>
      </c>
      <c r="G79" s="7" t="s">
        <v>234</v>
      </c>
      <c r="H79" t="s">
        <v>21</v>
      </c>
      <c r="I79" s="2"/>
      <c r="J79" s="2"/>
      <c r="K79" s="2">
        <v>2400</v>
      </c>
      <c r="L79" s="2">
        <v>2800</v>
      </c>
      <c r="M79">
        <v>3400</v>
      </c>
      <c r="N79" s="2">
        <v>838.81</v>
      </c>
      <c r="O79" s="2">
        <v>17.600000000000001</v>
      </c>
      <c r="P79" s="2">
        <v>913</v>
      </c>
      <c r="Q79" s="2">
        <v>30.54</v>
      </c>
      <c r="R79" s="2">
        <v>69.459999999999994</v>
      </c>
      <c r="S79" s="4">
        <f t="shared" si="20"/>
        <v>0.30769230769230771</v>
      </c>
      <c r="T79" s="4">
        <f t="shared" si="21"/>
        <v>1.9705882352941178</v>
      </c>
      <c r="U79" s="1">
        <v>45274</v>
      </c>
      <c r="V79" s="5">
        <v>0.79184626399101199</v>
      </c>
      <c r="W79" s="5">
        <v>0.37356746205157992</v>
      </c>
      <c r="X79" s="5">
        <v>-0.41443633467493068</v>
      </c>
      <c r="Y79" s="4">
        <f t="shared" si="22"/>
        <v>2.9241810416748217</v>
      </c>
      <c r="Z79" s="4">
        <f t="shared" si="23"/>
        <v>1.8479426388452236</v>
      </c>
      <c r="AA79" s="4">
        <f t="shared" si="24"/>
        <v>1.2695129442179163</v>
      </c>
      <c r="AB79" s="4">
        <f t="shared" si="25"/>
        <v>30.76923076923077</v>
      </c>
      <c r="AC79" s="4">
        <f t="shared" si="26"/>
        <v>3.5316066319327222</v>
      </c>
      <c r="AD79" s="4">
        <f t="shared" si="27"/>
        <v>1.4396775122372589</v>
      </c>
      <c r="AE79" s="4">
        <f t="shared" si="28"/>
        <v>0.12871287128712861</v>
      </c>
      <c r="AF79" s="4">
        <v>9005</v>
      </c>
      <c r="AG79" s="4">
        <v>725</v>
      </c>
      <c r="AH79" s="4">
        <v>11337</v>
      </c>
      <c r="AI79" s="4">
        <v>740</v>
      </c>
      <c r="AJ79" s="6">
        <f t="shared" si="30"/>
        <v>4.0545364526549514</v>
      </c>
      <c r="AK79">
        <f t="shared" si="29"/>
        <v>2.869818207979328</v>
      </c>
    </row>
    <row r="80" spans="1:37" x14ac:dyDescent="0.6">
      <c r="A80" t="s">
        <v>119</v>
      </c>
      <c r="B80" s="1">
        <v>45317</v>
      </c>
      <c r="C80">
        <v>28950</v>
      </c>
      <c r="D80">
        <v>29200</v>
      </c>
      <c r="E80">
        <v>29200</v>
      </c>
      <c r="F80">
        <v>3</v>
      </c>
      <c r="G80" s="7" t="s">
        <v>229</v>
      </c>
      <c r="H80" t="s">
        <v>16</v>
      </c>
      <c r="I80" s="2"/>
      <c r="J80" s="2"/>
      <c r="K80" s="2">
        <v>5000</v>
      </c>
      <c r="L80" s="2">
        <v>6300</v>
      </c>
      <c r="M80">
        <v>7300</v>
      </c>
      <c r="N80" s="2">
        <v>680.82</v>
      </c>
      <c r="O80" s="2">
        <v>33.340000000000003</v>
      </c>
      <c r="P80" s="2">
        <v>2542</v>
      </c>
      <c r="Q80" s="2">
        <v>16.8</v>
      </c>
      <c r="R80" s="2">
        <v>83.2</v>
      </c>
      <c r="S80" s="4">
        <f t="shared" si="20"/>
        <v>0.29203539823008851</v>
      </c>
      <c r="T80" s="4">
        <f t="shared" si="21"/>
        <v>2.9657534246575343</v>
      </c>
      <c r="U80" s="1">
        <v>45264</v>
      </c>
      <c r="V80" s="5">
        <v>0.54816476634230726</v>
      </c>
      <c r="W80" s="5">
        <v>0.607656497971785</v>
      </c>
      <c r="X80" s="5">
        <v>-1.9485538087417349</v>
      </c>
      <c r="Y80" s="4">
        <f t="shared" si="22"/>
        <v>2.8336697363505494</v>
      </c>
      <c r="Z80" s="4">
        <f t="shared" si="23"/>
        <v>1.9253120914996495</v>
      </c>
      <c r="AA80" s="4">
        <f t="shared" si="24"/>
        <v>1.5358002908248978</v>
      </c>
      <c r="AB80" s="4">
        <f t="shared" si="25"/>
        <v>29.20353982300885</v>
      </c>
      <c r="AC80" s="4">
        <f t="shared" si="26"/>
        <v>3.8633823484407879</v>
      </c>
      <c r="AD80" s="4">
        <f t="shared" si="27"/>
        <v>1.2019230769230769</v>
      </c>
      <c r="AE80" s="4">
        <f t="shared" si="28"/>
        <v>8.6355785837650689E-3</v>
      </c>
      <c r="AF80" s="4">
        <v>496</v>
      </c>
      <c r="AG80" s="4">
        <v>-27</v>
      </c>
      <c r="AH80" s="4">
        <v>771</v>
      </c>
      <c r="AI80" s="4">
        <v>9</v>
      </c>
      <c r="AJ80" s="6">
        <f t="shared" si="30"/>
        <v>2.8876173003357359</v>
      </c>
      <c r="AK80">
        <f t="shared" si="29"/>
        <v>1</v>
      </c>
    </row>
    <row r="81" spans="1:37" x14ac:dyDescent="0.6">
      <c r="A81" t="s">
        <v>118</v>
      </c>
      <c r="B81" s="1">
        <v>45320</v>
      </c>
      <c r="C81">
        <v>47550</v>
      </c>
      <c r="D81">
        <v>56300</v>
      </c>
      <c r="E81">
        <v>23350</v>
      </c>
      <c r="F81">
        <v>2</v>
      </c>
      <c r="G81" s="7" t="s">
        <v>229</v>
      </c>
      <c r="H81" t="s">
        <v>30</v>
      </c>
      <c r="I81" s="2"/>
      <c r="J81" s="2"/>
      <c r="K81" s="2">
        <v>13000</v>
      </c>
      <c r="L81" s="2">
        <v>15000</v>
      </c>
      <c r="M81">
        <v>18000</v>
      </c>
      <c r="N81" s="2">
        <v>839.03</v>
      </c>
      <c r="O81" s="2">
        <v>12.36</v>
      </c>
      <c r="P81" s="2">
        <v>1684</v>
      </c>
      <c r="Q81" s="2">
        <v>28.28</v>
      </c>
      <c r="R81" s="2">
        <v>71.72</v>
      </c>
      <c r="S81" s="4">
        <f t="shared" si="20"/>
        <v>0.2857142857142857</v>
      </c>
      <c r="T81" s="4">
        <f t="shared" si="21"/>
        <v>1.6416666666666666</v>
      </c>
      <c r="U81" s="1">
        <v>45261</v>
      </c>
      <c r="V81" s="5">
        <v>-0.17155217470782139</v>
      </c>
      <c r="W81" s="5">
        <v>0.46051516479637022</v>
      </c>
      <c r="X81" s="5">
        <v>0.12317100186015589</v>
      </c>
      <c r="Y81" s="4">
        <f t="shared" si="22"/>
        <v>2.9242947963021257</v>
      </c>
      <c r="Z81" s="4">
        <f t="shared" si="23"/>
        <v>1.8616538702139109</v>
      </c>
      <c r="AA81" s="4">
        <f t="shared" si="24"/>
        <v>1.1258064581395268</v>
      </c>
      <c r="AB81" s="4">
        <f t="shared" si="25"/>
        <v>28.571428571428569</v>
      </c>
      <c r="AC81" s="4">
        <f t="shared" si="26"/>
        <v>4.2552966319043399</v>
      </c>
      <c r="AD81" s="4">
        <f t="shared" si="27"/>
        <v>1.3943112102621307</v>
      </c>
      <c r="AE81" s="4">
        <f t="shared" si="28"/>
        <v>0.18401682439537326</v>
      </c>
      <c r="AF81" s="4">
        <v>1006</v>
      </c>
      <c r="AG81" s="4">
        <v>107</v>
      </c>
      <c r="AH81" s="4">
        <v>1620</v>
      </c>
      <c r="AI81" s="4">
        <v>145</v>
      </c>
      <c r="AJ81" s="6">
        <f t="shared" si="30"/>
        <v>3.2097830148485151</v>
      </c>
      <c r="AK81">
        <f t="shared" si="29"/>
        <v>2.1643528557844371</v>
      </c>
    </row>
    <row r="82" spans="1:37" x14ac:dyDescent="0.6">
      <c r="A82" t="s">
        <v>116</v>
      </c>
      <c r="B82" s="1">
        <v>45323</v>
      </c>
      <c r="C82">
        <v>46550</v>
      </c>
      <c r="D82">
        <v>51700</v>
      </c>
      <c r="E82">
        <v>37100</v>
      </c>
      <c r="F82">
        <v>3</v>
      </c>
      <c r="G82" s="7" t="s">
        <v>229</v>
      </c>
      <c r="H82" t="s">
        <v>19</v>
      </c>
      <c r="I82" s="2"/>
      <c r="J82" s="2"/>
      <c r="K82" s="2">
        <v>9200</v>
      </c>
      <c r="L82" s="2">
        <v>11000</v>
      </c>
      <c r="M82">
        <v>14000</v>
      </c>
      <c r="N82" s="2">
        <v>670.6</v>
      </c>
      <c r="O82" s="2">
        <v>53.86</v>
      </c>
      <c r="P82" s="2">
        <v>1273</v>
      </c>
      <c r="Q82" s="2">
        <v>18.91</v>
      </c>
      <c r="R82" s="2">
        <v>81.09</v>
      </c>
      <c r="S82" s="4">
        <f t="shared" si="20"/>
        <v>0.38613861386138615</v>
      </c>
      <c r="T82" s="4">
        <f t="shared" si="21"/>
        <v>2.3250000000000002</v>
      </c>
      <c r="U82" s="1">
        <v>45257</v>
      </c>
      <c r="V82" s="5">
        <v>-2.9692160519019022</v>
      </c>
      <c r="W82" s="5">
        <v>-1.6696720631691111</v>
      </c>
      <c r="X82" s="5">
        <v>-2.4293800886535002</v>
      </c>
      <c r="Y82" s="4">
        <f t="shared" si="22"/>
        <v>2.827110687466011</v>
      </c>
      <c r="Z82" s="4">
        <f t="shared" si="23"/>
        <v>1.9142902556659491</v>
      </c>
      <c r="AA82" s="4">
        <f t="shared" si="24"/>
        <v>1.7392558032685106</v>
      </c>
      <c r="AB82" s="4">
        <f t="shared" si="25"/>
        <v>38.613861386138616</v>
      </c>
      <c r="AC82" s="4">
        <f t="shared" si="26"/>
        <v>4.1461590556048185</v>
      </c>
      <c r="AD82" s="4">
        <f t="shared" si="27"/>
        <v>1.2331976815883585</v>
      </c>
      <c r="AE82" s="4">
        <f t="shared" si="28"/>
        <v>0.11063372717508058</v>
      </c>
      <c r="AF82" s="4">
        <v>286</v>
      </c>
      <c r="AG82" s="4">
        <v>40</v>
      </c>
      <c r="AH82" s="4">
        <v>347</v>
      </c>
      <c r="AI82" s="4">
        <v>61</v>
      </c>
      <c r="AJ82" s="6">
        <f t="shared" si="30"/>
        <v>2.5415792439465807</v>
      </c>
      <c r="AK82">
        <f t="shared" si="29"/>
        <v>1.7923916894982539</v>
      </c>
    </row>
    <row r="83" spans="1:37" x14ac:dyDescent="0.6">
      <c r="A83" t="s">
        <v>117</v>
      </c>
      <c r="B83" s="1">
        <v>45323</v>
      </c>
      <c r="C83">
        <v>4865</v>
      </c>
      <c r="D83">
        <v>4985</v>
      </c>
      <c r="E83">
        <v>2125</v>
      </c>
      <c r="F83">
        <v>2</v>
      </c>
      <c r="G83" s="7" t="s">
        <v>261</v>
      </c>
      <c r="H83" t="s">
        <v>60</v>
      </c>
      <c r="I83" s="2" t="s">
        <v>17</v>
      </c>
      <c r="J83" s="2"/>
      <c r="K83" s="2">
        <v>2000</v>
      </c>
      <c r="L83" s="2">
        <v>2000</v>
      </c>
      <c r="M83">
        <v>2000</v>
      </c>
      <c r="N83" s="2">
        <v>955.19</v>
      </c>
      <c r="O83" s="2">
        <v>0</v>
      </c>
      <c r="P83" s="2">
        <v>85</v>
      </c>
      <c r="Q83" s="2">
        <v>94.56</v>
      </c>
      <c r="R83" s="2">
        <v>5.44</v>
      </c>
      <c r="S83" s="4">
        <f t="shared" si="20"/>
        <v>0</v>
      </c>
      <c r="T83" s="4">
        <f t="shared" si="21"/>
        <v>1.4325000000000001</v>
      </c>
      <c r="U83" s="1">
        <v>45253</v>
      </c>
      <c r="V83" s="5">
        <v>-2.9692160519019022</v>
      </c>
      <c r="W83" s="5">
        <v>-1.6696720631691111</v>
      </c>
      <c r="X83" s="5">
        <v>-2.4293800886535002</v>
      </c>
      <c r="Y83" s="4">
        <f t="shared" si="22"/>
        <v>2.9805441974568962</v>
      </c>
      <c r="Z83" s="4">
        <f t="shared" si="23"/>
        <v>0.80888586735981216</v>
      </c>
      <c r="AA83" s="4">
        <f t="shared" si="24"/>
        <v>0</v>
      </c>
      <c r="AB83" s="4">
        <f t="shared" si="25"/>
        <v>0</v>
      </c>
      <c r="AC83" s="4">
        <f t="shared" si="26"/>
        <v>3.3012470886362113</v>
      </c>
      <c r="AD83" s="4">
        <f t="shared" si="27"/>
        <v>18.382352941176467</v>
      </c>
      <c r="AE83" s="4">
        <f t="shared" si="28"/>
        <v>2.4665981500513912E-2</v>
      </c>
      <c r="AF83" s="4">
        <v>48</v>
      </c>
      <c r="AG83" s="4">
        <v>-173</v>
      </c>
      <c r="AH83" s="4">
        <v>42</v>
      </c>
      <c r="AI83" s="4">
        <v>-188</v>
      </c>
      <c r="AJ83" s="6">
        <f t="shared" si="30"/>
        <v>1.6334684555795864</v>
      </c>
      <c r="AK83" t="e">
        <f t="shared" si="29"/>
        <v>#NUM!</v>
      </c>
    </row>
    <row r="84" spans="1:37" x14ac:dyDescent="0.6">
      <c r="A84" t="s">
        <v>115</v>
      </c>
      <c r="B84" s="1">
        <v>45328</v>
      </c>
      <c r="C84">
        <v>52000</v>
      </c>
      <c r="D84">
        <v>52600</v>
      </c>
      <c r="E84">
        <v>39900</v>
      </c>
      <c r="F84">
        <v>1</v>
      </c>
      <c r="G84" s="7" t="s">
        <v>230</v>
      </c>
      <c r="H84" t="s">
        <v>72</v>
      </c>
      <c r="I84" s="2"/>
      <c r="J84" s="2"/>
      <c r="K84" s="2">
        <v>14500</v>
      </c>
      <c r="L84" s="2">
        <v>16500</v>
      </c>
      <c r="M84">
        <v>18000</v>
      </c>
      <c r="N84" s="2">
        <v>966.9</v>
      </c>
      <c r="O84" s="2">
        <v>18.7</v>
      </c>
      <c r="P84" s="2">
        <v>761</v>
      </c>
      <c r="Q84" s="2">
        <v>22.7</v>
      </c>
      <c r="R84" s="2">
        <v>77.3</v>
      </c>
      <c r="S84" s="4">
        <f t="shared" si="20"/>
        <v>0.16129032258064516</v>
      </c>
      <c r="T84" s="4">
        <f t="shared" si="21"/>
        <v>1.8888888888888888</v>
      </c>
      <c r="U84" s="1">
        <v>45253</v>
      </c>
      <c r="V84" s="5">
        <v>1.536554980226402</v>
      </c>
      <c r="W84" s="5">
        <v>0.7464064299353983</v>
      </c>
      <c r="X84" s="5">
        <v>1.1593417039624061</v>
      </c>
      <c r="Y84" s="4">
        <f t="shared" si="22"/>
        <v>2.9858304898583921</v>
      </c>
      <c r="Z84" s="4">
        <f t="shared" si="23"/>
        <v>1.8937617620579434</v>
      </c>
      <c r="AA84" s="4">
        <f t="shared" si="24"/>
        <v>1.2944662261615929</v>
      </c>
      <c r="AB84" s="4">
        <f t="shared" si="25"/>
        <v>16.129032258064516</v>
      </c>
      <c r="AC84" s="4">
        <f t="shared" si="26"/>
        <v>4.2552966319043399</v>
      </c>
      <c r="AD84" s="4">
        <f t="shared" si="27"/>
        <v>1.29366106080207</v>
      </c>
      <c r="AE84" s="4">
        <f t="shared" si="28"/>
        <v>1.1538461538461497E-2</v>
      </c>
      <c r="AJ84" s="6"/>
      <c r="AK84">
        <f t="shared" si="29"/>
        <v>0</v>
      </c>
    </row>
    <row r="85" spans="1:37" x14ac:dyDescent="0.6">
      <c r="A85" t="s">
        <v>113</v>
      </c>
      <c r="B85" s="1">
        <v>45328</v>
      </c>
      <c r="C85">
        <v>3670</v>
      </c>
      <c r="D85">
        <v>3800</v>
      </c>
      <c r="E85">
        <v>2090</v>
      </c>
      <c r="F85">
        <v>2</v>
      </c>
      <c r="G85" s="7" t="s">
        <v>261</v>
      </c>
      <c r="H85" t="s">
        <v>114</v>
      </c>
      <c r="I85" s="2" t="s">
        <v>17</v>
      </c>
      <c r="J85" s="2"/>
      <c r="K85" s="2">
        <v>2000</v>
      </c>
      <c r="L85" s="2">
        <v>2000</v>
      </c>
      <c r="M85">
        <v>2000</v>
      </c>
      <c r="N85" s="2">
        <v>949.18</v>
      </c>
      <c r="O85" s="2">
        <v>0.1</v>
      </c>
      <c r="P85" s="2">
        <v>94</v>
      </c>
      <c r="Q85" s="2">
        <v>97.55</v>
      </c>
      <c r="R85" s="2">
        <v>2.4500000000000002</v>
      </c>
      <c r="S85" s="4">
        <f t="shared" si="20"/>
        <v>0</v>
      </c>
      <c r="T85" s="4">
        <f t="shared" si="21"/>
        <v>0.83499999999999996</v>
      </c>
      <c r="U85" s="1">
        <v>45253</v>
      </c>
      <c r="V85" s="5">
        <v>1.536554980226402</v>
      </c>
      <c r="W85" s="5">
        <v>0.7464064299353983</v>
      </c>
      <c r="X85" s="5">
        <v>1.1593417039624061</v>
      </c>
      <c r="Y85" s="4">
        <f t="shared" si="22"/>
        <v>2.9778058848697047</v>
      </c>
      <c r="Z85" s="4">
        <f t="shared" si="23"/>
        <v>0.53781909507327419</v>
      </c>
      <c r="AA85" s="4">
        <f t="shared" si="24"/>
        <v>4.1392685158225077E-2</v>
      </c>
      <c r="AB85" s="4">
        <f t="shared" si="25"/>
        <v>0</v>
      </c>
      <c r="AC85" s="4">
        <f t="shared" si="26"/>
        <v>3.3012470886362113</v>
      </c>
      <c r="AD85" s="4">
        <f t="shared" si="27"/>
        <v>40.816326530612237</v>
      </c>
      <c r="AE85" s="4">
        <f t="shared" si="28"/>
        <v>3.5422343324250649E-2</v>
      </c>
      <c r="AJ85" s="6"/>
      <c r="AK85">
        <f t="shared" si="29"/>
        <v>0</v>
      </c>
    </row>
    <row r="86" spans="1:37" x14ac:dyDescent="0.6">
      <c r="A86" t="s">
        <v>112</v>
      </c>
      <c r="B86" s="1">
        <v>45344</v>
      </c>
      <c r="C86">
        <v>19920</v>
      </c>
      <c r="D86">
        <v>23000</v>
      </c>
      <c r="E86">
        <v>16600</v>
      </c>
      <c r="F86">
        <v>3</v>
      </c>
      <c r="G86" s="7" t="s">
        <v>226</v>
      </c>
      <c r="H86" t="s">
        <v>21</v>
      </c>
      <c r="I86" s="2"/>
      <c r="J86" s="2"/>
      <c r="K86" s="2">
        <v>4800</v>
      </c>
      <c r="L86" s="2">
        <v>5800</v>
      </c>
      <c r="M86">
        <v>7000</v>
      </c>
      <c r="N86" s="2">
        <v>1362.5</v>
      </c>
      <c r="O86" s="2">
        <v>14.77</v>
      </c>
      <c r="P86" s="2">
        <v>696</v>
      </c>
      <c r="Q86" s="2">
        <v>35.58</v>
      </c>
      <c r="R86" s="2">
        <v>64.42</v>
      </c>
      <c r="S86" s="4">
        <f t="shared" si="20"/>
        <v>0.32075471698113206</v>
      </c>
      <c r="T86" s="4">
        <f t="shared" si="21"/>
        <v>1.8457142857142856</v>
      </c>
      <c r="U86" s="1">
        <v>45251</v>
      </c>
      <c r="V86" s="5">
        <v>-1.2346893384075761</v>
      </c>
      <c r="W86" s="5">
        <v>-0.47487140057945221</v>
      </c>
      <c r="X86" s="5">
        <v>0.65232760751166075</v>
      </c>
      <c r="Y86" s="4">
        <f t="shared" si="22"/>
        <v>3.1346551422776487</v>
      </c>
      <c r="Z86" s="4">
        <f t="shared" si="23"/>
        <v>1.8157105397889628</v>
      </c>
      <c r="AA86" s="4">
        <f t="shared" si="24"/>
        <v>1.1978316933289028</v>
      </c>
      <c r="AB86" s="4">
        <f t="shared" si="25"/>
        <v>32.075471698113205</v>
      </c>
      <c r="AC86" s="4">
        <f t="shared" si="26"/>
        <v>3.8451600776519457</v>
      </c>
      <c r="AD86" s="4">
        <f t="shared" si="27"/>
        <v>1.5523129462899721</v>
      </c>
      <c r="AE86" s="4">
        <f t="shared" si="28"/>
        <v>0.15461847389558225</v>
      </c>
      <c r="AJ86" s="6"/>
      <c r="AK86">
        <f t="shared" si="29"/>
        <v>0</v>
      </c>
    </row>
    <row r="87" spans="1:37" x14ac:dyDescent="0.6">
      <c r="A87" t="s">
        <v>109</v>
      </c>
      <c r="B87" s="1">
        <v>45345</v>
      </c>
      <c r="C87">
        <v>42000</v>
      </c>
      <c r="D87">
        <v>46400</v>
      </c>
      <c r="E87">
        <v>23550</v>
      </c>
      <c r="F87">
        <v>2</v>
      </c>
      <c r="G87" s="7" t="s">
        <v>229</v>
      </c>
      <c r="H87" t="s">
        <v>33</v>
      </c>
      <c r="I87" s="2"/>
      <c r="J87" s="2"/>
      <c r="K87" s="2">
        <v>12000</v>
      </c>
      <c r="L87" s="2">
        <v>14000</v>
      </c>
      <c r="M87">
        <v>16000</v>
      </c>
      <c r="N87" s="2">
        <v>1267.5999999999999</v>
      </c>
      <c r="O87" s="2">
        <v>37.07</v>
      </c>
      <c r="P87" s="2">
        <v>906</v>
      </c>
      <c r="Q87" s="2">
        <v>32.36</v>
      </c>
      <c r="R87" s="2">
        <v>67.64</v>
      </c>
      <c r="S87" s="4">
        <f t="shared" si="20"/>
        <v>0.23076923076923078</v>
      </c>
      <c r="T87" s="4">
        <f t="shared" si="21"/>
        <v>1.625</v>
      </c>
      <c r="U87" s="1">
        <v>45251</v>
      </c>
      <c r="V87" s="5">
        <v>2.628402655292708</v>
      </c>
      <c r="W87" s="5">
        <v>2.2413787688997</v>
      </c>
      <c r="X87" s="5">
        <v>0.45487635442741131</v>
      </c>
      <c r="Y87" s="4">
        <f t="shared" si="22"/>
        <v>3.1033247070614447</v>
      </c>
      <c r="Z87" s="4">
        <f t="shared" si="23"/>
        <v>1.836577274840649</v>
      </c>
      <c r="AA87" s="4">
        <f t="shared" si="24"/>
        <v>1.5805828768143673</v>
      </c>
      <c r="AB87" s="4">
        <f t="shared" si="25"/>
        <v>23.076923076923077</v>
      </c>
      <c r="AC87" s="4">
        <f t="shared" si="26"/>
        <v>4.2041471252128479</v>
      </c>
      <c r="AD87" s="4">
        <f t="shared" si="27"/>
        <v>1.4784151389710229</v>
      </c>
      <c r="AE87" s="4">
        <f t="shared" si="28"/>
        <v>0.10476190476190483</v>
      </c>
      <c r="AF87" s="4">
        <v>536</v>
      </c>
      <c r="AG87" s="4">
        <v>-76</v>
      </c>
      <c r="AH87" s="4">
        <v>480</v>
      </c>
      <c r="AI87" s="4">
        <v>-59</v>
      </c>
      <c r="AJ87" s="6">
        <f t="shared" si="30"/>
        <v>2.6821450763738319</v>
      </c>
      <c r="AK87" t="e">
        <f t="shared" si="29"/>
        <v>#NUM!</v>
      </c>
    </row>
    <row r="88" spans="1:37" x14ac:dyDescent="0.6">
      <c r="A88" t="s">
        <v>110</v>
      </c>
      <c r="B88" s="1">
        <v>45345</v>
      </c>
      <c r="C88">
        <v>26150</v>
      </c>
      <c r="D88">
        <v>39650</v>
      </c>
      <c r="E88">
        <v>22600</v>
      </c>
      <c r="F88">
        <v>1</v>
      </c>
      <c r="G88" s="7" t="s">
        <v>226</v>
      </c>
      <c r="H88" t="s">
        <v>111</v>
      </c>
      <c r="I88" s="2"/>
      <c r="J88" s="2"/>
      <c r="K88" s="2">
        <v>14500</v>
      </c>
      <c r="L88" s="2">
        <v>18500</v>
      </c>
      <c r="M88">
        <v>20000</v>
      </c>
      <c r="N88" s="2">
        <v>630.64</v>
      </c>
      <c r="O88" s="2">
        <v>13.31</v>
      </c>
      <c r="P88" s="2">
        <v>1893</v>
      </c>
      <c r="Q88" s="2">
        <v>42.75</v>
      </c>
      <c r="R88" s="2">
        <v>57.25</v>
      </c>
      <c r="S88" s="4">
        <f t="shared" si="20"/>
        <v>0.21212121212121213</v>
      </c>
      <c r="T88" s="4">
        <f t="shared" si="21"/>
        <v>0.3075</v>
      </c>
      <c r="U88" s="1">
        <v>45246</v>
      </c>
      <c r="V88" s="5">
        <v>2.628402655292708</v>
      </c>
      <c r="W88" s="5">
        <v>2.2413787688997</v>
      </c>
      <c r="X88" s="5">
        <v>0.45487635442741131</v>
      </c>
      <c r="Y88" s="4">
        <f t="shared" si="22"/>
        <v>2.8004696248657237</v>
      </c>
      <c r="Z88" s="4">
        <f t="shared" si="23"/>
        <v>1.7652959296980566</v>
      </c>
      <c r="AA88" s="4">
        <f t="shared" si="24"/>
        <v>1.1556396337597763</v>
      </c>
      <c r="AB88" s="4">
        <f t="shared" si="25"/>
        <v>21.212121212121211</v>
      </c>
      <c r="AC88" s="4">
        <f t="shared" si="26"/>
        <v>4.3010517098452263</v>
      </c>
      <c r="AD88" s="4">
        <f t="shared" si="27"/>
        <v>1.7467248908296942</v>
      </c>
      <c r="AE88" s="4">
        <f t="shared" si="28"/>
        <v>0.51625239005736145</v>
      </c>
      <c r="AF88" s="4">
        <v>146</v>
      </c>
      <c r="AG88" s="4">
        <v>7</v>
      </c>
      <c r="AH88" s="4">
        <v>322</v>
      </c>
      <c r="AI88" s="4">
        <v>45</v>
      </c>
      <c r="AJ88" s="6">
        <f t="shared" si="30"/>
        <v>2.509202522331103</v>
      </c>
      <c r="AK88">
        <f t="shared" si="29"/>
        <v>1.6627578316815741</v>
      </c>
    </row>
    <row r="89" spans="1:37" x14ac:dyDescent="0.6">
      <c r="A89" t="s">
        <v>107</v>
      </c>
      <c r="B89" s="1">
        <v>45349</v>
      </c>
      <c r="C89">
        <v>445500</v>
      </c>
      <c r="D89">
        <v>467500</v>
      </c>
      <c r="E89">
        <v>317500</v>
      </c>
      <c r="F89">
        <v>3</v>
      </c>
      <c r="G89" s="7" t="s">
        <v>233</v>
      </c>
      <c r="H89" t="s">
        <v>108</v>
      </c>
      <c r="I89" s="2"/>
      <c r="J89" s="2"/>
      <c r="K89" s="2">
        <v>147000</v>
      </c>
      <c r="L89" s="2">
        <v>200000</v>
      </c>
      <c r="M89">
        <v>250000</v>
      </c>
      <c r="N89" s="2">
        <v>663.18</v>
      </c>
      <c r="O89" s="2">
        <v>52.21</v>
      </c>
      <c r="P89" s="2">
        <v>18961</v>
      </c>
      <c r="Q89" s="2">
        <v>35.479999999999997</v>
      </c>
      <c r="R89" s="2">
        <v>64.52</v>
      </c>
      <c r="S89" s="4">
        <f t="shared" si="20"/>
        <v>0.44092219020172913</v>
      </c>
      <c r="T89" s="4">
        <f t="shared" si="21"/>
        <v>0.78200000000000003</v>
      </c>
      <c r="U89" s="1">
        <v>45243</v>
      </c>
      <c r="V89" s="5">
        <v>-0.40750321170777748</v>
      </c>
      <c r="W89" s="5">
        <v>-0.34401213948194881</v>
      </c>
      <c r="X89" s="5">
        <v>-0.31145038939014791</v>
      </c>
      <c r="Y89" s="4">
        <f t="shared" si="22"/>
        <v>2.8222857938453041</v>
      </c>
      <c r="Z89" s="4">
        <f t="shared" si="23"/>
        <v>1.8163738887523619</v>
      </c>
      <c r="AA89" s="4">
        <f t="shared" si="24"/>
        <v>1.7259932589247224</v>
      </c>
      <c r="AB89" s="4">
        <f t="shared" si="25"/>
        <v>44.092219020172912</v>
      </c>
      <c r="AC89" s="4">
        <f t="shared" si="26"/>
        <v>5.3979417458464907</v>
      </c>
      <c r="AD89" s="4">
        <f t="shared" si="27"/>
        <v>1.5499070055796653</v>
      </c>
      <c r="AE89" s="4">
        <f t="shared" si="28"/>
        <v>4.9382716049382713E-2</v>
      </c>
      <c r="AF89" s="4">
        <v>137</v>
      </c>
      <c r="AG89" s="4">
        <v>31</v>
      </c>
      <c r="AH89" s="4">
        <v>251</v>
      </c>
      <c r="AI89" s="4">
        <v>37</v>
      </c>
      <c r="AJ89" s="6">
        <f t="shared" si="30"/>
        <v>2.4014005407815442</v>
      </c>
      <c r="AK89">
        <f t="shared" si="29"/>
        <v>1.5797835966168101</v>
      </c>
    </row>
    <row r="90" spans="1:37" x14ac:dyDescent="0.6">
      <c r="A90" t="s">
        <v>104</v>
      </c>
      <c r="B90" s="1">
        <v>45351</v>
      </c>
      <c r="C90">
        <v>3000</v>
      </c>
      <c r="D90">
        <v>6150</v>
      </c>
      <c r="E90">
        <v>2230</v>
      </c>
      <c r="F90">
        <v>1</v>
      </c>
      <c r="G90" s="7" t="s">
        <v>260</v>
      </c>
      <c r="H90" t="s">
        <v>105</v>
      </c>
      <c r="I90" s="2" t="s">
        <v>17</v>
      </c>
      <c r="J90" s="2"/>
      <c r="K90" s="2">
        <v>2000</v>
      </c>
      <c r="L90" s="2">
        <v>2000</v>
      </c>
      <c r="M90">
        <v>2000</v>
      </c>
      <c r="N90" s="2">
        <v>1067.26</v>
      </c>
      <c r="O90" s="2">
        <v>7.0000000000000007E-2</v>
      </c>
      <c r="P90" s="2">
        <v>85</v>
      </c>
      <c r="Q90" s="2">
        <v>94.34</v>
      </c>
      <c r="R90" s="2">
        <v>5.66</v>
      </c>
      <c r="S90" s="4">
        <f t="shared" si="20"/>
        <v>0</v>
      </c>
      <c r="T90" s="4">
        <f t="shared" si="21"/>
        <v>0.5</v>
      </c>
      <c r="U90" s="1">
        <v>45243</v>
      </c>
      <c r="V90" s="5">
        <v>-0.17845092324544251</v>
      </c>
      <c r="W90" s="5">
        <v>4.5365246580341707E-3</v>
      </c>
      <c r="X90" s="5">
        <v>-0.4623022426513998</v>
      </c>
      <c r="Y90" s="4">
        <f t="shared" si="22"/>
        <v>3.0286769669462825</v>
      </c>
      <c r="Z90" s="4">
        <f t="shared" si="23"/>
        <v>0.82347422917030111</v>
      </c>
      <c r="AA90" s="4">
        <f t="shared" si="24"/>
        <v>2.9383777685209667E-2</v>
      </c>
      <c r="AB90" s="4">
        <f t="shared" si="25"/>
        <v>0</v>
      </c>
      <c r="AC90" s="4">
        <f t="shared" si="26"/>
        <v>3.3012470886362113</v>
      </c>
      <c r="AD90" s="4">
        <f t="shared" si="27"/>
        <v>17.667844522968199</v>
      </c>
      <c r="AE90" s="4">
        <f t="shared" si="28"/>
        <v>1.0499999999999998</v>
      </c>
      <c r="AF90" s="4">
        <v>272</v>
      </c>
      <c r="AG90" s="4">
        <v>29</v>
      </c>
      <c r="AH90" s="4">
        <v>410</v>
      </c>
      <c r="AI90" s="4">
        <v>72</v>
      </c>
      <c r="AJ90" s="6">
        <f t="shared" si="30"/>
        <v>2.6138418218760693</v>
      </c>
      <c r="AK90">
        <f t="shared" si="29"/>
        <v>1.8633228601204559</v>
      </c>
    </row>
    <row r="91" spans="1:37" x14ac:dyDescent="0.6">
      <c r="A91" t="s">
        <v>106</v>
      </c>
      <c r="B91" s="1">
        <v>45351</v>
      </c>
      <c r="C91">
        <v>2450</v>
      </c>
      <c r="D91">
        <v>3480</v>
      </c>
      <c r="E91">
        <v>2015</v>
      </c>
      <c r="F91">
        <v>2</v>
      </c>
      <c r="G91" s="7" t="s">
        <v>260</v>
      </c>
      <c r="H91" t="s">
        <v>86</v>
      </c>
      <c r="I91" s="2" t="s">
        <v>17</v>
      </c>
      <c r="J91" s="2"/>
      <c r="K91" s="2">
        <v>2000</v>
      </c>
      <c r="L91" s="2">
        <v>2000</v>
      </c>
      <c r="M91">
        <v>2000</v>
      </c>
      <c r="N91" s="2">
        <v>862.07</v>
      </c>
      <c r="O91" s="2">
        <v>0</v>
      </c>
      <c r="P91" s="2">
        <v>140</v>
      </c>
      <c r="Q91" s="2">
        <v>92.73</v>
      </c>
      <c r="R91" s="2">
        <v>7.28</v>
      </c>
      <c r="S91" s="4">
        <f t="shared" si="20"/>
        <v>0</v>
      </c>
      <c r="T91" s="4">
        <f t="shared" si="21"/>
        <v>0.22500000000000001</v>
      </c>
      <c r="U91" s="1">
        <v>45239</v>
      </c>
      <c r="V91" s="5">
        <v>-0.17845092324544251</v>
      </c>
      <c r="W91" s="5">
        <v>4.5365246580341707E-3</v>
      </c>
      <c r="X91" s="5">
        <v>-0.4623022426513998</v>
      </c>
      <c r="Y91" s="4">
        <f t="shared" si="22"/>
        <v>2.9360460209537571</v>
      </c>
      <c r="Z91" s="4">
        <f t="shared" si="23"/>
        <v>0.91803033678488022</v>
      </c>
      <c r="AA91" s="4">
        <f t="shared" si="24"/>
        <v>0</v>
      </c>
      <c r="AB91" s="4">
        <f t="shared" si="25"/>
        <v>0</v>
      </c>
      <c r="AC91" s="4">
        <f t="shared" si="26"/>
        <v>3.3012470886362113</v>
      </c>
      <c r="AD91" s="4">
        <f t="shared" si="27"/>
        <v>13.736263736263735</v>
      </c>
      <c r="AE91" s="4">
        <f t="shared" si="28"/>
        <v>0.42040816326530606</v>
      </c>
      <c r="AF91" s="4">
        <v>1684</v>
      </c>
      <c r="AG91" s="4">
        <v>188</v>
      </c>
      <c r="AH91" s="4">
        <v>2506</v>
      </c>
      <c r="AI91" s="4">
        <v>427</v>
      </c>
      <c r="AJ91" s="6">
        <f t="shared" si="30"/>
        <v>3.3991543339582164</v>
      </c>
      <c r="AK91">
        <f t="shared" si="29"/>
        <v>2.6314437690131722</v>
      </c>
    </row>
    <row r="92" spans="1:37" x14ac:dyDescent="0.6">
      <c r="A92" t="s">
        <v>103</v>
      </c>
      <c r="B92" s="1">
        <v>45355</v>
      </c>
      <c r="C92">
        <v>4000</v>
      </c>
      <c r="D92">
        <v>5700</v>
      </c>
      <c r="E92">
        <v>2100</v>
      </c>
      <c r="F92">
        <v>3</v>
      </c>
      <c r="G92" s="7" t="s">
        <v>260</v>
      </c>
      <c r="H92" t="s">
        <v>82</v>
      </c>
      <c r="I92" s="2" t="s">
        <v>17</v>
      </c>
      <c r="J92" s="2"/>
      <c r="K92" s="2">
        <v>2000</v>
      </c>
      <c r="L92" s="2">
        <v>2000</v>
      </c>
      <c r="M92">
        <v>2000</v>
      </c>
      <c r="N92" s="2">
        <v>1021.74</v>
      </c>
      <c r="O92" s="2">
        <v>0</v>
      </c>
      <c r="P92" s="2">
        <v>83</v>
      </c>
      <c r="Q92" s="2">
        <v>96.27</v>
      </c>
      <c r="R92" s="2">
        <v>3.73</v>
      </c>
      <c r="S92" s="4">
        <f t="shared" si="20"/>
        <v>0</v>
      </c>
      <c r="T92" s="4">
        <f t="shared" si="21"/>
        <v>1</v>
      </c>
      <c r="U92" s="1">
        <v>45240</v>
      </c>
      <c r="V92" s="5">
        <v>2.0517025641490401</v>
      </c>
      <c r="W92" s="5">
        <v>1.3278797341929029</v>
      </c>
      <c r="X92" s="5">
        <v>1.078772705435578</v>
      </c>
      <c r="Y92" s="4">
        <f t="shared" si="22"/>
        <v>3.0097652418090806</v>
      </c>
      <c r="Z92" s="4">
        <f t="shared" si="23"/>
        <v>0.67486114073781156</v>
      </c>
      <c r="AA92" s="4">
        <f t="shared" si="24"/>
        <v>0</v>
      </c>
      <c r="AB92" s="4">
        <f t="shared" si="25"/>
        <v>0</v>
      </c>
      <c r="AC92" s="4">
        <f t="shared" si="26"/>
        <v>3.3012470886362113</v>
      </c>
      <c r="AD92" s="4">
        <f t="shared" si="27"/>
        <v>26.809651474530831</v>
      </c>
      <c r="AE92" s="4">
        <f t="shared" si="28"/>
        <v>0.42500000000000004</v>
      </c>
      <c r="AF92" s="4">
        <v>270</v>
      </c>
      <c r="AG92" s="4">
        <v>102</v>
      </c>
      <c r="AH92" s="4">
        <v>601</v>
      </c>
      <c r="AI92" s="4">
        <v>14</v>
      </c>
      <c r="AJ92" s="6">
        <f t="shared" si="30"/>
        <v>2.7795964912578244</v>
      </c>
      <c r="AK92">
        <f t="shared" si="29"/>
        <v>1.1760912590556813</v>
      </c>
    </row>
    <row r="93" spans="1:37" x14ac:dyDescent="0.6">
      <c r="A93" t="s">
        <v>102</v>
      </c>
      <c r="B93" s="1">
        <v>45356</v>
      </c>
      <c r="C93">
        <v>4065</v>
      </c>
      <c r="D93">
        <v>4830</v>
      </c>
      <c r="E93">
        <v>2020</v>
      </c>
      <c r="F93">
        <v>3</v>
      </c>
      <c r="G93" s="7" t="s">
        <v>260</v>
      </c>
      <c r="H93" t="s">
        <v>30</v>
      </c>
      <c r="I93" s="2" t="s">
        <v>17</v>
      </c>
      <c r="J93" s="2"/>
      <c r="K93" s="2">
        <v>2000</v>
      </c>
      <c r="L93" s="2">
        <v>2000</v>
      </c>
      <c r="M93">
        <v>2000</v>
      </c>
      <c r="N93" s="2">
        <v>1018.6</v>
      </c>
      <c r="O93" s="2">
        <v>0</v>
      </c>
      <c r="P93" s="2">
        <v>112</v>
      </c>
      <c r="Q93" s="2">
        <v>89.21</v>
      </c>
      <c r="R93" s="2">
        <v>10.79</v>
      </c>
      <c r="S93" s="4">
        <f t="shared" si="20"/>
        <v>0</v>
      </c>
      <c r="T93" s="4">
        <f t="shared" si="21"/>
        <v>1.0325</v>
      </c>
      <c r="U93" s="1">
        <v>45239</v>
      </c>
      <c r="V93" s="5">
        <v>0.71830983693169959</v>
      </c>
      <c r="W93" s="5">
        <v>0.68050114394134575</v>
      </c>
      <c r="X93" s="5">
        <v>1.109574571416412</v>
      </c>
      <c r="Y93" s="4">
        <f t="shared" si="22"/>
        <v>3.0084298267972298</v>
      </c>
      <c r="Z93" s="4">
        <f t="shared" si="23"/>
        <v>1.0715138050950892</v>
      </c>
      <c r="AA93" s="4">
        <f t="shared" si="24"/>
        <v>0</v>
      </c>
      <c r="AB93" s="4">
        <f t="shared" si="25"/>
        <v>0</v>
      </c>
      <c r="AC93" s="4">
        <f t="shared" si="26"/>
        <v>3.3012470886362113</v>
      </c>
      <c r="AD93" s="4">
        <f t="shared" si="27"/>
        <v>9.2678405931417984</v>
      </c>
      <c r="AE93" s="4">
        <f t="shared" si="28"/>
        <v>0.18819188191881908</v>
      </c>
      <c r="AF93" s="4">
        <v>480</v>
      </c>
      <c r="AG93" s="4">
        <v>105</v>
      </c>
      <c r="AH93" s="4">
        <v>510</v>
      </c>
      <c r="AI93" s="4">
        <v>118</v>
      </c>
      <c r="AJ93" s="6">
        <f t="shared" si="30"/>
        <v>2.7084209001347128</v>
      </c>
      <c r="AK93">
        <f t="shared" si="29"/>
        <v>2.0755469613925306</v>
      </c>
    </row>
    <row r="94" spans="1:37" x14ac:dyDescent="0.6">
      <c r="A94" t="s">
        <v>100</v>
      </c>
      <c r="B94" s="1">
        <v>45356</v>
      </c>
      <c r="C94">
        <v>4020</v>
      </c>
      <c r="D94">
        <v>4550</v>
      </c>
      <c r="E94">
        <v>2005</v>
      </c>
      <c r="F94">
        <v>2</v>
      </c>
      <c r="G94" s="7" t="s">
        <v>260</v>
      </c>
      <c r="H94" t="s">
        <v>101</v>
      </c>
      <c r="I94" s="2" t="s">
        <v>17</v>
      </c>
      <c r="J94" s="2"/>
      <c r="K94" s="2">
        <v>2000</v>
      </c>
      <c r="L94" s="2">
        <v>2000</v>
      </c>
      <c r="M94">
        <v>2000</v>
      </c>
      <c r="N94" s="2">
        <v>703.99</v>
      </c>
      <c r="O94" s="2">
        <v>0.14000000000000001</v>
      </c>
      <c r="P94" s="2">
        <v>84</v>
      </c>
      <c r="Q94" s="2">
        <v>95.01</v>
      </c>
      <c r="R94" s="2">
        <v>4.99</v>
      </c>
      <c r="S94" s="4">
        <f t="shared" si="20"/>
        <v>0</v>
      </c>
      <c r="T94" s="4">
        <f t="shared" si="21"/>
        <v>1.01</v>
      </c>
      <c r="U94" s="1">
        <v>45238</v>
      </c>
      <c r="V94" s="5">
        <v>0.71830983693169959</v>
      </c>
      <c r="W94" s="5">
        <v>0.68050114394134575</v>
      </c>
      <c r="X94" s="5">
        <v>1.109574571416412</v>
      </c>
      <c r="Y94" s="4">
        <f t="shared" si="22"/>
        <v>2.848182956742292</v>
      </c>
      <c r="Z94" s="4">
        <f t="shared" si="23"/>
        <v>0.77742682238931138</v>
      </c>
      <c r="AA94" s="4">
        <f t="shared" si="24"/>
        <v>5.6904851336472641E-2</v>
      </c>
      <c r="AB94" s="4">
        <f t="shared" si="25"/>
        <v>0</v>
      </c>
      <c r="AC94" s="4">
        <f t="shared" si="26"/>
        <v>3.3012470886362113</v>
      </c>
      <c r="AD94" s="4">
        <f t="shared" si="27"/>
        <v>20.040080160320638</v>
      </c>
      <c r="AE94" s="4">
        <f t="shared" si="28"/>
        <v>0.1318407960199004</v>
      </c>
      <c r="AF94" s="4">
        <v>3428</v>
      </c>
      <c r="AG94" s="4">
        <v>176</v>
      </c>
      <c r="AH94" s="4">
        <v>6652</v>
      </c>
      <c r="AI94" s="4">
        <v>390</v>
      </c>
      <c r="AJ94" s="6">
        <f t="shared" si="30"/>
        <v>3.8230175234460493</v>
      </c>
      <c r="AK94">
        <f t="shared" si="29"/>
        <v>2.5921767573958667</v>
      </c>
    </row>
    <row r="95" spans="1:37" x14ac:dyDescent="0.6">
      <c r="A95" t="s">
        <v>98</v>
      </c>
      <c r="B95" s="1">
        <v>45358</v>
      </c>
      <c r="C95">
        <v>37000</v>
      </c>
      <c r="D95">
        <v>38300</v>
      </c>
      <c r="E95">
        <v>27050</v>
      </c>
      <c r="F95">
        <v>3</v>
      </c>
      <c r="G95" s="7" t="s">
        <v>229</v>
      </c>
      <c r="H95" t="s">
        <v>99</v>
      </c>
      <c r="I95" s="2"/>
      <c r="J95" s="2"/>
      <c r="K95" s="2">
        <v>9000</v>
      </c>
      <c r="L95" s="2">
        <v>11000</v>
      </c>
      <c r="M95">
        <v>13500</v>
      </c>
      <c r="N95" s="2">
        <v>873.2</v>
      </c>
      <c r="O95" s="2">
        <v>67.17</v>
      </c>
      <c r="P95" s="2">
        <v>1467</v>
      </c>
      <c r="Q95" s="2">
        <v>24.42</v>
      </c>
      <c r="R95" s="2">
        <v>75.58</v>
      </c>
      <c r="S95" s="4">
        <f t="shared" si="20"/>
        <v>0.35</v>
      </c>
      <c r="T95" s="4">
        <f t="shared" si="21"/>
        <v>1.7407407407407407</v>
      </c>
      <c r="U95" s="1">
        <v>45236</v>
      </c>
      <c r="V95" s="5">
        <v>-1.08572957293982</v>
      </c>
      <c r="W95" s="5">
        <v>-0.51044014637731006</v>
      </c>
      <c r="X95" s="5">
        <v>-0.26346700002936502</v>
      </c>
      <c r="Y95" s="4">
        <f t="shared" si="22"/>
        <v>2.941610802153634</v>
      </c>
      <c r="Z95" s="4">
        <f t="shared" si="23"/>
        <v>1.8841153620116688</v>
      </c>
      <c r="AA95" s="4">
        <f t="shared" si="24"/>
        <v>1.8335932939984563</v>
      </c>
      <c r="AB95" s="4">
        <f t="shared" si="25"/>
        <v>35</v>
      </c>
      <c r="AC95" s="4">
        <f t="shared" si="26"/>
        <v>4.1303659372652071</v>
      </c>
      <c r="AD95" s="4">
        <f t="shared" si="27"/>
        <v>1.3231013495633765</v>
      </c>
      <c r="AE95" s="4">
        <f t="shared" si="28"/>
        <v>3.513513513513522E-2</v>
      </c>
      <c r="AF95" s="4">
        <v>144</v>
      </c>
      <c r="AG95" s="4">
        <v>77</v>
      </c>
      <c r="AH95" s="4">
        <v>122</v>
      </c>
      <c r="AI95" s="4">
        <v>71</v>
      </c>
      <c r="AJ95" s="6">
        <f t="shared" si="30"/>
        <v>2.0899051114393981</v>
      </c>
      <c r="AK95">
        <f t="shared" si="29"/>
        <v>1.8573324964312685</v>
      </c>
    </row>
    <row r="96" spans="1:37" x14ac:dyDescent="0.6">
      <c r="A96" t="s">
        <v>97</v>
      </c>
      <c r="B96" s="1">
        <v>45364</v>
      </c>
      <c r="C96">
        <v>33250</v>
      </c>
      <c r="D96">
        <v>45000</v>
      </c>
      <c r="E96">
        <v>29350</v>
      </c>
      <c r="F96">
        <v>3</v>
      </c>
      <c r="G96" s="7" t="s">
        <v>227</v>
      </c>
      <c r="H96" t="s">
        <v>21</v>
      </c>
      <c r="I96" s="2"/>
      <c r="J96" s="2" t="s">
        <v>61</v>
      </c>
      <c r="K96" s="2">
        <v>13000</v>
      </c>
      <c r="L96" s="2">
        <v>15000</v>
      </c>
      <c r="M96">
        <v>20000</v>
      </c>
      <c r="N96" s="2">
        <v>993.21</v>
      </c>
      <c r="O96" s="2">
        <v>7.69</v>
      </c>
      <c r="P96" s="2">
        <v>2821</v>
      </c>
      <c r="Q96" s="2">
        <v>37.049999999999997</v>
      </c>
      <c r="R96" s="2">
        <v>62.95</v>
      </c>
      <c r="S96" s="4">
        <f t="shared" si="20"/>
        <v>0.42857142857142855</v>
      </c>
      <c r="T96" s="4">
        <f t="shared" si="21"/>
        <v>0.66249999999999998</v>
      </c>
      <c r="U96" s="1">
        <v>45231</v>
      </c>
      <c r="V96" s="5">
        <v>1.122337944404985</v>
      </c>
      <c r="W96" s="5">
        <v>1.006697882090096</v>
      </c>
      <c r="X96" s="5">
        <v>1.893083835581278</v>
      </c>
      <c r="Y96" s="4">
        <f t="shared" si="22"/>
        <v>2.9974781270618598</v>
      </c>
      <c r="Z96" s="4">
        <f t="shared" si="23"/>
        <v>1.8058405488146727</v>
      </c>
      <c r="AA96" s="4">
        <f t="shared" si="24"/>
        <v>0.93901977644866652</v>
      </c>
      <c r="AB96" s="4">
        <f t="shared" si="25"/>
        <v>42.857142857142854</v>
      </c>
      <c r="AC96" s="4">
        <f t="shared" si="26"/>
        <v>4.3010517098452263</v>
      </c>
      <c r="AD96" s="4">
        <f t="shared" si="27"/>
        <v>1.5885623510722795</v>
      </c>
      <c r="AE96" s="4">
        <f t="shared" si="28"/>
        <v>0.35338345864661647</v>
      </c>
      <c r="AF96" s="4">
        <v>1</v>
      </c>
      <c r="AG96" s="4">
        <v>0</v>
      </c>
      <c r="AH96" s="4">
        <v>1</v>
      </c>
      <c r="AI96" s="4">
        <v>8</v>
      </c>
      <c r="AJ96" s="6">
        <f t="shared" si="30"/>
        <v>0.3010299956639812</v>
      </c>
      <c r="AK96">
        <f t="shared" si="29"/>
        <v>0.95424250943932487</v>
      </c>
    </row>
    <row r="97" spans="1:37" x14ac:dyDescent="0.6">
      <c r="A97" t="s">
        <v>96</v>
      </c>
      <c r="B97" s="1">
        <v>45372</v>
      </c>
      <c r="C97">
        <v>67000</v>
      </c>
      <c r="D97">
        <v>69400</v>
      </c>
      <c r="E97">
        <v>47000</v>
      </c>
      <c r="F97">
        <v>3</v>
      </c>
      <c r="G97" s="7" t="s">
        <v>229</v>
      </c>
      <c r="H97" t="s">
        <v>27</v>
      </c>
      <c r="I97" s="2"/>
      <c r="J97" s="2"/>
      <c r="K97" s="2">
        <v>20000</v>
      </c>
      <c r="L97" s="2">
        <v>25000</v>
      </c>
      <c r="M97">
        <v>30000</v>
      </c>
      <c r="N97" s="2">
        <v>649.11</v>
      </c>
      <c r="O97" s="2">
        <v>51.71</v>
      </c>
      <c r="P97" s="2">
        <v>3176</v>
      </c>
      <c r="Q97" s="2">
        <v>11.7</v>
      </c>
      <c r="R97" s="2">
        <v>88.3</v>
      </c>
      <c r="S97" s="4">
        <f t="shared" si="20"/>
        <v>0.33333333333333331</v>
      </c>
      <c r="T97" s="4">
        <f t="shared" si="21"/>
        <v>1.2333333333333334</v>
      </c>
      <c r="U97" s="1">
        <v>45231</v>
      </c>
      <c r="V97" s="5">
        <v>1.6515712950440731</v>
      </c>
      <c r="W97" s="5">
        <v>1.4603624573914771</v>
      </c>
      <c r="X97" s="5">
        <v>-0.33874075752158278</v>
      </c>
      <c r="Y97" s="4">
        <f t="shared" si="22"/>
        <v>2.8129868464139109</v>
      </c>
      <c r="Z97" s="4">
        <f t="shared" si="23"/>
        <v>1.9508514588885464</v>
      </c>
      <c r="AA97" s="4">
        <f t="shared" si="24"/>
        <v>1.7218930162149575</v>
      </c>
      <c r="AB97" s="4">
        <f t="shared" si="25"/>
        <v>33.333333333333329</v>
      </c>
      <c r="AC97" s="4">
        <f t="shared" si="26"/>
        <v>4.4771357309611233</v>
      </c>
      <c r="AD97" s="4">
        <f t="shared" si="27"/>
        <v>1.1325028312570782</v>
      </c>
      <c r="AE97" s="4">
        <f t="shared" si="28"/>
        <v>3.5820895522387985E-2</v>
      </c>
      <c r="AJ97" s="6"/>
      <c r="AK97">
        <f t="shared" si="29"/>
        <v>0</v>
      </c>
    </row>
    <row r="98" spans="1:37" x14ac:dyDescent="0.6">
      <c r="A98" t="s">
        <v>95</v>
      </c>
      <c r="B98" s="1">
        <v>45377</v>
      </c>
      <c r="C98">
        <v>50500</v>
      </c>
      <c r="D98">
        <v>77700</v>
      </c>
      <c r="E98">
        <v>65000</v>
      </c>
      <c r="F98">
        <v>3</v>
      </c>
      <c r="G98" s="7" t="s">
        <v>227</v>
      </c>
      <c r="H98" t="s">
        <v>21</v>
      </c>
      <c r="I98" s="2"/>
      <c r="J98" s="2"/>
      <c r="K98" s="2">
        <v>11000</v>
      </c>
      <c r="L98" s="2">
        <v>15000</v>
      </c>
      <c r="M98">
        <v>20000</v>
      </c>
      <c r="N98" s="2">
        <v>1157</v>
      </c>
      <c r="O98" s="2">
        <v>46.33</v>
      </c>
      <c r="P98" s="2">
        <v>2803</v>
      </c>
      <c r="Q98" s="2">
        <v>27.1</v>
      </c>
      <c r="R98" s="2">
        <v>72.900000000000006</v>
      </c>
      <c r="S98" s="4">
        <f t="shared" ref="S98:S129" si="31">(M98-(K98+L98)/2)/((K98+L98)/2)</f>
        <v>0.53846153846153844</v>
      </c>
      <c r="T98" s="4">
        <f t="shared" ref="T98:T129" si="32">(C98-M98)/M98</f>
        <v>1.5249999999999999</v>
      </c>
      <c r="U98" s="1">
        <v>45232</v>
      </c>
      <c r="V98" s="5">
        <v>-0.1058975138793261</v>
      </c>
      <c r="W98" s="5">
        <v>-0.44528686674827778</v>
      </c>
      <c r="X98" s="5">
        <v>1.0394922693457369</v>
      </c>
      <c r="Y98" s="4">
        <f t="shared" ref="Y98:Y129" si="33">LOG(N98+1)</f>
        <v>3.0637085593914173</v>
      </c>
      <c r="Z98" s="4">
        <f t="shared" ref="Z98:Z129" si="34">LOG(R98+1)</f>
        <v>1.8686444383948257</v>
      </c>
      <c r="AA98" s="4">
        <f t="shared" ref="AA98:AA129" si="35">LOG(1+O98)</f>
        <v>1.675136504467994</v>
      </c>
      <c r="AB98" s="4">
        <f t="shared" ref="AB98:AB129" si="36">100*S98</f>
        <v>53.846153846153847</v>
      </c>
      <c r="AC98" s="4">
        <f t="shared" ref="AC98:AC129" si="37">LOG(1+M98)</f>
        <v>4.3010517098452263</v>
      </c>
      <c r="AD98" s="4">
        <f t="shared" ref="AD98:AD129" si="38">1/R98 *100</f>
        <v>1.3717421124828533</v>
      </c>
      <c r="AE98" s="4">
        <f t="shared" ref="AE98:AE129" si="39">(D98/C98 -1)</f>
        <v>0.53861386138613865</v>
      </c>
      <c r="AF98" s="4">
        <v>452</v>
      </c>
      <c r="AG98" s="4">
        <v>28</v>
      </c>
      <c r="AH98" s="4">
        <v>696</v>
      </c>
      <c r="AI98" s="4">
        <v>114</v>
      </c>
      <c r="AJ98" s="6">
        <f t="shared" si="30"/>
        <v>2.8432327780980096</v>
      </c>
      <c r="AK98">
        <f t="shared" si="29"/>
        <v>2.0606978403536118</v>
      </c>
    </row>
    <row r="99" spans="1:37" x14ac:dyDescent="0.6">
      <c r="A99" t="s">
        <v>94</v>
      </c>
      <c r="B99" s="1">
        <v>45378</v>
      </c>
      <c r="C99">
        <v>4875</v>
      </c>
      <c r="D99">
        <v>7030</v>
      </c>
      <c r="E99">
        <v>2500</v>
      </c>
      <c r="F99">
        <v>2</v>
      </c>
      <c r="G99" s="7" t="s">
        <v>260</v>
      </c>
      <c r="H99" t="s">
        <v>30</v>
      </c>
      <c r="I99" s="2" t="s">
        <v>17</v>
      </c>
      <c r="J99" s="2"/>
      <c r="K99" s="2">
        <v>2000</v>
      </c>
      <c r="L99" s="2">
        <v>2000</v>
      </c>
      <c r="M99">
        <v>2000</v>
      </c>
      <c r="N99" s="2">
        <v>1247.72</v>
      </c>
      <c r="O99" s="2">
        <v>0</v>
      </c>
      <c r="P99" s="2">
        <v>64</v>
      </c>
      <c r="Q99" s="2">
        <v>93.75</v>
      </c>
      <c r="R99" s="2">
        <v>6.25</v>
      </c>
      <c r="S99" s="4">
        <f t="shared" si="31"/>
        <v>0</v>
      </c>
      <c r="T99" s="4">
        <f t="shared" si="32"/>
        <v>1.4375</v>
      </c>
      <c r="U99" s="1">
        <v>45230</v>
      </c>
      <c r="V99" s="5">
        <v>-0.68854680394447831</v>
      </c>
      <c r="W99" s="5">
        <v>-0.58462064026450233</v>
      </c>
      <c r="X99" s="5">
        <v>1.3396365681062099</v>
      </c>
      <c r="Y99" s="4">
        <f t="shared" si="33"/>
        <v>3.0964650676076428</v>
      </c>
      <c r="Z99" s="4">
        <f t="shared" si="34"/>
        <v>0.86033800657099369</v>
      </c>
      <c r="AA99" s="4">
        <f t="shared" si="35"/>
        <v>0</v>
      </c>
      <c r="AB99" s="4">
        <f t="shared" si="36"/>
        <v>0</v>
      </c>
      <c r="AC99" s="4">
        <f t="shared" si="37"/>
        <v>3.3012470886362113</v>
      </c>
      <c r="AD99" s="4">
        <f t="shared" si="38"/>
        <v>16</v>
      </c>
      <c r="AE99" s="4">
        <f t="shared" si="39"/>
        <v>0.44205128205128208</v>
      </c>
      <c r="AF99" s="4">
        <v>209</v>
      </c>
      <c r="AG99" s="4">
        <v>28</v>
      </c>
      <c r="AH99" s="4">
        <v>277</v>
      </c>
      <c r="AI99" s="4">
        <v>46</v>
      </c>
      <c r="AJ99" s="6">
        <f t="shared" si="30"/>
        <v>2.4440447959180762</v>
      </c>
      <c r="AK99">
        <f t="shared" si="29"/>
        <v>1.6720978579357175</v>
      </c>
    </row>
    <row r="100" spans="1:37" x14ac:dyDescent="0.6">
      <c r="A100" t="s">
        <v>93</v>
      </c>
      <c r="B100" s="1">
        <v>45385</v>
      </c>
      <c r="C100">
        <v>28550</v>
      </c>
      <c r="D100">
        <v>40550</v>
      </c>
      <c r="E100">
        <v>36000</v>
      </c>
      <c r="F100">
        <v>3</v>
      </c>
      <c r="G100" s="7" t="s">
        <v>227</v>
      </c>
      <c r="H100" t="s">
        <v>16</v>
      </c>
      <c r="I100" s="2"/>
      <c r="J100" s="2"/>
      <c r="K100" s="2">
        <v>7700</v>
      </c>
      <c r="L100" s="2">
        <v>9900</v>
      </c>
      <c r="M100">
        <v>13000</v>
      </c>
      <c r="N100" s="2">
        <v>865.73</v>
      </c>
      <c r="O100" s="2">
        <v>19.850000000000001</v>
      </c>
      <c r="P100" s="2">
        <v>1819</v>
      </c>
      <c r="Q100" s="2">
        <v>18.79</v>
      </c>
      <c r="R100" s="2">
        <v>81.209999999999994</v>
      </c>
      <c r="S100" s="4">
        <f t="shared" si="31"/>
        <v>0.47727272727272729</v>
      </c>
      <c r="T100" s="4">
        <f t="shared" si="32"/>
        <v>1.1961538461538461</v>
      </c>
      <c r="U100" s="1">
        <v>45230</v>
      </c>
      <c r="V100" s="5">
        <v>-0.8486834483952278</v>
      </c>
      <c r="W100" s="5">
        <v>-0.92380671558508676</v>
      </c>
      <c r="X100" s="5">
        <v>-1.536164897242545</v>
      </c>
      <c r="Y100" s="4">
        <f t="shared" si="33"/>
        <v>2.9378838289960409</v>
      </c>
      <c r="Z100" s="4">
        <f t="shared" si="34"/>
        <v>1.9149246482051485</v>
      </c>
      <c r="AA100" s="4">
        <f t="shared" si="35"/>
        <v>1.3191060593097763</v>
      </c>
      <c r="AB100" s="4">
        <f t="shared" si="36"/>
        <v>47.727272727272727</v>
      </c>
      <c r="AC100" s="4">
        <f t="shared" si="37"/>
        <v>4.1139767582898461</v>
      </c>
      <c r="AD100" s="4">
        <f t="shared" si="38"/>
        <v>1.2313754463735993</v>
      </c>
      <c r="AE100" s="4">
        <f t="shared" si="39"/>
        <v>0.42031523642732038</v>
      </c>
      <c r="AF100" s="4">
        <v>51</v>
      </c>
      <c r="AG100" s="4">
        <v>7</v>
      </c>
      <c r="AH100" s="4">
        <v>58</v>
      </c>
      <c r="AI100" s="4">
        <v>-18</v>
      </c>
      <c r="AJ100" s="6">
        <f t="shared" si="30"/>
        <v>1.7708520116421442</v>
      </c>
      <c r="AK100" t="e">
        <f t="shared" si="29"/>
        <v>#NUM!</v>
      </c>
    </row>
    <row r="101" spans="1:37" x14ac:dyDescent="0.6">
      <c r="A101" t="s">
        <v>92</v>
      </c>
      <c r="B101" s="1">
        <v>45397</v>
      </c>
      <c r="C101">
        <v>4500</v>
      </c>
      <c r="D101">
        <v>5300</v>
      </c>
      <c r="E101">
        <v>2105</v>
      </c>
      <c r="F101">
        <v>2</v>
      </c>
      <c r="G101" s="7" t="s">
        <v>260</v>
      </c>
      <c r="H101" t="s">
        <v>91</v>
      </c>
      <c r="I101" s="2" t="s">
        <v>17</v>
      </c>
      <c r="J101" s="2"/>
      <c r="K101" s="2">
        <v>2000</v>
      </c>
      <c r="L101" s="2">
        <v>2000</v>
      </c>
      <c r="M101">
        <v>2000</v>
      </c>
      <c r="N101" s="2">
        <v>1104.54</v>
      </c>
      <c r="O101" s="2">
        <v>0</v>
      </c>
      <c r="P101" s="2">
        <v>110</v>
      </c>
      <c r="Q101" s="2">
        <v>90.58</v>
      </c>
      <c r="R101" s="2">
        <v>9.42</v>
      </c>
      <c r="S101" s="4">
        <f t="shared" si="31"/>
        <v>0</v>
      </c>
      <c r="T101" s="4">
        <f t="shared" si="32"/>
        <v>1.25</v>
      </c>
      <c r="U101" s="1">
        <v>45230</v>
      </c>
      <c r="V101" s="5">
        <v>2.924790842427331E-2</v>
      </c>
      <c r="W101" s="5">
        <v>-0.72142175161280775</v>
      </c>
      <c r="X101" s="5">
        <v>0.13265609144455931</v>
      </c>
      <c r="Y101" s="4">
        <f t="shared" si="33"/>
        <v>3.043574460587283</v>
      </c>
      <c r="Z101" s="4">
        <f t="shared" si="34"/>
        <v>1.0178677189635057</v>
      </c>
      <c r="AA101" s="4">
        <f t="shared" si="35"/>
        <v>0</v>
      </c>
      <c r="AB101" s="4">
        <f t="shared" si="36"/>
        <v>0</v>
      </c>
      <c r="AC101" s="4">
        <f t="shared" si="37"/>
        <v>3.3012470886362113</v>
      </c>
      <c r="AD101" s="4">
        <f t="shared" si="38"/>
        <v>10.615711252653929</v>
      </c>
      <c r="AE101" s="4">
        <f t="shared" si="39"/>
        <v>0.17777777777777781</v>
      </c>
      <c r="AF101" s="4">
        <v>0</v>
      </c>
      <c r="AG101" s="4">
        <v>-153</v>
      </c>
      <c r="AH101" s="4">
        <v>0</v>
      </c>
      <c r="AI101" s="4">
        <v>-214</v>
      </c>
      <c r="AJ101" s="6"/>
      <c r="AK101" t="e">
        <f t="shared" si="29"/>
        <v>#NUM!</v>
      </c>
    </row>
    <row r="102" spans="1:37" x14ac:dyDescent="0.6">
      <c r="A102" t="s">
        <v>90</v>
      </c>
      <c r="B102" s="1">
        <v>45404</v>
      </c>
      <c r="C102">
        <v>5900</v>
      </c>
      <c r="D102">
        <v>6070</v>
      </c>
      <c r="E102">
        <v>2195</v>
      </c>
      <c r="F102">
        <v>2</v>
      </c>
      <c r="G102" s="7" t="s">
        <v>260</v>
      </c>
      <c r="H102" t="s">
        <v>91</v>
      </c>
      <c r="I102" s="2" t="s">
        <v>17</v>
      </c>
      <c r="J102" s="2"/>
      <c r="K102" s="2">
        <v>2000</v>
      </c>
      <c r="L102" s="2">
        <v>2000</v>
      </c>
      <c r="M102">
        <v>2000</v>
      </c>
      <c r="N102" s="2">
        <v>1337.88</v>
      </c>
      <c r="O102" s="2">
        <v>7.0000000000000007E-2</v>
      </c>
      <c r="P102" s="2">
        <v>72</v>
      </c>
      <c r="Q102" s="2">
        <v>82.83</v>
      </c>
      <c r="R102" s="2">
        <v>17.170000000000002</v>
      </c>
      <c r="S102" s="4">
        <f t="shared" si="31"/>
        <v>0</v>
      </c>
      <c r="T102" s="4">
        <f t="shared" si="32"/>
        <v>1.95</v>
      </c>
      <c r="U102" s="1">
        <v>45230</v>
      </c>
      <c r="V102" s="5">
        <v>-2.5591460799783512</v>
      </c>
      <c r="W102" s="5">
        <v>-1.0947367970750239</v>
      </c>
      <c r="X102" s="5">
        <v>1.0659812414147221</v>
      </c>
      <c r="Y102" s="4">
        <f t="shared" si="33"/>
        <v>3.1267416541791238</v>
      </c>
      <c r="Z102" s="4">
        <f t="shared" si="34"/>
        <v>1.2593549273080344</v>
      </c>
      <c r="AA102" s="4">
        <f t="shared" si="35"/>
        <v>2.9383777685209667E-2</v>
      </c>
      <c r="AB102" s="4">
        <f t="shared" si="36"/>
        <v>0</v>
      </c>
      <c r="AC102" s="4">
        <f t="shared" si="37"/>
        <v>3.3012470886362113</v>
      </c>
      <c r="AD102" s="4">
        <f t="shared" si="38"/>
        <v>5.8241118229469997</v>
      </c>
      <c r="AE102" s="4">
        <f t="shared" si="39"/>
        <v>2.8813559322033999E-2</v>
      </c>
      <c r="AF102" s="4">
        <v>395</v>
      </c>
      <c r="AG102" s="4">
        <v>25</v>
      </c>
      <c r="AH102" s="4">
        <v>490</v>
      </c>
      <c r="AI102" s="4">
        <v>81</v>
      </c>
      <c r="AJ102" s="6">
        <f t="shared" si="30"/>
        <v>2.6910814921229687</v>
      </c>
      <c r="AK102">
        <f t="shared" si="29"/>
        <v>1.9138138523837167</v>
      </c>
    </row>
    <row r="103" spans="1:37" x14ac:dyDescent="0.6">
      <c r="A103" t="s">
        <v>89</v>
      </c>
      <c r="B103" s="1">
        <v>45406</v>
      </c>
      <c r="C103">
        <v>5100</v>
      </c>
      <c r="D103">
        <v>5200</v>
      </c>
      <c r="E103">
        <v>2150</v>
      </c>
      <c r="F103">
        <v>2</v>
      </c>
      <c r="G103" s="7" t="s">
        <v>260</v>
      </c>
      <c r="H103" t="s">
        <v>30</v>
      </c>
      <c r="I103" s="2" t="s">
        <v>17</v>
      </c>
      <c r="J103" s="2"/>
      <c r="K103" s="2">
        <v>2000</v>
      </c>
      <c r="L103" s="2">
        <v>2000</v>
      </c>
      <c r="M103">
        <v>2000</v>
      </c>
      <c r="N103" s="2">
        <v>1277.22</v>
      </c>
      <c r="O103" s="2">
        <v>0</v>
      </c>
      <c r="P103" s="2">
        <v>74</v>
      </c>
      <c r="Q103" s="2">
        <v>94.6</v>
      </c>
      <c r="R103" s="2">
        <v>5.41</v>
      </c>
      <c r="S103" s="4">
        <f t="shared" si="31"/>
        <v>0</v>
      </c>
      <c r="T103" s="4">
        <f t="shared" si="32"/>
        <v>1.55</v>
      </c>
      <c r="U103" s="1">
        <v>45225</v>
      </c>
      <c r="V103" s="5">
        <v>2.713189489939726</v>
      </c>
      <c r="W103" s="5">
        <v>2.0800290025830428</v>
      </c>
      <c r="X103" s="5">
        <v>0.41928821483018558</v>
      </c>
      <c r="Y103" s="4">
        <f t="shared" si="33"/>
        <v>3.1066056085666949</v>
      </c>
      <c r="Z103" s="4">
        <f t="shared" si="34"/>
        <v>0.80685802951881747</v>
      </c>
      <c r="AA103" s="4">
        <f t="shared" si="35"/>
        <v>0</v>
      </c>
      <c r="AB103" s="4">
        <f t="shared" si="36"/>
        <v>0</v>
      </c>
      <c r="AC103" s="4">
        <f t="shared" si="37"/>
        <v>3.3012470886362113</v>
      </c>
      <c r="AD103" s="4">
        <f t="shared" si="38"/>
        <v>18.484288354898336</v>
      </c>
      <c r="AE103" s="4">
        <f t="shared" si="39"/>
        <v>1.9607843137254832E-2</v>
      </c>
      <c r="AF103" s="4">
        <v>220</v>
      </c>
      <c r="AG103" s="4">
        <v>-22</v>
      </c>
      <c r="AH103" s="4">
        <v>158</v>
      </c>
      <c r="AI103" s="4">
        <v>-34</v>
      </c>
      <c r="AJ103" s="6">
        <f t="shared" si="30"/>
        <v>2.2013971243204513</v>
      </c>
      <c r="AK103" t="e">
        <f t="shared" si="29"/>
        <v>#NUM!</v>
      </c>
    </row>
    <row r="104" spans="1:37" x14ac:dyDescent="0.6">
      <c r="A104" t="s">
        <v>88</v>
      </c>
      <c r="B104" s="1">
        <v>45412</v>
      </c>
      <c r="C104">
        <v>37700</v>
      </c>
      <c r="D104">
        <v>41200</v>
      </c>
      <c r="E104">
        <v>27000</v>
      </c>
      <c r="F104">
        <v>3</v>
      </c>
      <c r="G104" s="7" t="s">
        <v>229</v>
      </c>
      <c r="H104" t="s">
        <v>66</v>
      </c>
      <c r="I104" s="2"/>
      <c r="J104" s="2"/>
      <c r="K104" s="2">
        <v>15000</v>
      </c>
      <c r="L104" s="2">
        <v>18000</v>
      </c>
      <c r="M104">
        <v>22000</v>
      </c>
      <c r="N104" s="2">
        <v>645.91</v>
      </c>
      <c r="O104" s="2">
        <v>20.149999999999999</v>
      </c>
      <c r="P104" s="2">
        <v>4537</v>
      </c>
      <c r="Q104" s="2">
        <v>15.61</v>
      </c>
      <c r="R104" s="2">
        <v>84.39</v>
      </c>
      <c r="S104" s="4">
        <f t="shared" si="31"/>
        <v>0.33333333333333331</v>
      </c>
      <c r="T104" s="4">
        <f t="shared" si="32"/>
        <v>0.71363636363636362</v>
      </c>
      <c r="U104" s="1">
        <v>45223</v>
      </c>
      <c r="V104" s="5">
        <v>2.3784654521625259</v>
      </c>
      <c r="W104" s="5">
        <v>1.3420040537126601</v>
      </c>
      <c r="X104" s="5">
        <v>1.9290674295190811</v>
      </c>
      <c r="Y104" s="4">
        <f t="shared" si="33"/>
        <v>2.8108438645602627</v>
      </c>
      <c r="Z104" s="4">
        <f t="shared" si="34"/>
        <v>1.9314070135565735</v>
      </c>
      <c r="AA104" s="4">
        <f t="shared" si="35"/>
        <v>1.325310371711061</v>
      </c>
      <c r="AB104" s="4">
        <f t="shared" si="36"/>
        <v>33.333333333333329</v>
      </c>
      <c r="AC104" s="4">
        <f t="shared" si="37"/>
        <v>4.3424424210318371</v>
      </c>
      <c r="AD104" s="4">
        <f t="shared" si="38"/>
        <v>1.1849745230477544</v>
      </c>
      <c r="AE104" s="4">
        <f t="shared" si="39"/>
        <v>9.2838196286472163E-2</v>
      </c>
      <c r="AJ104" s="6"/>
      <c r="AK104">
        <f t="shared" si="29"/>
        <v>0</v>
      </c>
    </row>
    <row r="105" spans="1:37" x14ac:dyDescent="0.6">
      <c r="A105" t="s">
        <v>87</v>
      </c>
      <c r="B105" s="1">
        <v>45414</v>
      </c>
      <c r="C105">
        <v>49250</v>
      </c>
      <c r="D105">
        <v>53900</v>
      </c>
      <c r="E105">
        <v>36500</v>
      </c>
      <c r="F105">
        <v>3</v>
      </c>
      <c r="G105" s="7" t="s">
        <v>227</v>
      </c>
      <c r="H105" t="s">
        <v>27</v>
      </c>
      <c r="I105" s="2"/>
      <c r="J105" s="2"/>
      <c r="K105" s="2">
        <v>22000</v>
      </c>
      <c r="L105" s="2">
        <v>26000</v>
      </c>
      <c r="M105">
        <v>33000</v>
      </c>
      <c r="N105" s="2">
        <v>848.5</v>
      </c>
      <c r="O105" s="2">
        <v>39.96</v>
      </c>
      <c r="P105" s="2">
        <v>3443</v>
      </c>
      <c r="Q105" s="2">
        <v>23.91</v>
      </c>
      <c r="R105" s="2">
        <v>76.09</v>
      </c>
      <c r="S105" s="4">
        <f t="shared" si="31"/>
        <v>0.375</v>
      </c>
      <c r="T105" s="4">
        <f t="shared" si="32"/>
        <v>0.49242424242424243</v>
      </c>
      <c r="U105" s="1">
        <v>45222</v>
      </c>
      <c r="V105" s="5">
        <v>-2.362495886458055</v>
      </c>
      <c r="W105" s="5">
        <v>-1.911191118539221</v>
      </c>
      <c r="X105" s="5">
        <v>1.41336397937077</v>
      </c>
      <c r="Y105" s="4">
        <f t="shared" si="33"/>
        <v>2.9291633832050645</v>
      </c>
      <c r="Z105" s="4">
        <f t="shared" si="34"/>
        <v>1.8869980456710993</v>
      </c>
      <c r="AA105" s="4">
        <f t="shared" si="35"/>
        <v>1.6123599479677744</v>
      </c>
      <c r="AB105" s="4">
        <f t="shared" si="36"/>
        <v>37.5</v>
      </c>
      <c r="AC105" s="4">
        <f t="shared" si="37"/>
        <v>4.5185271001173364</v>
      </c>
      <c r="AD105" s="4">
        <f t="shared" si="38"/>
        <v>1.3142331449599158</v>
      </c>
      <c r="AE105" s="4">
        <f t="shared" si="39"/>
        <v>9.4416243654822374E-2</v>
      </c>
      <c r="AF105" s="4">
        <v>346</v>
      </c>
      <c r="AG105" s="4">
        <v>30</v>
      </c>
      <c r="AH105" s="4">
        <v>398</v>
      </c>
      <c r="AI105" s="4">
        <v>24</v>
      </c>
      <c r="AJ105" s="6">
        <f t="shared" si="30"/>
        <v>2.6009728956867484</v>
      </c>
      <c r="AK105">
        <f t="shared" si="29"/>
        <v>1.3979400086720377</v>
      </c>
    </row>
    <row r="106" spans="1:37" x14ac:dyDescent="0.6">
      <c r="A106" t="s">
        <v>85</v>
      </c>
      <c r="B106" s="1">
        <v>45414</v>
      </c>
      <c r="C106">
        <v>3115</v>
      </c>
      <c r="D106">
        <v>3300</v>
      </c>
      <c r="E106">
        <v>2005</v>
      </c>
      <c r="F106">
        <v>2</v>
      </c>
      <c r="G106" s="7" t="s">
        <v>260</v>
      </c>
      <c r="H106" t="s">
        <v>86</v>
      </c>
      <c r="I106" s="2" t="s">
        <v>17</v>
      </c>
      <c r="J106" s="2"/>
      <c r="K106" s="2">
        <v>2000</v>
      </c>
      <c r="L106" s="2">
        <v>2000</v>
      </c>
      <c r="M106">
        <v>2000</v>
      </c>
      <c r="N106" s="2">
        <v>1050.42</v>
      </c>
      <c r="O106" s="2">
        <v>0.19</v>
      </c>
      <c r="P106" s="2">
        <v>110</v>
      </c>
      <c r="Q106" s="2">
        <v>93.47</v>
      </c>
      <c r="R106" s="2">
        <v>6.53</v>
      </c>
      <c r="S106" s="4">
        <f t="shared" si="31"/>
        <v>0</v>
      </c>
      <c r="T106" s="4">
        <f t="shared" si="32"/>
        <v>0.5575</v>
      </c>
      <c r="U106" s="1">
        <v>45222</v>
      </c>
      <c r="V106" s="5">
        <v>-2.362495886458055</v>
      </c>
      <c r="W106" s="5">
        <v>-1.911191118539221</v>
      </c>
      <c r="X106" s="5">
        <v>1.41336397937077</v>
      </c>
      <c r="Y106" s="4">
        <f t="shared" si="33"/>
        <v>3.021776233864665</v>
      </c>
      <c r="Z106" s="4">
        <f t="shared" si="34"/>
        <v>0.87679497620070057</v>
      </c>
      <c r="AA106" s="4">
        <f t="shared" si="35"/>
        <v>7.554696139253074E-2</v>
      </c>
      <c r="AB106" s="4">
        <f t="shared" si="36"/>
        <v>0</v>
      </c>
      <c r="AC106" s="4">
        <f t="shared" si="37"/>
        <v>3.3012470886362113</v>
      </c>
      <c r="AD106" s="4">
        <f t="shared" si="38"/>
        <v>15.313935681470136</v>
      </c>
      <c r="AE106" s="4">
        <f t="shared" si="39"/>
        <v>5.9390048154092989E-2</v>
      </c>
      <c r="AF106" s="4">
        <v>506</v>
      </c>
      <c r="AG106" s="4">
        <v>90</v>
      </c>
      <c r="AH106" s="4">
        <v>690</v>
      </c>
      <c r="AI106" s="4">
        <v>157</v>
      </c>
      <c r="AJ106" s="6">
        <f t="shared" si="30"/>
        <v>2.8394780473741985</v>
      </c>
      <c r="AK106">
        <f t="shared" si="29"/>
        <v>2.1986570869544226</v>
      </c>
    </row>
    <row r="107" spans="1:37" x14ac:dyDescent="0.6">
      <c r="A107" t="s">
        <v>84</v>
      </c>
      <c r="B107" s="1">
        <v>45415</v>
      </c>
      <c r="C107">
        <v>14900</v>
      </c>
      <c r="D107">
        <v>16000</v>
      </c>
      <c r="E107">
        <v>12880</v>
      </c>
      <c r="F107">
        <v>3</v>
      </c>
      <c r="G107" s="7" t="s">
        <v>229</v>
      </c>
      <c r="H107" t="s">
        <v>66</v>
      </c>
      <c r="I107" s="2"/>
      <c r="J107" s="2"/>
      <c r="K107" s="2">
        <v>6500</v>
      </c>
      <c r="L107" s="2">
        <v>8500</v>
      </c>
      <c r="M107">
        <v>10500</v>
      </c>
      <c r="N107" s="2">
        <v>946.72</v>
      </c>
      <c r="O107" s="2">
        <v>7.81</v>
      </c>
      <c r="P107" s="2">
        <v>2304</v>
      </c>
      <c r="Q107" s="2">
        <v>31.14</v>
      </c>
      <c r="R107" s="2">
        <v>68.86</v>
      </c>
      <c r="S107" s="4">
        <f t="shared" si="31"/>
        <v>0.4</v>
      </c>
      <c r="T107" s="4">
        <f t="shared" si="32"/>
        <v>0.41904761904761906</v>
      </c>
      <c r="U107" s="1">
        <v>45217</v>
      </c>
      <c r="V107" s="5">
        <v>1.1696369276335059</v>
      </c>
      <c r="W107" s="5">
        <v>0.56616380750178441</v>
      </c>
      <c r="X107" s="5">
        <v>-0.25755304118911748</v>
      </c>
      <c r="Y107" s="4">
        <f t="shared" si="33"/>
        <v>2.9766800457593341</v>
      </c>
      <c r="Z107" s="4">
        <f t="shared" si="34"/>
        <v>1.8442285813016279</v>
      </c>
      <c r="AA107" s="4">
        <f t="shared" si="35"/>
        <v>0.94497590841204782</v>
      </c>
      <c r="AB107" s="4">
        <f t="shared" si="36"/>
        <v>40</v>
      </c>
      <c r="AC107" s="4">
        <f t="shared" si="37"/>
        <v>4.0212306584797028</v>
      </c>
      <c r="AD107" s="4">
        <f t="shared" si="38"/>
        <v>1.4522218995062446</v>
      </c>
      <c r="AE107" s="4">
        <f t="shared" si="39"/>
        <v>7.3825503355704702E-2</v>
      </c>
      <c r="AF107" s="4">
        <v>40</v>
      </c>
      <c r="AG107" s="4">
        <v>-47</v>
      </c>
      <c r="AH107" s="4">
        <v>108</v>
      </c>
      <c r="AI107" s="4">
        <v>-37</v>
      </c>
      <c r="AJ107" s="6">
        <f t="shared" si="30"/>
        <v>2.0374264979406238</v>
      </c>
      <c r="AK107" t="e">
        <f t="shared" si="29"/>
        <v>#NUM!</v>
      </c>
    </row>
    <row r="108" spans="1:37" x14ac:dyDescent="0.6">
      <c r="A108" t="s">
        <v>83</v>
      </c>
      <c r="B108" s="1">
        <v>45419</v>
      </c>
      <c r="C108">
        <v>33000</v>
      </c>
      <c r="D108">
        <v>33800</v>
      </c>
      <c r="E108">
        <v>28450</v>
      </c>
      <c r="F108">
        <v>3</v>
      </c>
      <c r="G108" s="7" t="s">
        <v>231</v>
      </c>
      <c r="H108" t="s">
        <v>27</v>
      </c>
      <c r="I108" s="2"/>
      <c r="J108" s="2"/>
      <c r="K108" s="2">
        <v>11000</v>
      </c>
      <c r="L108" s="2">
        <v>14000</v>
      </c>
      <c r="M108">
        <v>18000</v>
      </c>
      <c r="N108" s="2">
        <v>988.32</v>
      </c>
      <c r="O108" s="2">
        <v>45.02</v>
      </c>
      <c r="P108" s="2">
        <v>1531</v>
      </c>
      <c r="Q108" s="2">
        <v>19.78</v>
      </c>
      <c r="R108" s="2">
        <v>80.22</v>
      </c>
      <c r="S108" s="4">
        <f t="shared" si="31"/>
        <v>0.44</v>
      </c>
      <c r="T108" s="4">
        <f t="shared" si="32"/>
        <v>0.83333333333333337</v>
      </c>
      <c r="U108" s="1">
        <v>45215</v>
      </c>
      <c r="V108" s="5">
        <v>3.208707302561848</v>
      </c>
      <c r="W108" s="5">
        <v>2.30125260787224</v>
      </c>
      <c r="X108" s="5">
        <v>-0.3843768598696215</v>
      </c>
      <c r="Y108" s="4">
        <f t="shared" si="33"/>
        <v>2.9953367888225233</v>
      </c>
      <c r="Z108" s="4">
        <f t="shared" si="34"/>
        <v>1.9096629851540181</v>
      </c>
      <c r="AA108" s="4">
        <f t="shared" si="35"/>
        <v>1.6629466143326246</v>
      </c>
      <c r="AB108" s="4">
        <f t="shared" si="36"/>
        <v>44</v>
      </c>
      <c r="AC108" s="4">
        <f t="shared" si="37"/>
        <v>4.2552966319043399</v>
      </c>
      <c r="AD108" s="4">
        <f t="shared" si="38"/>
        <v>1.2465719272001994</v>
      </c>
      <c r="AE108" s="4">
        <f t="shared" si="39"/>
        <v>2.4242424242424176E-2</v>
      </c>
      <c r="AF108" s="4">
        <v>267</v>
      </c>
      <c r="AG108" s="4">
        <v>60</v>
      </c>
      <c r="AH108" s="4">
        <v>228</v>
      </c>
      <c r="AI108" s="4">
        <v>67</v>
      </c>
      <c r="AJ108" s="6">
        <f t="shared" si="30"/>
        <v>2.3598354823398879</v>
      </c>
      <c r="AK108">
        <f t="shared" si="29"/>
        <v>1.8325089127062364</v>
      </c>
    </row>
    <row r="109" spans="1:37" x14ac:dyDescent="0.6">
      <c r="A109" t="s">
        <v>81</v>
      </c>
      <c r="B109" s="1">
        <v>45419</v>
      </c>
      <c r="C109">
        <v>2800</v>
      </c>
      <c r="D109">
        <v>3055</v>
      </c>
      <c r="E109">
        <v>2090</v>
      </c>
      <c r="F109">
        <v>2</v>
      </c>
      <c r="G109" s="7" t="s">
        <v>260</v>
      </c>
      <c r="H109" t="s">
        <v>82</v>
      </c>
      <c r="I109" s="2" t="s">
        <v>17</v>
      </c>
      <c r="J109" s="2"/>
      <c r="K109" s="2">
        <v>2000</v>
      </c>
      <c r="L109" s="2">
        <v>2000</v>
      </c>
      <c r="M109">
        <v>2000</v>
      </c>
      <c r="N109" s="2">
        <v>1189.4100000000001</v>
      </c>
      <c r="O109" s="2">
        <v>0</v>
      </c>
      <c r="P109" s="2">
        <v>66</v>
      </c>
      <c r="Q109" s="2">
        <v>90.63</v>
      </c>
      <c r="R109" s="2">
        <v>9.3699999999999992</v>
      </c>
      <c r="S109" s="4">
        <f t="shared" si="31"/>
        <v>0</v>
      </c>
      <c r="T109" s="4">
        <f t="shared" si="32"/>
        <v>0.4</v>
      </c>
      <c r="U109" s="1">
        <v>45209</v>
      </c>
      <c r="V109" s="5">
        <v>3.208707302561848</v>
      </c>
      <c r="W109" s="5">
        <v>2.30125260787224</v>
      </c>
      <c r="X109" s="5">
        <v>-0.3843768598696215</v>
      </c>
      <c r="Y109" s="4">
        <f t="shared" si="33"/>
        <v>3.0756965664936193</v>
      </c>
      <c r="Z109" s="4">
        <f t="shared" si="34"/>
        <v>1.015778756389041</v>
      </c>
      <c r="AA109" s="4">
        <f t="shared" si="35"/>
        <v>0</v>
      </c>
      <c r="AB109" s="4">
        <f t="shared" si="36"/>
        <v>0</v>
      </c>
      <c r="AC109" s="4">
        <f t="shared" si="37"/>
        <v>3.3012470886362113</v>
      </c>
      <c r="AD109" s="4">
        <f t="shared" si="38"/>
        <v>10.672358591248667</v>
      </c>
      <c r="AE109" s="4">
        <f t="shared" si="39"/>
        <v>9.107142857142847E-2</v>
      </c>
      <c r="AF109" s="4">
        <v>82</v>
      </c>
      <c r="AG109" s="4">
        <v>4</v>
      </c>
      <c r="AH109" s="4">
        <v>108</v>
      </c>
      <c r="AI109" s="4">
        <v>24</v>
      </c>
      <c r="AJ109" s="6">
        <f t="shared" si="30"/>
        <v>2.0374264979406238</v>
      </c>
      <c r="AK109">
        <f t="shared" si="29"/>
        <v>1.3979400086720377</v>
      </c>
    </row>
    <row r="110" spans="1:37" x14ac:dyDescent="0.6">
      <c r="A110" t="s">
        <v>79</v>
      </c>
      <c r="B110" s="1">
        <v>45420</v>
      </c>
      <c r="C110">
        <v>119900</v>
      </c>
      <c r="D110">
        <v>166100</v>
      </c>
      <c r="E110">
        <v>163900</v>
      </c>
      <c r="F110">
        <v>3</v>
      </c>
      <c r="G110" s="7" t="s">
        <v>229</v>
      </c>
      <c r="H110" t="s">
        <v>80</v>
      </c>
      <c r="I110" s="2"/>
      <c r="J110" s="2"/>
      <c r="K110" s="2">
        <v>73300</v>
      </c>
      <c r="L110" s="2">
        <v>83400</v>
      </c>
      <c r="M110">
        <v>83400</v>
      </c>
      <c r="N110" s="2">
        <v>201.13</v>
      </c>
      <c r="O110" s="2">
        <v>55.2</v>
      </c>
      <c r="P110" s="2">
        <v>37071</v>
      </c>
      <c r="Q110" s="2">
        <v>9.94</v>
      </c>
      <c r="R110" s="2">
        <v>90.06</v>
      </c>
      <c r="S110" s="4">
        <f t="shared" si="31"/>
        <v>6.4454371410338232E-2</v>
      </c>
      <c r="T110" s="4">
        <f t="shared" si="32"/>
        <v>0.43764988009592326</v>
      </c>
      <c r="U110" s="1">
        <v>45209</v>
      </c>
      <c r="V110" s="5">
        <v>1.090776750260305</v>
      </c>
      <c r="W110" s="5">
        <v>1.168342615310225</v>
      </c>
      <c r="X110" s="5">
        <v>0.43574830335939618</v>
      </c>
      <c r="Y110" s="4">
        <f t="shared" si="33"/>
        <v>2.3056307759969656</v>
      </c>
      <c r="Z110" s="4">
        <f t="shared" si="34"/>
        <v>1.9593276459721711</v>
      </c>
      <c r="AA110" s="4">
        <f t="shared" si="35"/>
        <v>1.7497363155690611</v>
      </c>
      <c r="AB110" s="4">
        <f t="shared" si="36"/>
        <v>6.4454371410338229</v>
      </c>
      <c r="AC110" s="4">
        <f t="shared" si="37"/>
        <v>4.9211712579744082</v>
      </c>
      <c r="AD110" s="4">
        <f t="shared" si="38"/>
        <v>1.1103708638685321</v>
      </c>
      <c r="AE110" s="4">
        <f t="shared" si="39"/>
        <v>0.3853211009174311</v>
      </c>
      <c r="AF110" s="4">
        <v>1042</v>
      </c>
      <c r="AG110" s="4">
        <v>63</v>
      </c>
      <c r="AH110" s="4">
        <v>1065</v>
      </c>
      <c r="AI110" s="4">
        <v>79</v>
      </c>
      <c r="AJ110" s="6">
        <f t="shared" si="30"/>
        <v>3.0277572046905536</v>
      </c>
      <c r="AK110">
        <f t="shared" si="29"/>
        <v>1.9030899869919435</v>
      </c>
    </row>
    <row r="111" spans="1:37" x14ac:dyDescent="0.6">
      <c r="A111" t="s">
        <v>77</v>
      </c>
      <c r="B111" s="1">
        <v>45429</v>
      </c>
      <c r="C111">
        <v>19990</v>
      </c>
      <c r="D111">
        <v>36950</v>
      </c>
      <c r="E111">
        <v>28700</v>
      </c>
      <c r="F111">
        <v>3</v>
      </c>
      <c r="G111" s="7" t="s">
        <v>226</v>
      </c>
      <c r="H111" t="s">
        <v>21</v>
      </c>
      <c r="I111" s="2"/>
      <c r="J111" s="2"/>
      <c r="K111" s="2">
        <v>13000</v>
      </c>
      <c r="L111" s="2">
        <v>16000</v>
      </c>
      <c r="M111">
        <v>20000</v>
      </c>
      <c r="N111" s="2">
        <v>783.2</v>
      </c>
      <c r="O111" s="2">
        <v>13.65</v>
      </c>
      <c r="P111" s="2">
        <v>2625</v>
      </c>
      <c r="Q111" s="2">
        <v>30.57</v>
      </c>
      <c r="R111" s="2">
        <v>69.430000000000007</v>
      </c>
      <c r="S111" s="4">
        <f t="shared" si="31"/>
        <v>0.37931034482758619</v>
      </c>
      <c r="T111" s="4">
        <f t="shared" si="32"/>
        <v>-5.0000000000000001E-4</v>
      </c>
      <c r="U111" s="1">
        <v>45204</v>
      </c>
      <c r="V111" s="5">
        <v>1.1334176512031859</v>
      </c>
      <c r="W111" s="5">
        <v>0.9609871420739361</v>
      </c>
      <c r="X111" s="5">
        <v>1.8655715012399829</v>
      </c>
      <c r="Y111" s="4">
        <f t="shared" si="33"/>
        <v>2.894426837964188</v>
      </c>
      <c r="Z111" s="4">
        <f t="shared" si="34"/>
        <v>1.8477576883923312</v>
      </c>
      <c r="AA111" s="4">
        <f t="shared" si="35"/>
        <v>1.1658376246901283</v>
      </c>
      <c r="AB111" s="4">
        <f t="shared" si="36"/>
        <v>37.931034482758619</v>
      </c>
      <c r="AC111" s="4">
        <f t="shared" si="37"/>
        <v>4.3010517098452263</v>
      </c>
      <c r="AD111" s="4">
        <f t="shared" si="38"/>
        <v>1.4402995823131208</v>
      </c>
      <c r="AE111" s="4">
        <f t="shared" si="39"/>
        <v>0.84842421210605301</v>
      </c>
      <c r="AF111" s="4">
        <v>1067</v>
      </c>
      <c r="AG111" s="4">
        <v>100</v>
      </c>
      <c r="AH111" s="4">
        <v>1374</v>
      </c>
      <c r="AI111" s="4">
        <v>143</v>
      </c>
      <c r="AJ111" s="6">
        <f t="shared" si="30"/>
        <v>3.1383026981662816</v>
      </c>
      <c r="AK111">
        <f t="shared" si="29"/>
        <v>2.1583624920952498</v>
      </c>
    </row>
    <row r="112" spans="1:37" x14ac:dyDescent="0.6">
      <c r="A112" t="s">
        <v>78</v>
      </c>
      <c r="B112" s="1">
        <v>45429</v>
      </c>
      <c r="C112">
        <v>2330</v>
      </c>
      <c r="D112">
        <v>2600</v>
      </c>
      <c r="E112">
        <v>2030</v>
      </c>
      <c r="F112">
        <v>3</v>
      </c>
      <c r="G112" s="7" t="s">
        <v>260</v>
      </c>
      <c r="H112" t="s">
        <v>66</v>
      </c>
      <c r="I112" s="2" t="s">
        <v>17</v>
      </c>
      <c r="J112" s="2"/>
      <c r="K112" s="2">
        <v>2000</v>
      </c>
      <c r="L112" s="2">
        <v>2000</v>
      </c>
      <c r="M112">
        <v>2000</v>
      </c>
      <c r="N112" s="2">
        <v>1118.3900000000001</v>
      </c>
      <c r="O112" s="2">
        <v>0</v>
      </c>
      <c r="P112" s="2">
        <v>110</v>
      </c>
      <c r="Q112" s="2">
        <v>90.83</v>
      </c>
      <c r="R112" s="2">
        <v>9.17</v>
      </c>
      <c r="S112" s="4">
        <f t="shared" si="31"/>
        <v>0</v>
      </c>
      <c r="T112" s="4">
        <f t="shared" si="32"/>
        <v>0.16500000000000001</v>
      </c>
      <c r="U112" s="1">
        <v>45194</v>
      </c>
      <c r="V112" s="5">
        <v>1.1334176512031859</v>
      </c>
      <c r="W112" s="5">
        <v>0.9609871420739361</v>
      </c>
      <c r="X112" s="5">
        <v>1.8655715012399829</v>
      </c>
      <c r="Y112" s="4">
        <f t="shared" si="33"/>
        <v>3.0489814228456642</v>
      </c>
      <c r="Z112" s="4">
        <f t="shared" si="34"/>
        <v>1.0073209529227445</v>
      </c>
      <c r="AA112" s="4">
        <f t="shared" si="35"/>
        <v>0</v>
      </c>
      <c r="AB112" s="4">
        <f t="shared" si="36"/>
        <v>0</v>
      </c>
      <c r="AC112" s="4">
        <f t="shared" si="37"/>
        <v>3.3012470886362113</v>
      </c>
      <c r="AD112" s="4">
        <f t="shared" si="38"/>
        <v>10.905125408942203</v>
      </c>
      <c r="AE112" s="4">
        <f t="shared" si="39"/>
        <v>0.11587982832618016</v>
      </c>
      <c r="AJ112" s="6"/>
      <c r="AK112">
        <f t="shared" si="29"/>
        <v>0</v>
      </c>
    </row>
    <row r="113" spans="1:37" x14ac:dyDescent="0.6">
      <c r="A113" t="s">
        <v>76</v>
      </c>
      <c r="B113" s="1">
        <v>45435</v>
      </c>
      <c r="C113">
        <v>31000</v>
      </c>
      <c r="D113">
        <v>55500</v>
      </c>
      <c r="E113">
        <v>54300</v>
      </c>
      <c r="F113">
        <v>3</v>
      </c>
      <c r="G113" s="7" t="s">
        <v>230</v>
      </c>
      <c r="H113" t="s">
        <v>19</v>
      </c>
      <c r="I113" s="2"/>
      <c r="J113" s="2"/>
      <c r="K113" s="2">
        <v>8700</v>
      </c>
      <c r="L113" s="2">
        <v>11000</v>
      </c>
      <c r="M113">
        <v>14000</v>
      </c>
      <c r="N113" s="2">
        <v>1075.6099999999999</v>
      </c>
      <c r="O113" s="2">
        <v>12.21</v>
      </c>
      <c r="P113" s="2">
        <v>1147</v>
      </c>
      <c r="Q113" s="2">
        <v>21.4</v>
      </c>
      <c r="R113" s="2">
        <v>78.599999999999994</v>
      </c>
      <c r="S113" s="4">
        <f t="shared" si="31"/>
        <v>0.42131979695431471</v>
      </c>
      <c r="T113" s="4">
        <f t="shared" si="32"/>
        <v>1.2142857142857142</v>
      </c>
      <c r="U113" s="1">
        <v>45187</v>
      </c>
      <c r="V113" s="5">
        <v>3.9714044921410972E-2</v>
      </c>
      <c r="W113" s="5">
        <v>-2.11019174780725E-2</v>
      </c>
      <c r="X113" s="5">
        <v>-0.1605570146007233</v>
      </c>
      <c r="Y113" s="4">
        <f t="shared" si="33"/>
        <v>3.0320584094055927</v>
      </c>
      <c r="Z113" s="4">
        <f t="shared" si="34"/>
        <v>1.9009130677376691</v>
      </c>
      <c r="AA113" s="4">
        <f t="shared" si="35"/>
        <v>1.1209028176145273</v>
      </c>
      <c r="AB113" s="4">
        <f t="shared" si="36"/>
        <v>42.131979695431468</v>
      </c>
      <c r="AC113" s="4">
        <f t="shared" si="37"/>
        <v>4.1461590556048185</v>
      </c>
      <c r="AD113" s="4">
        <f t="shared" si="38"/>
        <v>1.272264631043257</v>
      </c>
      <c r="AE113" s="4">
        <f t="shared" si="39"/>
        <v>0.79032258064516125</v>
      </c>
      <c r="AF113" s="4">
        <v>58</v>
      </c>
      <c r="AG113" s="4">
        <v>5</v>
      </c>
      <c r="AH113" s="4">
        <v>66</v>
      </c>
      <c r="AI113" s="4">
        <v>1</v>
      </c>
      <c r="AJ113" s="6">
        <f t="shared" si="30"/>
        <v>1.8260748027008264</v>
      </c>
      <c r="AK113">
        <f t="shared" si="29"/>
        <v>0.3010299956639812</v>
      </c>
    </row>
    <row r="114" spans="1:37" x14ac:dyDescent="0.6">
      <c r="A114" t="s">
        <v>75</v>
      </c>
      <c r="B114" s="1">
        <v>45441</v>
      </c>
      <c r="C114">
        <v>2840</v>
      </c>
      <c r="D114">
        <v>7080</v>
      </c>
      <c r="E114">
        <v>2255</v>
      </c>
      <c r="F114">
        <v>3</v>
      </c>
      <c r="G114" s="7" t="s">
        <v>260</v>
      </c>
      <c r="H114" t="s">
        <v>16</v>
      </c>
      <c r="I114" s="2" t="s">
        <v>17</v>
      </c>
      <c r="J114" s="2"/>
      <c r="K114" s="2">
        <v>2000</v>
      </c>
      <c r="L114" s="2">
        <v>2000</v>
      </c>
      <c r="M114">
        <v>2000</v>
      </c>
      <c r="N114" s="2">
        <v>1011.2</v>
      </c>
      <c r="O114" s="2">
        <v>0</v>
      </c>
      <c r="P114" s="2">
        <v>162</v>
      </c>
      <c r="Q114" s="2">
        <v>82.1</v>
      </c>
      <c r="R114" s="2">
        <v>17.899999999999999</v>
      </c>
      <c r="S114" s="4">
        <f t="shared" si="31"/>
        <v>0</v>
      </c>
      <c r="T114" s="4">
        <f t="shared" si="32"/>
        <v>0.42</v>
      </c>
      <c r="U114" s="1">
        <v>45188</v>
      </c>
      <c r="V114" s="5">
        <v>1.6960508222401449</v>
      </c>
      <c r="W114" s="5">
        <v>0.72515863134720049</v>
      </c>
      <c r="X114" s="5">
        <v>1.3819274242881121</v>
      </c>
      <c r="Y114" s="4">
        <f t="shared" si="33"/>
        <v>3.0052663329727687</v>
      </c>
      <c r="Z114" s="4">
        <f t="shared" si="34"/>
        <v>1.2764618041732441</v>
      </c>
      <c r="AA114" s="4">
        <f t="shared" si="35"/>
        <v>0</v>
      </c>
      <c r="AB114" s="4">
        <f t="shared" si="36"/>
        <v>0</v>
      </c>
      <c r="AC114" s="4">
        <f t="shared" si="37"/>
        <v>3.3012470886362113</v>
      </c>
      <c r="AD114" s="4">
        <f t="shared" si="38"/>
        <v>5.5865921787709505</v>
      </c>
      <c r="AE114" s="4">
        <f t="shared" si="39"/>
        <v>1.492957746478873</v>
      </c>
      <c r="AF114" s="4">
        <v>228</v>
      </c>
      <c r="AG114" s="4">
        <v>23</v>
      </c>
      <c r="AH114" s="4">
        <v>305</v>
      </c>
      <c r="AI114" s="4">
        <v>40</v>
      </c>
      <c r="AJ114" s="6">
        <f t="shared" si="30"/>
        <v>2.4857214264815801</v>
      </c>
      <c r="AK114">
        <f t="shared" si="29"/>
        <v>1.6127838567197355</v>
      </c>
    </row>
    <row r="115" spans="1:37" x14ac:dyDescent="0.6">
      <c r="A115" t="s">
        <v>74</v>
      </c>
      <c r="B115" s="1">
        <v>45457</v>
      </c>
      <c r="C115">
        <v>60600</v>
      </c>
      <c r="D115">
        <v>82200</v>
      </c>
      <c r="E115">
        <v>49500</v>
      </c>
      <c r="F115">
        <v>3</v>
      </c>
      <c r="G115" s="7" t="s">
        <v>232</v>
      </c>
      <c r="H115" t="s">
        <v>19</v>
      </c>
      <c r="I115" s="2"/>
      <c r="J115" s="2"/>
      <c r="K115" s="2">
        <v>34000</v>
      </c>
      <c r="L115" s="2">
        <v>40000</v>
      </c>
      <c r="M115">
        <v>40000</v>
      </c>
      <c r="N115" s="2">
        <v>124.6</v>
      </c>
      <c r="O115" s="2">
        <v>2.5499999999999998</v>
      </c>
      <c r="P115" s="2">
        <v>3179</v>
      </c>
      <c r="Q115" s="2">
        <v>30.33</v>
      </c>
      <c r="R115" s="2">
        <v>69.67</v>
      </c>
      <c r="S115" s="4">
        <f t="shared" si="31"/>
        <v>8.1081081081081086E-2</v>
      </c>
      <c r="T115" s="4">
        <f t="shared" si="32"/>
        <v>0.51500000000000001</v>
      </c>
      <c r="U115" s="1">
        <v>45190</v>
      </c>
      <c r="V115" s="5">
        <v>1.868185873306202</v>
      </c>
      <c r="W115" s="5">
        <v>1.086826683187001</v>
      </c>
      <c r="X115" s="5">
        <v>0.34202770606464661</v>
      </c>
      <c r="Y115" s="4">
        <f t="shared" si="33"/>
        <v>2.0989896394011773</v>
      </c>
      <c r="Z115" s="4">
        <f t="shared" si="34"/>
        <v>1.8492350913147226</v>
      </c>
      <c r="AA115" s="4">
        <f t="shared" si="35"/>
        <v>0.5502283530550941</v>
      </c>
      <c r="AB115" s="4">
        <f t="shared" si="36"/>
        <v>8.1081081081081088</v>
      </c>
      <c r="AC115" s="4">
        <f t="shared" si="37"/>
        <v>4.6020708485542956</v>
      </c>
      <c r="AD115" s="4">
        <f t="shared" si="38"/>
        <v>1.4353380221042056</v>
      </c>
      <c r="AE115" s="4">
        <f t="shared" si="39"/>
        <v>0.35643564356435653</v>
      </c>
      <c r="AF115" s="4">
        <v>370</v>
      </c>
      <c r="AG115" s="4">
        <v>-71</v>
      </c>
      <c r="AH115" s="4">
        <v>450</v>
      </c>
      <c r="AI115" s="4">
        <v>-132</v>
      </c>
      <c r="AJ115" s="6">
        <f t="shared" si="30"/>
        <v>2.6541765418779604</v>
      </c>
      <c r="AK115" t="e">
        <f t="shared" si="29"/>
        <v>#NUM!</v>
      </c>
    </row>
    <row r="116" spans="1:37" x14ac:dyDescent="0.6">
      <c r="A116" t="s">
        <v>73</v>
      </c>
      <c r="B116" s="1">
        <v>45460</v>
      </c>
      <c r="C116">
        <v>50000</v>
      </c>
      <c r="D116">
        <v>56000</v>
      </c>
      <c r="E116">
        <v>24550</v>
      </c>
      <c r="F116">
        <v>3</v>
      </c>
      <c r="G116" s="7" t="s">
        <v>227</v>
      </c>
      <c r="H116" t="s">
        <v>23</v>
      </c>
      <c r="I116" s="2"/>
      <c r="J116" s="2"/>
      <c r="K116" s="2">
        <v>10400</v>
      </c>
      <c r="L116" s="2">
        <v>12700</v>
      </c>
      <c r="M116">
        <v>16000</v>
      </c>
      <c r="N116" s="2">
        <v>1115.44</v>
      </c>
      <c r="O116" s="2">
        <v>21.22</v>
      </c>
      <c r="P116" s="2">
        <v>1384</v>
      </c>
      <c r="Q116" s="2">
        <v>30.78</v>
      </c>
      <c r="R116" s="2">
        <v>69.22</v>
      </c>
      <c r="S116" s="4">
        <f t="shared" si="31"/>
        <v>0.38528138528138528</v>
      </c>
      <c r="T116" s="4">
        <f t="shared" si="32"/>
        <v>2.125</v>
      </c>
      <c r="U116" s="1">
        <v>45188</v>
      </c>
      <c r="V116" s="5">
        <v>0.45683438594397369</v>
      </c>
      <c r="W116" s="5">
        <v>0.19498716883909051</v>
      </c>
      <c r="X116" s="5">
        <v>-0.97396035641497958</v>
      </c>
      <c r="Y116" s="4">
        <f t="shared" si="33"/>
        <v>3.0478353880710478</v>
      </c>
      <c r="Z116" s="4">
        <f t="shared" si="34"/>
        <v>1.8464608251293324</v>
      </c>
      <c r="AA116" s="4">
        <f t="shared" si="35"/>
        <v>1.3467440546048488</v>
      </c>
      <c r="AB116" s="4">
        <f t="shared" si="36"/>
        <v>38.528138528138527</v>
      </c>
      <c r="AC116" s="4">
        <f t="shared" si="37"/>
        <v>4.2041471252128479</v>
      </c>
      <c r="AD116" s="4">
        <f t="shared" si="38"/>
        <v>1.444669170759896</v>
      </c>
      <c r="AE116" s="4">
        <f t="shared" si="39"/>
        <v>0.12000000000000011</v>
      </c>
      <c r="AF116" s="4">
        <v>184</v>
      </c>
      <c r="AG116" s="4">
        <v>37</v>
      </c>
      <c r="AH116" s="4">
        <v>219</v>
      </c>
      <c r="AI116" s="4">
        <v>19</v>
      </c>
      <c r="AJ116" s="6">
        <f t="shared" si="30"/>
        <v>2.3424226808222062</v>
      </c>
      <c r="AK116">
        <f t="shared" si="29"/>
        <v>1.3010299956639813</v>
      </c>
    </row>
    <row r="117" spans="1:37" x14ac:dyDescent="0.6">
      <c r="A117" t="s">
        <v>71</v>
      </c>
      <c r="B117" s="1">
        <v>45461</v>
      </c>
      <c r="C117">
        <v>4925</v>
      </c>
      <c r="D117">
        <v>5350</v>
      </c>
      <c r="E117">
        <v>2065</v>
      </c>
      <c r="F117">
        <v>1</v>
      </c>
      <c r="G117" s="7" t="s">
        <v>260</v>
      </c>
      <c r="H117" t="s">
        <v>72</v>
      </c>
      <c r="I117" s="2" t="s">
        <v>17</v>
      </c>
      <c r="J117" s="2"/>
      <c r="K117" s="2">
        <v>2000</v>
      </c>
      <c r="L117" s="2">
        <v>2000</v>
      </c>
      <c r="M117">
        <v>2000</v>
      </c>
      <c r="N117" s="2">
        <v>1141.4000000000001</v>
      </c>
      <c r="O117" s="2">
        <v>0</v>
      </c>
      <c r="P117" s="2">
        <v>117</v>
      </c>
      <c r="Q117" s="2">
        <v>85.62</v>
      </c>
      <c r="R117" s="2">
        <v>14.38</v>
      </c>
      <c r="S117" s="4">
        <f t="shared" si="31"/>
        <v>0</v>
      </c>
      <c r="T117" s="4">
        <f t="shared" si="32"/>
        <v>1.4624999999999999</v>
      </c>
      <c r="U117" s="1">
        <v>45188</v>
      </c>
      <c r="V117" s="5">
        <v>1.072355087576089</v>
      </c>
      <c r="W117" s="5">
        <v>0.72675071664135582</v>
      </c>
      <c r="X117" s="5">
        <v>-1.419668193975695</v>
      </c>
      <c r="Y117" s="4">
        <f t="shared" si="33"/>
        <v>3.057818194432099</v>
      </c>
      <c r="Z117" s="4">
        <f t="shared" si="34"/>
        <v>1.1869563354654122</v>
      </c>
      <c r="AA117" s="4">
        <f t="shared" si="35"/>
        <v>0</v>
      </c>
      <c r="AB117" s="4">
        <f t="shared" si="36"/>
        <v>0</v>
      </c>
      <c r="AC117" s="4">
        <f t="shared" si="37"/>
        <v>3.3012470886362113</v>
      </c>
      <c r="AD117" s="4">
        <f t="shared" si="38"/>
        <v>6.9541029207232263</v>
      </c>
      <c r="AE117" s="4">
        <f t="shared" si="39"/>
        <v>8.6294416243654748E-2</v>
      </c>
      <c r="AJ117" s="6"/>
      <c r="AK117">
        <f t="shared" si="29"/>
        <v>0</v>
      </c>
    </row>
    <row r="118" spans="1:37" x14ac:dyDescent="0.6">
      <c r="A118" t="s">
        <v>67</v>
      </c>
      <c r="B118" s="1">
        <v>45462</v>
      </c>
      <c r="C118">
        <v>34450</v>
      </c>
      <c r="D118">
        <v>36000</v>
      </c>
      <c r="E118">
        <v>18500</v>
      </c>
      <c r="F118">
        <v>3</v>
      </c>
      <c r="G118" s="7" t="s">
        <v>227</v>
      </c>
      <c r="H118" t="s">
        <v>68</v>
      </c>
      <c r="I118" s="2"/>
      <c r="J118" s="2"/>
      <c r="K118" s="2">
        <v>10500</v>
      </c>
      <c r="L118" s="2">
        <v>14000</v>
      </c>
      <c r="M118">
        <v>17000</v>
      </c>
      <c r="N118" s="2">
        <v>1084.3900000000001</v>
      </c>
      <c r="O118" s="2">
        <v>8.15</v>
      </c>
      <c r="P118" s="2">
        <v>2090</v>
      </c>
      <c r="Q118" s="2">
        <v>28.58</v>
      </c>
      <c r="R118" s="2">
        <v>71.42</v>
      </c>
      <c r="S118" s="4">
        <f t="shared" si="31"/>
        <v>0.38775510204081631</v>
      </c>
      <c r="T118" s="4">
        <f t="shared" si="32"/>
        <v>1.026470588235294</v>
      </c>
      <c r="U118" s="1">
        <v>45187</v>
      </c>
      <c r="V118" s="5">
        <v>0.97999195513336135</v>
      </c>
      <c r="W118" s="5">
        <v>1.020503838710771</v>
      </c>
      <c r="X118" s="5">
        <v>-0.37578610575401422</v>
      </c>
      <c r="Y118" s="4">
        <f t="shared" si="33"/>
        <v>3.0355858159860176</v>
      </c>
      <c r="Z118" s="4">
        <f t="shared" si="34"/>
        <v>1.8598585204809928</v>
      </c>
      <c r="AA118" s="4">
        <f t="shared" si="35"/>
        <v>0.96142109406644827</v>
      </c>
      <c r="AB118" s="4">
        <f t="shared" si="36"/>
        <v>38.775510204081634</v>
      </c>
      <c r="AC118" s="4">
        <f t="shared" si="37"/>
        <v>4.2304744673611587</v>
      </c>
      <c r="AD118" s="4">
        <f t="shared" si="38"/>
        <v>1.4001680201624194</v>
      </c>
      <c r="AE118" s="4">
        <f t="shared" si="39"/>
        <v>4.4992743105950694E-2</v>
      </c>
      <c r="AF118" s="4">
        <v>289</v>
      </c>
      <c r="AG118" s="4">
        <v>-145</v>
      </c>
      <c r="AH118" s="4">
        <v>458</v>
      </c>
      <c r="AI118" s="4">
        <v>41</v>
      </c>
      <c r="AJ118" s="6">
        <f t="shared" si="30"/>
        <v>2.661812685537261</v>
      </c>
      <c r="AK118">
        <f t="shared" si="29"/>
        <v>1.6232492903979006</v>
      </c>
    </row>
    <row r="119" spans="1:37" x14ac:dyDescent="0.6">
      <c r="A119" t="s">
        <v>69</v>
      </c>
      <c r="B119" s="1">
        <v>45462</v>
      </c>
      <c r="C119">
        <v>3300</v>
      </c>
      <c r="D119">
        <v>5060</v>
      </c>
      <c r="E119">
        <v>2060</v>
      </c>
      <c r="F119">
        <v>3</v>
      </c>
      <c r="G119" s="7" t="s">
        <v>260</v>
      </c>
      <c r="H119" t="s">
        <v>16</v>
      </c>
      <c r="I119" s="2" t="s">
        <v>17</v>
      </c>
      <c r="J119" s="2"/>
      <c r="K119" s="2">
        <v>2000</v>
      </c>
      <c r="L119" s="2">
        <v>2000</v>
      </c>
      <c r="M119">
        <v>2000</v>
      </c>
      <c r="N119" s="2">
        <v>1238.5</v>
      </c>
      <c r="O119" s="2">
        <v>0</v>
      </c>
      <c r="P119" s="2">
        <v>110</v>
      </c>
      <c r="Q119" s="2">
        <v>86.68</v>
      </c>
      <c r="R119" s="2">
        <v>13.32</v>
      </c>
      <c r="S119" s="4">
        <f t="shared" si="31"/>
        <v>0</v>
      </c>
      <c r="T119" s="4">
        <f t="shared" si="32"/>
        <v>0.65</v>
      </c>
      <c r="U119" s="1">
        <v>45183</v>
      </c>
      <c r="V119" s="5">
        <v>0.97999195513336135</v>
      </c>
      <c r="W119" s="5">
        <v>1.020503838710771</v>
      </c>
      <c r="X119" s="5">
        <v>-0.37578610575401422</v>
      </c>
      <c r="Y119" s="4">
        <f t="shared" si="33"/>
        <v>3.0932465311038402</v>
      </c>
      <c r="Z119" s="4">
        <f t="shared" si="34"/>
        <v>1.1559430179718369</v>
      </c>
      <c r="AA119" s="4">
        <f t="shared" si="35"/>
        <v>0</v>
      </c>
      <c r="AB119" s="4">
        <f t="shared" si="36"/>
        <v>0</v>
      </c>
      <c r="AC119" s="4">
        <f t="shared" si="37"/>
        <v>3.3012470886362113</v>
      </c>
      <c r="AD119" s="4">
        <f t="shared" si="38"/>
        <v>7.5075075075075075</v>
      </c>
      <c r="AE119" s="4">
        <f t="shared" si="39"/>
        <v>0.53333333333333344</v>
      </c>
      <c r="AF119" s="4">
        <v>326</v>
      </c>
      <c r="AG119" s="4">
        <v>43</v>
      </c>
      <c r="AH119" s="4">
        <v>436</v>
      </c>
      <c r="AI119" s="4">
        <v>70</v>
      </c>
      <c r="AJ119" s="6">
        <f t="shared" si="30"/>
        <v>2.6404814369704219</v>
      </c>
      <c r="AK119">
        <f t="shared" si="29"/>
        <v>1.8512583487190752</v>
      </c>
    </row>
    <row r="120" spans="1:37" x14ac:dyDescent="0.6">
      <c r="A120" t="s">
        <v>70</v>
      </c>
      <c r="B120" s="1">
        <v>45462</v>
      </c>
      <c r="C120">
        <v>3150</v>
      </c>
      <c r="D120">
        <v>3495</v>
      </c>
      <c r="E120">
        <v>2055</v>
      </c>
      <c r="F120">
        <v>3</v>
      </c>
      <c r="G120" s="7" t="s">
        <v>260</v>
      </c>
      <c r="H120" t="s">
        <v>27</v>
      </c>
      <c r="I120" s="2" t="s">
        <v>17</v>
      </c>
      <c r="J120" s="2"/>
      <c r="K120" s="2">
        <v>2000</v>
      </c>
      <c r="L120" s="2">
        <v>2000</v>
      </c>
      <c r="M120">
        <v>2000</v>
      </c>
      <c r="N120" s="2">
        <v>1302.6199999999999</v>
      </c>
      <c r="O120" s="2">
        <v>0</v>
      </c>
      <c r="P120" s="2">
        <v>96</v>
      </c>
      <c r="Q120" s="2">
        <v>83.16</v>
      </c>
      <c r="R120" s="2">
        <v>16.84</v>
      </c>
      <c r="S120" s="4">
        <f t="shared" si="31"/>
        <v>0</v>
      </c>
      <c r="T120" s="4">
        <f t="shared" si="32"/>
        <v>0.57499999999999996</v>
      </c>
      <c r="U120" s="1">
        <v>45173</v>
      </c>
      <c r="V120" s="5">
        <v>0.97999195513336135</v>
      </c>
      <c r="W120" s="5">
        <v>1.020503838710771</v>
      </c>
      <c r="X120" s="5">
        <v>-0.37578610575401422</v>
      </c>
      <c r="Y120" s="4">
        <f t="shared" si="33"/>
        <v>3.1151510147441717</v>
      </c>
      <c r="Z120" s="4">
        <f t="shared" si="34"/>
        <v>1.2513948500401042</v>
      </c>
      <c r="AA120" s="4">
        <f t="shared" si="35"/>
        <v>0</v>
      </c>
      <c r="AB120" s="4">
        <f t="shared" si="36"/>
        <v>0</v>
      </c>
      <c r="AC120" s="4">
        <f t="shared" si="37"/>
        <v>3.3012470886362113</v>
      </c>
      <c r="AD120" s="4">
        <f t="shared" si="38"/>
        <v>5.9382422802850359</v>
      </c>
      <c r="AE120" s="4">
        <f t="shared" si="39"/>
        <v>0.10952380952380958</v>
      </c>
      <c r="AJ120" s="6"/>
      <c r="AK120">
        <f t="shared" si="29"/>
        <v>0</v>
      </c>
    </row>
    <row r="121" spans="1:37" x14ac:dyDescent="0.6">
      <c r="A121" t="s">
        <v>65</v>
      </c>
      <c r="B121" s="1">
        <v>45464</v>
      </c>
      <c r="C121">
        <v>3880</v>
      </c>
      <c r="D121">
        <v>4320</v>
      </c>
      <c r="E121">
        <v>2015</v>
      </c>
      <c r="F121">
        <v>3</v>
      </c>
      <c r="G121" s="7" t="s">
        <v>260</v>
      </c>
      <c r="H121" t="s">
        <v>66</v>
      </c>
      <c r="I121" s="2" t="s">
        <v>17</v>
      </c>
      <c r="J121" s="2"/>
      <c r="K121" s="2">
        <v>2000</v>
      </c>
      <c r="L121" s="2">
        <v>2000</v>
      </c>
      <c r="M121">
        <v>2000</v>
      </c>
      <c r="N121" s="2">
        <v>1100.48</v>
      </c>
      <c r="O121" s="2">
        <v>0</v>
      </c>
      <c r="P121" s="2">
        <v>124</v>
      </c>
      <c r="Q121" s="2">
        <v>96.46</v>
      </c>
      <c r="R121" s="2">
        <v>3.54</v>
      </c>
      <c r="S121" s="4">
        <f t="shared" si="31"/>
        <v>0</v>
      </c>
      <c r="T121" s="4">
        <f t="shared" si="32"/>
        <v>0.94</v>
      </c>
      <c r="U121" s="1">
        <v>45167</v>
      </c>
      <c r="V121" s="5">
        <v>-0.75841148777933742</v>
      </c>
      <c r="W121" s="5">
        <v>-1.0973153688830801E-3</v>
      </c>
      <c r="X121" s="5">
        <v>-0.1676468270494848</v>
      </c>
      <c r="Y121" s="4">
        <f t="shared" si="33"/>
        <v>3.0419766159048582</v>
      </c>
      <c r="Z121" s="4">
        <f t="shared" si="34"/>
        <v>0.65705585285710388</v>
      </c>
      <c r="AA121" s="4">
        <f t="shared" si="35"/>
        <v>0</v>
      </c>
      <c r="AB121" s="4">
        <f t="shared" si="36"/>
        <v>0</v>
      </c>
      <c r="AC121" s="4">
        <f t="shared" si="37"/>
        <v>3.3012470886362113</v>
      </c>
      <c r="AD121" s="4">
        <f t="shared" si="38"/>
        <v>28.248587570621471</v>
      </c>
      <c r="AE121" s="4">
        <f t="shared" si="39"/>
        <v>0.11340206185567014</v>
      </c>
      <c r="AJ121" s="6"/>
      <c r="AK121">
        <f t="shared" si="29"/>
        <v>0</v>
      </c>
    </row>
    <row r="122" spans="1:37" x14ac:dyDescent="0.6">
      <c r="A122" t="s">
        <v>59</v>
      </c>
      <c r="B122" s="1">
        <v>45467</v>
      </c>
      <c r="C122">
        <v>45550</v>
      </c>
      <c r="D122">
        <v>52000</v>
      </c>
      <c r="E122">
        <v>34000</v>
      </c>
      <c r="F122">
        <v>2</v>
      </c>
      <c r="G122" s="7" t="s">
        <v>229</v>
      </c>
      <c r="H122" t="s">
        <v>60</v>
      </c>
      <c r="I122" s="2"/>
      <c r="J122" s="2" t="s">
        <v>61</v>
      </c>
      <c r="K122" s="2">
        <v>20000</v>
      </c>
      <c r="L122" s="2">
        <v>23500</v>
      </c>
      <c r="M122">
        <v>30000</v>
      </c>
      <c r="N122" s="2">
        <v>725.94</v>
      </c>
      <c r="O122" s="2">
        <v>20.84</v>
      </c>
      <c r="P122" s="2">
        <v>2630</v>
      </c>
      <c r="Q122" s="2">
        <v>25.54</v>
      </c>
      <c r="R122" s="2">
        <v>74.459999999999994</v>
      </c>
      <c r="S122" s="4">
        <f t="shared" si="31"/>
        <v>0.37931034482758619</v>
      </c>
      <c r="T122" s="4">
        <f t="shared" si="32"/>
        <v>0.51833333333333331</v>
      </c>
      <c r="U122" s="1">
        <v>45161</v>
      </c>
      <c r="V122" s="5">
        <v>-0.96780239204974017</v>
      </c>
      <c r="W122" s="5">
        <v>-0.4084116333644407</v>
      </c>
      <c r="X122" s="5">
        <v>-0.98702929371457027</v>
      </c>
      <c r="Y122" s="4">
        <f t="shared" si="33"/>
        <v>2.861498566644106</v>
      </c>
      <c r="Z122" s="4">
        <f t="shared" si="34"/>
        <v>1.8777168008649767</v>
      </c>
      <c r="AA122" s="4">
        <f t="shared" si="35"/>
        <v>1.3392526340326996</v>
      </c>
      <c r="AB122" s="4">
        <f t="shared" si="36"/>
        <v>37.931034482758619</v>
      </c>
      <c r="AC122" s="4">
        <f t="shared" si="37"/>
        <v>4.4771357309611233</v>
      </c>
      <c r="AD122" s="4">
        <f t="shared" si="38"/>
        <v>1.3430029546065001</v>
      </c>
      <c r="AE122" s="4">
        <f t="shared" si="39"/>
        <v>0.141602634467618</v>
      </c>
      <c r="AJ122" s="6"/>
      <c r="AK122">
        <f t="shared" si="29"/>
        <v>0</v>
      </c>
    </row>
    <row r="123" spans="1:37" x14ac:dyDescent="0.6">
      <c r="A123" t="s">
        <v>64</v>
      </c>
      <c r="B123" s="1">
        <v>45467</v>
      </c>
      <c r="C123">
        <v>3095</v>
      </c>
      <c r="D123">
        <v>3815</v>
      </c>
      <c r="E123">
        <v>1977</v>
      </c>
      <c r="F123">
        <v>3</v>
      </c>
      <c r="G123" s="7" t="s">
        <v>260</v>
      </c>
      <c r="H123" t="s">
        <v>16</v>
      </c>
      <c r="I123" s="2" t="s">
        <v>17</v>
      </c>
      <c r="J123" s="2"/>
      <c r="K123" s="2">
        <v>2000</v>
      </c>
      <c r="L123" s="2">
        <v>2000</v>
      </c>
      <c r="M123">
        <v>2000</v>
      </c>
      <c r="N123" s="2">
        <v>1107.2</v>
      </c>
      <c r="O123" s="2">
        <v>0</v>
      </c>
      <c r="P123" s="2">
        <v>139</v>
      </c>
      <c r="Q123" s="2">
        <v>93.07</v>
      </c>
      <c r="R123" s="2">
        <v>6.93</v>
      </c>
      <c r="S123" s="4">
        <f t="shared" si="31"/>
        <v>0</v>
      </c>
      <c r="T123" s="4">
        <f t="shared" si="32"/>
        <v>0.54749999999999999</v>
      </c>
      <c r="U123" s="1">
        <v>45160</v>
      </c>
      <c r="V123" s="5">
        <v>-0.96780239204974017</v>
      </c>
      <c r="W123" s="5">
        <v>-0.4084116333644407</v>
      </c>
      <c r="X123" s="5">
        <v>-0.98702929371457027</v>
      </c>
      <c r="Y123" s="4">
        <f t="shared" si="33"/>
        <v>3.0446181458238852</v>
      </c>
      <c r="Z123" s="4">
        <f t="shared" si="34"/>
        <v>0.89927318731760375</v>
      </c>
      <c r="AA123" s="4">
        <f t="shared" si="35"/>
        <v>0</v>
      </c>
      <c r="AB123" s="4">
        <f t="shared" si="36"/>
        <v>0</v>
      </c>
      <c r="AC123" s="4">
        <f t="shared" si="37"/>
        <v>3.3012470886362113</v>
      </c>
      <c r="AD123" s="4">
        <f t="shared" si="38"/>
        <v>14.430014430014431</v>
      </c>
      <c r="AE123" s="4">
        <f t="shared" si="39"/>
        <v>0.23263327948303725</v>
      </c>
      <c r="AJ123" s="6"/>
      <c r="AK123">
        <f t="shared" si="29"/>
        <v>0</v>
      </c>
    </row>
    <row r="124" spans="1:37" x14ac:dyDescent="0.6">
      <c r="A124" t="s">
        <v>62</v>
      </c>
      <c r="B124" s="1">
        <v>45467</v>
      </c>
      <c r="C124">
        <v>2455</v>
      </c>
      <c r="D124">
        <v>2545</v>
      </c>
      <c r="E124">
        <v>1958</v>
      </c>
      <c r="F124">
        <v>1</v>
      </c>
      <c r="G124" s="7" t="s">
        <v>260</v>
      </c>
      <c r="H124" t="s">
        <v>63</v>
      </c>
      <c r="I124" s="2" t="s">
        <v>17</v>
      </c>
      <c r="J124" s="2"/>
      <c r="K124" s="2">
        <v>2000</v>
      </c>
      <c r="L124" s="2">
        <v>2000</v>
      </c>
      <c r="M124">
        <v>2000</v>
      </c>
      <c r="N124" s="2">
        <v>905.5</v>
      </c>
      <c r="O124" s="2">
        <v>0</v>
      </c>
      <c r="P124" s="2">
        <v>150</v>
      </c>
      <c r="Q124" s="2">
        <v>93.21</v>
      </c>
      <c r="R124" s="2">
        <v>6.79</v>
      </c>
      <c r="S124" s="4">
        <f t="shared" si="31"/>
        <v>0</v>
      </c>
      <c r="T124" s="4">
        <f t="shared" si="32"/>
        <v>0.22750000000000001</v>
      </c>
      <c r="U124" s="1">
        <v>45159</v>
      </c>
      <c r="V124" s="5">
        <v>-0.96780239204974017</v>
      </c>
      <c r="W124" s="5">
        <v>-0.4084116333644407</v>
      </c>
      <c r="X124" s="5">
        <v>-0.98702929371457027</v>
      </c>
      <c r="Y124" s="4">
        <f t="shared" si="33"/>
        <v>2.9573678084315276</v>
      </c>
      <c r="Z124" s="4">
        <f t="shared" si="34"/>
        <v>0.89153745767256443</v>
      </c>
      <c r="AA124" s="4">
        <f t="shared" si="35"/>
        <v>0</v>
      </c>
      <c r="AB124" s="4">
        <f t="shared" si="36"/>
        <v>0</v>
      </c>
      <c r="AC124" s="4">
        <f t="shared" si="37"/>
        <v>3.3012470886362113</v>
      </c>
      <c r="AD124" s="4">
        <f t="shared" si="38"/>
        <v>14.727540500736378</v>
      </c>
      <c r="AE124" s="4">
        <f t="shared" si="39"/>
        <v>3.6659877800407248E-2</v>
      </c>
      <c r="AJ124" s="6"/>
      <c r="AK124">
        <f t="shared" si="29"/>
        <v>0</v>
      </c>
    </row>
    <row r="125" spans="1:37" x14ac:dyDescent="0.6">
      <c r="A125" t="s">
        <v>57</v>
      </c>
      <c r="B125" s="1">
        <v>45468</v>
      </c>
      <c r="C125">
        <v>20850</v>
      </c>
      <c r="D125">
        <v>21100</v>
      </c>
      <c r="E125">
        <v>14420</v>
      </c>
      <c r="F125">
        <v>3</v>
      </c>
      <c r="G125" s="7" t="s">
        <v>226</v>
      </c>
      <c r="H125" t="s">
        <v>58</v>
      </c>
      <c r="I125" s="2"/>
      <c r="J125" s="2"/>
      <c r="K125" s="2">
        <v>7500</v>
      </c>
      <c r="L125" s="2">
        <v>9000</v>
      </c>
      <c r="M125">
        <v>11500</v>
      </c>
      <c r="N125" s="2">
        <v>1072.3</v>
      </c>
      <c r="O125" s="2">
        <v>24.02</v>
      </c>
      <c r="P125" s="2">
        <v>2016</v>
      </c>
      <c r="Q125" s="2">
        <v>27.67</v>
      </c>
      <c r="R125" s="2">
        <v>72.33</v>
      </c>
      <c r="S125" s="4">
        <f t="shared" si="31"/>
        <v>0.39393939393939392</v>
      </c>
      <c r="T125" s="4">
        <f t="shared" si="32"/>
        <v>0.81304347826086953</v>
      </c>
      <c r="U125" s="1">
        <v>45159</v>
      </c>
      <c r="V125" s="5">
        <v>-0.96780239204974017</v>
      </c>
      <c r="W125" s="5">
        <v>-0.4084116333644407</v>
      </c>
      <c r="X125" s="5">
        <v>-0.98702929371457027</v>
      </c>
      <c r="Y125" s="4">
        <f t="shared" si="33"/>
        <v>3.0307211293604621</v>
      </c>
      <c r="Z125" s="4">
        <f t="shared" si="34"/>
        <v>1.8652816849956106</v>
      </c>
      <c r="AA125" s="4">
        <f t="shared" si="35"/>
        <v>1.3982873053574012</v>
      </c>
      <c r="AB125" s="4">
        <f t="shared" si="36"/>
        <v>39.393939393939391</v>
      </c>
      <c r="AC125" s="4">
        <f t="shared" si="37"/>
        <v>4.0607356034493183</v>
      </c>
      <c r="AD125" s="4">
        <f t="shared" si="38"/>
        <v>1.3825521913452232</v>
      </c>
      <c r="AE125" s="4">
        <f t="shared" si="39"/>
        <v>1.1990407673860837E-2</v>
      </c>
      <c r="AJ125" s="6"/>
      <c r="AK125">
        <f t="shared" si="29"/>
        <v>0</v>
      </c>
    </row>
    <row r="126" spans="1:37" x14ac:dyDescent="0.6">
      <c r="A126" t="s">
        <v>56</v>
      </c>
      <c r="B126" s="1">
        <v>45469</v>
      </c>
      <c r="C126">
        <v>3175</v>
      </c>
      <c r="D126">
        <v>3275</v>
      </c>
      <c r="E126">
        <v>1983</v>
      </c>
      <c r="F126">
        <v>3</v>
      </c>
      <c r="G126" s="7" t="s">
        <v>260</v>
      </c>
      <c r="H126" t="s">
        <v>27</v>
      </c>
      <c r="I126" s="2" t="s">
        <v>17</v>
      </c>
      <c r="J126" s="2"/>
      <c r="K126" s="2">
        <v>2000</v>
      </c>
      <c r="L126" s="2">
        <v>2000</v>
      </c>
      <c r="M126">
        <v>2000</v>
      </c>
      <c r="N126" s="2">
        <v>1073.31</v>
      </c>
      <c r="O126" s="2">
        <v>0</v>
      </c>
      <c r="P126" s="2">
        <v>137</v>
      </c>
      <c r="Q126" s="2">
        <v>90.98</v>
      </c>
      <c r="R126" s="2">
        <v>9.0299999999999994</v>
      </c>
      <c r="S126" s="4">
        <f t="shared" si="31"/>
        <v>0</v>
      </c>
      <c r="T126" s="4">
        <f t="shared" si="32"/>
        <v>0.58750000000000002</v>
      </c>
      <c r="U126" s="1">
        <v>45152</v>
      </c>
      <c r="V126" s="5">
        <v>0.159932392266184</v>
      </c>
      <c r="W126" s="5">
        <v>8.5636099118423542E-2</v>
      </c>
      <c r="X126" s="5">
        <v>-1.252535317278382</v>
      </c>
      <c r="Y126" s="4">
        <f t="shared" si="33"/>
        <v>3.0311296182937979</v>
      </c>
      <c r="Z126" s="4">
        <f t="shared" si="34"/>
        <v>1.0013009330204181</v>
      </c>
      <c r="AA126" s="4">
        <f t="shared" si="35"/>
        <v>0</v>
      </c>
      <c r="AB126" s="4">
        <f t="shared" si="36"/>
        <v>0</v>
      </c>
      <c r="AC126" s="4">
        <f t="shared" si="37"/>
        <v>3.3012470886362113</v>
      </c>
      <c r="AD126" s="4">
        <f t="shared" si="38"/>
        <v>11.07419712070875</v>
      </c>
      <c r="AE126" s="4">
        <f t="shared" si="39"/>
        <v>3.1496062992125928E-2</v>
      </c>
      <c r="AF126" s="4">
        <v>19</v>
      </c>
      <c r="AG126" s="4">
        <v>-32</v>
      </c>
      <c r="AH126" s="4">
        <v>28</v>
      </c>
      <c r="AI126" s="4">
        <v>-55</v>
      </c>
      <c r="AJ126" s="6">
        <f t="shared" si="30"/>
        <v>1.4623979978989561</v>
      </c>
      <c r="AK126" t="e">
        <f t="shared" si="29"/>
        <v>#NUM!</v>
      </c>
    </row>
    <row r="127" spans="1:37" x14ac:dyDescent="0.6">
      <c r="A127" t="s">
        <v>55</v>
      </c>
      <c r="B127" s="1">
        <v>45470</v>
      </c>
      <c r="C127">
        <v>18000</v>
      </c>
      <c r="D127">
        <v>21300</v>
      </c>
      <c r="E127">
        <v>15160</v>
      </c>
      <c r="F127">
        <v>3</v>
      </c>
      <c r="G127" s="7" t="s">
        <v>231</v>
      </c>
      <c r="H127" t="s">
        <v>27</v>
      </c>
      <c r="I127" s="2"/>
      <c r="J127" s="2"/>
      <c r="K127" s="2">
        <v>4500</v>
      </c>
      <c r="L127" s="2">
        <v>5500</v>
      </c>
      <c r="M127">
        <v>7000</v>
      </c>
      <c r="N127" s="2">
        <v>1099.21</v>
      </c>
      <c r="O127" s="2">
        <v>32.75</v>
      </c>
      <c r="P127" s="2">
        <v>2162</v>
      </c>
      <c r="Q127" s="2">
        <v>11.81</v>
      </c>
      <c r="R127" s="2">
        <v>88.2</v>
      </c>
      <c r="S127" s="4">
        <f t="shared" si="31"/>
        <v>0.4</v>
      </c>
      <c r="T127" s="4">
        <f t="shared" si="32"/>
        <v>1.5714285714285714</v>
      </c>
      <c r="U127" s="1">
        <v>45148</v>
      </c>
      <c r="V127" s="5">
        <v>1.762262161026579</v>
      </c>
      <c r="W127" s="5">
        <v>0.55122065156268962</v>
      </c>
      <c r="X127" s="5">
        <v>7.1296650348461471E-2</v>
      </c>
      <c r="Y127" s="4">
        <f t="shared" si="33"/>
        <v>3.0414755880097499</v>
      </c>
      <c r="Z127" s="4">
        <f t="shared" si="34"/>
        <v>1.9503648543761232</v>
      </c>
      <c r="AA127" s="4">
        <f t="shared" si="35"/>
        <v>1.5282737771670438</v>
      </c>
      <c r="AB127" s="4">
        <f t="shared" si="36"/>
        <v>40</v>
      </c>
      <c r="AC127" s="4">
        <f t="shared" si="37"/>
        <v>3.8451600776519457</v>
      </c>
      <c r="AD127" s="4">
        <f t="shared" si="38"/>
        <v>1.1337868480725624</v>
      </c>
      <c r="AE127" s="4">
        <f t="shared" si="39"/>
        <v>0.18333333333333335</v>
      </c>
      <c r="AF127" s="4">
        <v>35</v>
      </c>
      <c r="AG127" s="4">
        <v>-43</v>
      </c>
      <c r="AH127" s="4">
        <v>40</v>
      </c>
      <c r="AI127" s="4">
        <v>-51</v>
      </c>
      <c r="AJ127" s="6">
        <f t="shared" si="30"/>
        <v>1.6127838567197355</v>
      </c>
      <c r="AK127" t="e">
        <f t="shared" si="29"/>
        <v>#NUM!</v>
      </c>
    </row>
    <row r="128" spans="1:37" x14ac:dyDescent="0.6">
      <c r="A128" t="s">
        <v>54</v>
      </c>
      <c r="B128" s="1">
        <v>45471</v>
      </c>
      <c r="C128">
        <v>28650</v>
      </c>
      <c r="D128">
        <v>31750</v>
      </c>
      <c r="E128">
        <v>20200</v>
      </c>
      <c r="F128">
        <v>3</v>
      </c>
      <c r="G128" s="7" t="s">
        <v>231</v>
      </c>
      <c r="H128" t="s">
        <v>21</v>
      </c>
      <c r="I128" s="2"/>
      <c r="J128" s="2"/>
      <c r="K128" s="2">
        <v>11000</v>
      </c>
      <c r="L128" s="2">
        <v>14200</v>
      </c>
      <c r="M128">
        <v>18000</v>
      </c>
      <c r="N128" s="2">
        <v>837.2</v>
      </c>
      <c r="O128" s="2">
        <v>27.13</v>
      </c>
      <c r="P128" s="2">
        <v>2145</v>
      </c>
      <c r="Q128" s="2">
        <v>28.03</v>
      </c>
      <c r="R128" s="2">
        <v>71.97</v>
      </c>
      <c r="S128" s="4">
        <f t="shared" si="31"/>
        <v>0.42857142857142855</v>
      </c>
      <c r="T128" s="4">
        <f t="shared" si="32"/>
        <v>0.59166666666666667</v>
      </c>
      <c r="U128" s="1">
        <v>45147</v>
      </c>
      <c r="V128" s="5">
        <v>0.79598193759158553</v>
      </c>
      <c r="W128" s="5">
        <v>0.24811791243130379</v>
      </c>
      <c r="X128" s="5">
        <v>-0.39667524068579391</v>
      </c>
      <c r="Y128" s="4">
        <f t="shared" si="33"/>
        <v>2.9233476564978256</v>
      </c>
      <c r="Z128" s="4">
        <f t="shared" si="34"/>
        <v>1.8631443462526673</v>
      </c>
      <c r="AA128" s="4">
        <f t="shared" si="35"/>
        <v>1.4491697321652008</v>
      </c>
      <c r="AB128" s="4">
        <f t="shared" si="36"/>
        <v>42.857142857142854</v>
      </c>
      <c r="AC128" s="4">
        <f t="shared" si="37"/>
        <v>4.2552966319043399</v>
      </c>
      <c r="AD128" s="4">
        <f t="shared" si="38"/>
        <v>1.3894678338196471</v>
      </c>
      <c r="AE128" s="4">
        <f t="shared" si="39"/>
        <v>0.10820244328097739</v>
      </c>
      <c r="AF128" s="4">
        <v>4247</v>
      </c>
      <c r="AG128" s="4">
        <v>170</v>
      </c>
      <c r="AH128" s="4">
        <v>6684</v>
      </c>
      <c r="AI128" s="4">
        <v>1813</v>
      </c>
      <c r="AJ128" s="6">
        <f t="shared" si="30"/>
        <v>3.8251014115980033</v>
      </c>
      <c r="AK128">
        <f t="shared" si="29"/>
        <v>3.2586372827240764</v>
      </c>
    </row>
    <row r="129" spans="1:37" x14ac:dyDescent="0.6">
      <c r="A129" t="s">
        <v>52</v>
      </c>
      <c r="B129" s="1">
        <v>45474</v>
      </c>
      <c r="C129">
        <v>3070</v>
      </c>
      <c r="D129">
        <v>3090</v>
      </c>
      <c r="E129">
        <v>2760</v>
      </c>
      <c r="F129">
        <v>3</v>
      </c>
      <c r="G129" s="7" t="s">
        <v>260</v>
      </c>
      <c r="H129" t="s">
        <v>53</v>
      </c>
      <c r="I129" s="2"/>
      <c r="J129" s="2"/>
      <c r="K129" s="2">
        <v>3000</v>
      </c>
      <c r="L129" s="2">
        <v>3800</v>
      </c>
      <c r="M129">
        <v>3000</v>
      </c>
      <c r="N129" s="2">
        <v>38.700000000000003</v>
      </c>
      <c r="O129" s="2">
        <v>0</v>
      </c>
      <c r="P129" s="2">
        <v>1304</v>
      </c>
      <c r="Q129" s="2">
        <v>55.56</v>
      </c>
      <c r="R129" s="2">
        <v>44.44</v>
      </c>
      <c r="S129" s="4">
        <f t="shared" si="31"/>
        <v>-0.11764705882352941</v>
      </c>
      <c r="T129" s="4">
        <f t="shared" si="32"/>
        <v>2.3333333333333334E-2</v>
      </c>
      <c r="U129" s="1">
        <v>45145</v>
      </c>
      <c r="V129" s="5">
        <v>-0.40752538162106711</v>
      </c>
      <c r="W129" s="5">
        <v>-0.31800365442141038</v>
      </c>
      <c r="X129" s="5">
        <v>-0.1994956402320629</v>
      </c>
      <c r="Y129" s="4">
        <f t="shared" si="33"/>
        <v>1.5987905067631152</v>
      </c>
      <c r="Z129" s="4">
        <f t="shared" si="34"/>
        <v>1.6574383227029625</v>
      </c>
      <c r="AA129" s="4">
        <f t="shared" si="35"/>
        <v>0</v>
      </c>
      <c r="AB129" s="4">
        <f t="shared" si="36"/>
        <v>-11.76470588235294</v>
      </c>
      <c r="AC129" s="4">
        <f t="shared" si="37"/>
        <v>3.4772659954248528</v>
      </c>
      <c r="AD129" s="4">
        <f t="shared" si="38"/>
        <v>2.2502250225022502</v>
      </c>
      <c r="AE129" s="4">
        <f t="shared" si="39"/>
        <v>6.514657980456029E-3</v>
      </c>
      <c r="AF129" s="4">
        <v>212</v>
      </c>
      <c r="AG129" s="4">
        <v>-19</v>
      </c>
      <c r="AH129" s="4">
        <v>322</v>
      </c>
      <c r="AI129" s="4">
        <v>17</v>
      </c>
      <c r="AJ129" s="6">
        <f t="shared" si="30"/>
        <v>2.509202522331103</v>
      </c>
      <c r="AK129">
        <f t="shared" si="29"/>
        <v>1.255272505103306</v>
      </c>
    </row>
    <row r="130" spans="1:37" x14ac:dyDescent="0.6">
      <c r="A130" t="s">
        <v>50</v>
      </c>
      <c r="B130" s="1">
        <v>45475</v>
      </c>
      <c r="C130">
        <v>43900</v>
      </c>
      <c r="D130">
        <v>46050</v>
      </c>
      <c r="E130">
        <v>34450</v>
      </c>
      <c r="F130">
        <v>3</v>
      </c>
      <c r="G130" s="7" t="s">
        <v>229</v>
      </c>
      <c r="H130" t="s">
        <v>51</v>
      </c>
      <c r="I130" s="2"/>
      <c r="J130" s="2"/>
      <c r="K130" s="2">
        <v>36400</v>
      </c>
      <c r="L130" s="2">
        <v>43300</v>
      </c>
      <c r="M130">
        <v>43300</v>
      </c>
      <c r="N130" s="2">
        <v>598.87</v>
      </c>
      <c r="O130" s="2">
        <v>1.88</v>
      </c>
      <c r="P130" s="2">
        <v>4062</v>
      </c>
      <c r="Q130" s="2">
        <v>29.48</v>
      </c>
      <c r="R130" s="2">
        <v>70.52</v>
      </c>
      <c r="S130" s="4">
        <f t="shared" ref="S130:S161" si="40">(M130-(K130+L130)/2)/((K130+L130)/2)</f>
        <v>8.6574654956085323E-2</v>
      </c>
      <c r="T130" s="4">
        <f t="shared" ref="T130:T161" si="41">(C130-M130)/M130</f>
        <v>1.3856812933025405E-2</v>
      </c>
      <c r="U130" s="1">
        <v>45139</v>
      </c>
      <c r="V130" s="5">
        <v>0.1154681875191116</v>
      </c>
      <c r="W130" s="5">
        <v>-0.14190147260849181</v>
      </c>
      <c r="X130" s="5">
        <v>1.0135336257741929</v>
      </c>
      <c r="Y130" s="4">
        <f t="shared" ref="Y130:Y161" si="42">LOG(N130+1)</f>
        <v>2.7780571430505687</v>
      </c>
      <c r="Z130" s="4">
        <f t="shared" ref="Z130:Z161" si="43">LOG(R130+1)</f>
        <v>1.8544275057878612</v>
      </c>
      <c r="AA130" s="4">
        <f t="shared" ref="AA130:AA161" si="44">LOG(1+O130)</f>
        <v>0.45939248775923086</v>
      </c>
      <c r="AB130" s="4">
        <f t="shared" ref="AB130:AB161" si="45">100*S130</f>
        <v>8.6574654956085322</v>
      </c>
      <c r="AC130" s="4">
        <f t="shared" ref="AC130:AC161" si="46">LOG(1+M130)</f>
        <v>4.6364979261332042</v>
      </c>
      <c r="AD130" s="4">
        <f t="shared" ref="AD130:AD161" si="47">1/R130 *100</f>
        <v>1.4180374361883155</v>
      </c>
      <c r="AE130" s="4">
        <f t="shared" ref="AE130:AE161" si="48">(D130/C130 -1)</f>
        <v>4.8974943052391806E-2</v>
      </c>
      <c r="AJ130" s="6"/>
      <c r="AK130">
        <f t="shared" si="29"/>
        <v>0</v>
      </c>
    </row>
    <row r="131" spans="1:37" x14ac:dyDescent="0.6">
      <c r="A131" t="s">
        <v>49</v>
      </c>
      <c r="B131" s="1">
        <v>45476</v>
      </c>
      <c r="C131">
        <v>27600</v>
      </c>
      <c r="D131">
        <v>29550</v>
      </c>
      <c r="E131">
        <v>17150</v>
      </c>
      <c r="F131">
        <v>3</v>
      </c>
      <c r="G131" s="7" t="s">
        <v>227</v>
      </c>
      <c r="H131" t="s">
        <v>19</v>
      </c>
      <c r="I131" s="2"/>
      <c r="J131" s="2"/>
      <c r="K131" s="2">
        <v>9000</v>
      </c>
      <c r="L131" s="2">
        <v>12000</v>
      </c>
      <c r="M131">
        <v>16000</v>
      </c>
      <c r="N131" s="2">
        <v>946.4</v>
      </c>
      <c r="O131" s="2">
        <v>24.88</v>
      </c>
      <c r="P131" s="2">
        <v>1254</v>
      </c>
      <c r="Q131" s="2">
        <v>28.65</v>
      </c>
      <c r="R131" s="2">
        <v>71.349999999999994</v>
      </c>
      <c r="S131" s="4">
        <f t="shared" si="40"/>
        <v>0.52380952380952384</v>
      </c>
      <c r="T131" s="4">
        <f t="shared" si="41"/>
        <v>0.72499999999999998</v>
      </c>
      <c r="U131" s="1">
        <v>45138</v>
      </c>
      <c r="V131" s="5">
        <v>1.6701451720221769</v>
      </c>
      <c r="W131" s="5">
        <v>0.88874577564304158</v>
      </c>
      <c r="X131" s="5">
        <v>-1.252918621946381</v>
      </c>
      <c r="Y131" s="4">
        <f t="shared" si="42"/>
        <v>2.9765333803919378</v>
      </c>
      <c r="Z131" s="4">
        <f t="shared" si="43"/>
        <v>1.8594385354550562</v>
      </c>
      <c r="AA131" s="4">
        <f t="shared" si="44"/>
        <v>1.4129642719966629</v>
      </c>
      <c r="AB131" s="4">
        <f t="shared" si="45"/>
        <v>52.380952380952387</v>
      </c>
      <c r="AC131" s="4">
        <f t="shared" si="46"/>
        <v>4.2041471252128479</v>
      </c>
      <c r="AD131" s="4">
        <f t="shared" si="47"/>
        <v>1.4015416958654521</v>
      </c>
      <c r="AE131" s="4">
        <f t="shared" si="48"/>
        <v>7.0652173913043459E-2</v>
      </c>
      <c r="AJ131" s="6"/>
      <c r="AK131">
        <f t="shared" si="29"/>
        <v>0</v>
      </c>
    </row>
    <row r="132" spans="1:37" x14ac:dyDescent="0.6">
      <c r="A132" t="s">
        <v>47</v>
      </c>
      <c r="B132" s="1">
        <v>45484</v>
      </c>
      <c r="C132">
        <v>79900</v>
      </c>
      <c r="D132">
        <v>89500</v>
      </c>
      <c r="E132">
        <v>71000</v>
      </c>
      <c r="F132">
        <v>3</v>
      </c>
      <c r="G132" s="7" t="s">
        <v>230</v>
      </c>
      <c r="H132" t="s">
        <v>48</v>
      </c>
      <c r="I132" s="2"/>
      <c r="J132" s="2"/>
      <c r="K132" s="2">
        <v>47000</v>
      </c>
      <c r="L132" s="2">
        <v>60000</v>
      </c>
      <c r="M132">
        <v>60000</v>
      </c>
      <c r="N132" s="2">
        <v>225.94</v>
      </c>
      <c r="O132" s="2">
        <v>46.85</v>
      </c>
      <c r="P132" s="2">
        <v>34815</v>
      </c>
      <c r="Q132" s="2">
        <v>13.63</v>
      </c>
      <c r="R132" s="2">
        <v>86.37</v>
      </c>
      <c r="S132" s="4">
        <f t="shared" si="40"/>
        <v>0.12149532710280374</v>
      </c>
      <c r="T132" s="4">
        <f t="shared" si="41"/>
        <v>0.33166666666666667</v>
      </c>
      <c r="U132" s="1">
        <v>45139</v>
      </c>
      <c r="V132" s="5">
        <v>1.3242361676013761</v>
      </c>
      <c r="W132" s="5">
        <v>1.0956702140513299</v>
      </c>
      <c r="X132" s="5">
        <v>-8.3795747776006721E-2</v>
      </c>
      <c r="Y132" s="4">
        <f t="shared" si="42"/>
        <v>2.3559110505267529</v>
      </c>
      <c r="Z132" s="4">
        <f t="shared" si="43"/>
        <v>1.9413623357117611</v>
      </c>
      <c r="AA132" s="4">
        <f t="shared" si="44"/>
        <v>1.6798819421128623</v>
      </c>
      <c r="AB132" s="4">
        <f t="shared" si="45"/>
        <v>12.149532710280374</v>
      </c>
      <c r="AC132" s="4">
        <f t="shared" si="46"/>
        <v>4.7781584885646904</v>
      </c>
      <c r="AD132" s="4">
        <f t="shared" si="47"/>
        <v>1.1578094245687158</v>
      </c>
      <c r="AE132" s="4">
        <f t="shared" si="48"/>
        <v>0.12015018773466823</v>
      </c>
      <c r="AJ132" s="6"/>
      <c r="AK132">
        <f t="shared" ref="AK132:AK151" si="49">LOG(1+AI132)</f>
        <v>0</v>
      </c>
    </row>
    <row r="133" spans="1:37" x14ac:dyDescent="0.6">
      <c r="A133" t="s">
        <v>45</v>
      </c>
      <c r="B133" s="1">
        <v>45485</v>
      </c>
      <c r="C133">
        <v>2860</v>
      </c>
      <c r="D133">
        <v>3685</v>
      </c>
      <c r="E133">
        <v>2030</v>
      </c>
      <c r="F133">
        <v>1</v>
      </c>
      <c r="G133" s="7" t="s">
        <v>260</v>
      </c>
      <c r="H133" t="s">
        <v>46</v>
      </c>
      <c r="I133" s="2" t="s">
        <v>17</v>
      </c>
      <c r="J133" s="2"/>
      <c r="K133" s="2">
        <v>2000</v>
      </c>
      <c r="L133" s="2">
        <v>2000</v>
      </c>
      <c r="M133">
        <v>2000</v>
      </c>
      <c r="N133" s="2">
        <v>1131.75</v>
      </c>
      <c r="O133" s="2">
        <v>0</v>
      </c>
      <c r="P133" s="2">
        <v>100</v>
      </c>
      <c r="Q133" s="2">
        <v>79.680000000000007</v>
      </c>
      <c r="R133" s="2">
        <v>20.32</v>
      </c>
      <c r="S133" s="4">
        <f t="shared" si="40"/>
        <v>0</v>
      </c>
      <c r="T133" s="4">
        <f t="shared" si="41"/>
        <v>0.43</v>
      </c>
      <c r="U133" s="1">
        <v>45139</v>
      </c>
      <c r="V133" s="5">
        <v>-0.79156013970628436</v>
      </c>
      <c r="W133" s="5">
        <v>0.1355582881815289</v>
      </c>
      <c r="X133" s="5">
        <v>-0.929778498744531</v>
      </c>
      <c r="Y133" s="4">
        <f t="shared" si="42"/>
        <v>3.0541340708512235</v>
      </c>
      <c r="Z133" s="4">
        <f t="shared" si="43"/>
        <v>1.3287872003545347</v>
      </c>
      <c r="AA133" s="4">
        <f t="shared" si="44"/>
        <v>0</v>
      </c>
      <c r="AB133" s="4">
        <f t="shared" si="45"/>
        <v>0</v>
      </c>
      <c r="AC133" s="4">
        <f t="shared" si="46"/>
        <v>3.3012470886362113</v>
      </c>
      <c r="AD133" s="4">
        <f t="shared" si="47"/>
        <v>4.9212598425196843</v>
      </c>
      <c r="AE133" s="4">
        <f t="shared" si="48"/>
        <v>0.28846153846153855</v>
      </c>
      <c r="AF133" s="4">
        <v>55</v>
      </c>
      <c r="AG133" s="4">
        <v>-83</v>
      </c>
      <c r="AH133" s="4">
        <v>72</v>
      </c>
      <c r="AI133" s="4">
        <v>-114</v>
      </c>
      <c r="AJ133" s="6">
        <f t="shared" ref="AJ133:AJ151" si="50">LOG(1+AH133)</f>
        <v>1.8633228601204559</v>
      </c>
      <c r="AK133" t="e">
        <f t="shared" si="49"/>
        <v>#NUM!</v>
      </c>
    </row>
    <row r="134" spans="1:37" x14ac:dyDescent="0.6">
      <c r="A134" t="s">
        <v>44</v>
      </c>
      <c r="B134" s="1">
        <v>45488</v>
      </c>
      <c r="C134">
        <v>12480</v>
      </c>
      <c r="D134">
        <v>12900</v>
      </c>
      <c r="E134">
        <v>8330</v>
      </c>
      <c r="F134">
        <v>3</v>
      </c>
      <c r="G134" s="7" t="s">
        <v>260</v>
      </c>
      <c r="H134" t="s">
        <v>23</v>
      </c>
      <c r="I134" s="2"/>
      <c r="J134" s="2"/>
      <c r="K134" s="2">
        <v>6200</v>
      </c>
      <c r="L134" s="2">
        <v>7700</v>
      </c>
      <c r="M134">
        <v>10000</v>
      </c>
      <c r="N134" s="2">
        <v>1233.8</v>
      </c>
      <c r="O134" s="2">
        <v>9.25</v>
      </c>
      <c r="P134" s="2">
        <v>1083</v>
      </c>
      <c r="Q134" s="2">
        <v>46.3</v>
      </c>
      <c r="R134" s="2">
        <v>53.7</v>
      </c>
      <c r="S134" s="4">
        <f t="shared" si="40"/>
        <v>0.43884892086330934</v>
      </c>
      <c r="T134" s="4">
        <f t="shared" si="41"/>
        <v>0.248</v>
      </c>
      <c r="U134" s="1">
        <v>45139</v>
      </c>
      <c r="V134" s="5">
        <v>-1.3353032743461271</v>
      </c>
      <c r="W134" s="5">
        <v>-0.32943476340602151</v>
      </c>
      <c r="X134" s="5">
        <v>-0.95276836434523104</v>
      </c>
      <c r="Y134" s="4">
        <f t="shared" si="42"/>
        <v>3.0915966208100576</v>
      </c>
      <c r="Z134" s="4">
        <f t="shared" si="43"/>
        <v>1.7379873263334309</v>
      </c>
      <c r="AA134" s="4">
        <f t="shared" si="44"/>
        <v>1.0107238653917732</v>
      </c>
      <c r="AB134" s="4">
        <f t="shared" si="45"/>
        <v>43.884892086330936</v>
      </c>
      <c r="AC134" s="4">
        <f t="shared" si="46"/>
        <v>4.0000434272768626</v>
      </c>
      <c r="AD134" s="4">
        <f t="shared" si="47"/>
        <v>1.8621973929236497</v>
      </c>
      <c r="AE134" s="4">
        <f t="shared" si="48"/>
        <v>3.3653846153846256E-2</v>
      </c>
      <c r="AF134" s="4">
        <v>319</v>
      </c>
      <c r="AG134" s="4">
        <v>27</v>
      </c>
      <c r="AH134" s="4">
        <v>418</v>
      </c>
      <c r="AI134" s="4">
        <v>28</v>
      </c>
      <c r="AJ134" s="6">
        <f t="shared" si="50"/>
        <v>2.6222140229662951</v>
      </c>
      <c r="AK134">
        <f t="shared" si="49"/>
        <v>1.4623979978989561</v>
      </c>
    </row>
    <row r="135" spans="1:37" x14ac:dyDescent="0.6">
      <c r="A135" t="s">
        <v>42</v>
      </c>
      <c r="B135" s="1">
        <v>45498</v>
      </c>
      <c r="C135">
        <v>2885</v>
      </c>
      <c r="D135">
        <v>3375</v>
      </c>
      <c r="E135">
        <v>2065</v>
      </c>
      <c r="F135">
        <v>1</v>
      </c>
      <c r="G135" s="7" t="s">
        <v>260</v>
      </c>
      <c r="H135" t="s">
        <v>43</v>
      </c>
      <c r="I135" s="2" t="s">
        <v>17</v>
      </c>
      <c r="J135" s="2"/>
      <c r="K135" s="2">
        <v>2000</v>
      </c>
      <c r="L135" s="2">
        <v>2000</v>
      </c>
      <c r="M135">
        <v>2000</v>
      </c>
      <c r="N135" s="2">
        <v>1197.45</v>
      </c>
      <c r="O135" s="2">
        <v>0</v>
      </c>
      <c r="P135" s="2">
        <v>88</v>
      </c>
      <c r="Q135" s="2">
        <v>90.5</v>
      </c>
      <c r="R135" s="2">
        <v>9.5</v>
      </c>
      <c r="S135" s="4">
        <f t="shared" si="40"/>
        <v>0</v>
      </c>
      <c r="T135" s="4">
        <f t="shared" si="41"/>
        <v>0.4425</v>
      </c>
      <c r="U135" s="1">
        <v>45134</v>
      </c>
      <c r="V135" s="5">
        <v>-3.693780697267512</v>
      </c>
      <c r="W135" s="5">
        <v>-2.467112768157564</v>
      </c>
      <c r="X135" s="5">
        <v>0.52965305829484222</v>
      </c>
      <c r="Y135" s="4">
        <f t="shared" si="42"/>
        <v>3.0786199197404995</v>
      </c>
      <c r="Z135" s="4">
        <f t="shared" si="43"/>
        <v>1.0211892990699381</v>
      </c>
      <c r="AA135" s="4">
        <f t="shared" si="44"/>
        <v>0</v>
      </c>
      <c r="AB135" s="4">
        <f t="shared" si="45"/>
        <v>0</v>
      </c>
      <c r="AC135" s="4">
        <f t="shared" si="46"/>
        <v>3.3012470886362113</v>
      </c>
      <c r="AD135" s="4">
        <f t="shared" si="47"/>
        <v>10.526315789473683</v>
      </c>
      <c r="AE135" s="4">
        <f t="shared" si="48"/>
        <v>0.16984402079722694</v>
      </c>
      <c r="AF135" s="4">
        <v>52</v>
      </c>
      <c r="AG135" s="4">
        <v>-10</v>
      </c>
      <c r="AH135" s="4">
        <v>115</v>
      </c>
      <c r="AI135" s="4">
        <v>90</v>
      </c>
      <c r="AJ135" s="6">
        <f t="shared" si="50"/>
        <v>2.0644579892269186</v>
      </c>
      <c r="AK135">
        <f t="shared" si="49"/>
        <v>1.9590413923210936</v>
      </c>
    </row>
    <row r="136" spans="1:37" x14ac:dyDescent="0.6">
      <c r="A136" t="s">
        <v>41</v>
      </c>
      <c r="B136" s="1">
        <v>45499</v>
      </c>
      <c r="C136">
        <v>2700</v>
      </c>
      <c r="D136">
        <v>2780</v>
      </c>
      <c r="E136">
        <v>2020</v>
      </c>
      <c r="F136">
        <v>3</v>
      </c>
      <c r="G136" s="7" t="s">
        <v>260</v>
      </c>
      <c r="H136" t="s">
        <v>21</v>
      </c>
      <c r="I136" s="2" t="s">
        <v>17</v>
      </c>
      <c r="J136" s="2"/>
      <c r="K136" s="2">
        <v>2000</v>
      </c>
      <c r="L136" s="2">
        <v>2000</v>
      </c>
      <c r="M136">
        <v>2000</v>
      </c>
      <c r="N136" s="2">
        <v>1123.43</v>
      </c>
      <c r="O136" s="2">
        <v>0</v>
      </c>
      <c r="P136" s="2">
        <v>127</v>
      </c>
      <c r="Q136" s="2">
        <v>94.56</v>
      </c>
      <c r="R136" s="2">
        <v>5.44</v>
      </c>
      <c r="S136" s="4">
        <f t="shared" si="40"/>
        <v>0</v>
      </c>
      <c r="T136" s="4">
        <f t="shared" si="41"/>
        <v>0.35</v>
      </c>
      <c r="U136" s="1">
        <v>45133</v>
      </c>
      <c r="V136" s="5">
        <v>-4.5319390018690902</v>
      </c>
      <c r="W136" s="5">
        <v>-2.8172666994546391</v>
      </c>
      <c r="X136" s="5">
        <v>-1.826086930380751</v>
      </c>
      <c r="Y136" s="4">
        <f t="shared" si="42"/>
        <v>3.050932424146938</v>
      </c>
      <c r="Z136" s="4">
        <f t="shared" si="43"/>
        <v>0.80888586735981216</v>
      </c>
      <c r="AA136" s="4">
        <f t="shared" si="44"/>
        <v>0</v>
      </c>
      <c r="AB136" s="4">
        <f t="shared" si="45"/>
        <v>0</v>
      </c>
      <c r="AC136" s="4">
        <f t="shared" si="46"/>
        <v>3.3012470886362113</v>
      </c>
      <c r="AD136" s="4">
        <f t="shared" si="47"/>
        <v>18.382352941176467</v>
      </c>
      <c r="AE136" s="4">
        <f t="shared" si="48"/>
        <v>2.9629629629629672E-2</v>
      </c>
      <c r="AF136" s="4">
        <v>10</v>
      </c>
      <c r="AG136" s="4">
        <v>4</v>
      </c>
      <c r="AH136" s="4">
        <v>223</v>
      </c>
      <c r="AI136" s="4">
        <v>28</v>
      </c>
      <c r="AJ136" s="6">
        <f t="shared" si="50"/>
        <v>2.3502480183341627</v>
      </c>
      <c r="AK136">
        <f t="shared" si="49"/>
        <v>1.4623979978989561</v>
      </c>
    </row>
    <row r="137" spans="1:37" x14ac:dyDescent="0.6">
      <c r="A137" t="s">
        <v>39</v>
      </c>
      <c r="B137" s="1">
        <v>45502</v>
      </c>
      <c r="C137">
        <v>44900</v>
      </c>
      <c r="D137">
        <v>50200</v>
      </c>
      <c r="E137">
        <v>50200</v>
      </c>
      <c r="F137">
        <v>3</v>
      </c>
      <c r="G137" s="7" t="s">
        <v>229</v>
      </c>
      <c r="H137" t="s">
        <v>40</v>
      </c>
      <c r="I137" s="2"/>
      <c r="J137" s="2"/>
      <c r="K137" s="2">
        <v>24000</v>
      </c>
      <c r="L137" s="2">
        <v>30000</v>
      </c>
      <c r="M137">
        <v>35000</v>
      </c>
      <c r="N137" s="2">
        <v>413.86</v>
      </c>
      <c r="O137" s="2">
        <v>59.96</v>
      </c>
      <c r="P137" s="2">
        <v>10656</v>
      </c>
      <c r="Q137" s="2">
        <v>14.11</v>
      </c>
      <c r="R137" s="2">
        <v>85.89</v>
      </c>
      <c r="S137" s="4">
        <f t="shared" si="40"/>
        <v>0.29629629629629628</v>
      </c>
      <c r="T137" s="4">
        <f t="shared" si="41"/>
        <v>0.28285714285714286</v>
      </c>
      <c r="U137" s="1">
        <v>45131</v>
      </c>
      <c r="V137" s="5">
        <v>8.9207341918531094E-2</v>
      </c>
      <c r="W137" s="5">
        <v>0.58908143962056947</v>
      </c>
      <c r="X137" s="5">
        <v>-2.0497393234763588</v>
      </c>
      <c r="Y137" s="4">
        <f t="shared" si="42"/>
        <v>2.6179015630123281</v>
      </c>
      <c r="Z137" s="4">
        <f t="shared" si="43"/>
        <v>1.9389697972228903</v>
      </c>
      <c r="AA137" s="4">
        <f t="shared" si="44"/>
        <v>1.7850449583315442</v>
      </c>
      <c r="AB137" s="4">
        <f t="shared" si="45"/>
        <v>29.629629629629626</v>
      </c>
      <c r="AC137" s="4">
        <f t="shared" si="46"/>
        <v>4.5440804525867851</v>
      </c>
      <c r="AD137" s="4">
        <f t="shared" si="47"/>
        <v>1.1642798928862499</v>
      </c>
      <c r="AE137" s="4">
        <f t="shared" si="48"/>
        <v>0.11804008908685959</v>
      </c>
      <c r="AF137" s="4">
        <v>155</v>
      </c>
      <c r="AG137" s="4">
        <v>-42</v>
      </c>
      <c r="AH137" s="4">
        <v>145</v>
      </c>
      <c r="AI137" s="4">
        <v>-48</v>
      </c>
      <c r="AJ137" s="6">
        <f t="shared" si="50"/>
        <v>2.1643528557844371</v>
      </c>
      <c r="AK137" t="e">
        <f t="shared" si="49"/>
        <v>#NUM!</v>
      </c>
    </row>
    <row r="138" spans="1:37" x14ac:dyDescent="0.6">
      <c r="A138" t="s">
        <v>38</v>
      </c>
      <c r="B138" s="1">
        <v>45504</v>
      </c>
      <c r="C138">
        <v>30000</v>
      </c>
      <c r="D138">
        <v>32750</v>
      </c>
      <c r="E138">
        <v>25050</v>
      </c>
      <c r="F138">
        <v>2</v>
      </c>
      <c r="G138" s="7" t="s">
        <v>227</v>
      </c>
      <c r="H138" t="s">
        <v>33</v>
      </c>
      <c r="I138" s="2"/>
      <c r="J138" s="2"/>
      <c r="K138" s="2">
        <v>14000</v>
      </c>
      <c r="L138" s="2">
        <v>17000</v>
      </c>
      <c r="M138">
        <v>22000</v>
      </c>
      <c r="N138" s="2">
        <v>986.08</v>
      </c>
      <c r="O138" s="2">
        <v>33.770000000000003</v>
      </c>
      <c r="P138" s="2">
        <v>1424</v>
      </c>
      <c r="Q138" s="2">
        <v>33.9</v>
      </c>
      <c r="R138" s="2">
        <v>66.11</v>
      </c>
      <c r="S138" s="4">
        <f t="shared" si="40"/>
        <v>0.41935483870967744</v>
      </c>
      <c r="T138" s="4">
        <f t="shared" si="41"/>
        <v>0.36363636363636365</v>
      </c>
      <c r="U138" s="1">
        <v>45124</v>
      </c>
      <c r="V138" s="5">
        <v>-1.212480597171111</v>
      </c>
      <c r="W138" s="5">
        <v>-0.41508959067683449</v>
      </c>
      <c r="X138" s="5">
        <v>0.77988261163064254</v>
      </c>
      <c r="Y138" s="4">
        <f t="shared" si="42"/>
        <v>2.9943523524169331</v>
      </c>
      <c r="Z138" s="4">
        <f t="shared" si="43"/>
        <v>1.826787238816292</v>
      </c>
      <c r="AA138" s="4">
        <f t="shared" si="44"/>
        <v>1.5412046906832584</v>
      </c>
      <c r="AB138" s="4">
        <f t="shared" si="45"/>
        <v>41.935483870967744</v>
      </c>
      <c r="AC138" s="4">
        <f t="shared" si="46"/>
        <v>4.3424424210318371</v>
      </c>
      <c r="AD138" s="4">
        <f t="shared" si="47"/>
        <v>1.5126304643775526</v>
      </c>
      <c r="AE138" s="4">
        <f t="shared" si="48"/>
        <v>9.1666666666666563E-2</v>
      </c>
      <c r="AF138" s="4">
        <v>418</v>
      </c>
      <c r="AG138" s="4">
        <v>56</v>
      </c>
      <c r="AH138" s="4">
        <v>443</v>
      </c>
      <c r="AI138" s="4">
        <v>80</v>
      </c>
      <c r="AJ138" s="6">
        <f t="shared" si="50"/>
        <v>2.6473829701146196</v>
      </c>
      <c r="AK138">
        <f t="shared" si="49"/>
        <v>1.9084850188786497</v>
      </c>
    </row>
    <row r="139" spans="1:37" x14ac:dyDescent="0.6">
      <c r="A139" t="s">
        <v>37</v>
      </c>
      <c r="B139" s="1">
        <v>45510</v>
      </c>
      <c r="C139">
        <v>10000</v>
      </c>
      <c r="D139">
        <v>20150</v>
      </c>
      <c r="E139">
        <v>13360</v>
      </c>
      <c r="F139">
        <v>3</v>
      </c>
      <c r="G139" s="7" t="s">
        <v>227</v>
      </c>
      <c r="H139" t="s">
        <v>19</v>
      </c>
      <c r="I139" s="2"/>
      <c r="J139" s="2"/>
      <c r="K139" s="2">
        <v>7300</v>
      </c>
      <c r="L139" s="2">
        <v>8500</v>
      </c>
      <c r="M139">
        <v>10000</v>
      </c>
      <c r="N139" s="2">
        <v>1011.5</v>
      </c>
      <c r="O139" s="2">
        <v>2.19</v>
      </c>
      <c r="P139" s="2">
        <v>1497</v>
      </c>
      <c r="Q139" s="2">
        <v>20.05</v>
      </c>
      <c r="R139" s="2">
        <v>79.95</v>
      </c>
      <c r="S139" s="4">
        <f t="shared" si="40"/>
        <v>0.26582278481012656</v>
      </c>
      <c r="T139" s="4">
        <f t="shared" si="41"/>
        <v>0</v>
      </c>
      <c r="U139" s="1">
        <v>45124</v>
      </c>
      <c r="V139" s="5">
        <v>-5.7814447932362532</v>
      </c>
      <c r="W139" s="5">
        <v>-4.7799776974954549</v>
      </c>
      <c r="X139" s="5">
        <v>-15.02710356072035</v>
      </c>
      <c r="Y139" s="4">
        <f t="shared" si="42"/>
        <v>3.0053950318867062</v>
      </c>
      <c r="Z139" s="4">
        <f t="shared" si="43"/>
        <v>1.9082168530893926</v>
      </c>
      <c r="AA139" s="4">
        <f t="shared" si="44"/>
        <v>0.50379068305718111</v>
      </c>
      <c r="AB139" s="4">
        <f t="shared" si="45"/>
        <v>26.582278481012654</v>
      </c>
      <c r="AC139" s="4">
        <f t="shared" si="46"/>
        <v>4.0000434272768626</v>
      </c>
      <c r="AD139" s="4">
        <f t="shared" si="47"/>
        <v>1.2507817385866167</v>
      </c>
      <c r="AE139" s="4">
        <f t="shared" si="48"/>
        <v>1.0150000000000001</v>
      </c>
      <c r="AF139" s="4">
        <v>1</v>
      </c>
      <c r="AG139" s="4">
        <v>-884</v>
      </c>
      <c r="AH139" s="4">
        <v>3</v>
      </c>
      <c r="AI139" s="4">
        <v>-106</v>
      </c>
      <c r="AJ139" s="6">
        <f t="shared" si="50"/>
        <v>0.6020599913279624</v>
      </c>
      <c r="AK139" t="e">
        <f t="shared" si="49"/>
        <v>#NUM!</v>
      </c>
    </row>
    <row r="140" spans="1:37" x14ac:dyDescent="0.6">
      <c r="A140" t="s">
        <v>36</v>
      </c>
      <c r="B140" s="1">
        <v>45516</v>
      </c>
      <c r="C140">
        <v>15990</v>
      </c>
      <c r="D140">
        <v>19800</v>
      </c>
      <c r="E140">
        <v>15750</v>
      </c>
      <c r="F140">
        <v>3</v>
      </c>
      <c r="G140" s="7" t="s">
        <v>226</v>
      </c>
      <c r="H140" t="s">
        <v>16</v>
      </c>
      <c r="I140" s="2"/>
      <c r="J140" s="2"/>
      <c r="K140" s="2">
        <v>16000</v>
      </c>
      <c r="L140" s="2">
        <v>19000</v>
      </c>
      <c r="M140">
        <v>16000</v>
      </c>
      <c r="N140" s="2">
        <v>155.74</v>
      </c>
      <c r="O140" s="2">
        <v>10.69</v>
      </c>
      <c r="P140" s="2">
        <v>1600</v>
      </c>
      <c r="Q140" s="2">
        <v>35</v>
      </c>
      <c r="R140" s="2">
        <v>65</v>
      </c>
      <c r="S140" s="4">
        <f t="shared" si="40"/>
        <v>-8.5714285714285715E-2</v>
      </c>
      <c r="T140" s="4">
        <f t="shared" si="41"/>
        <v>-6.2500000000000001E-4</v>
      </c>
      <c r="U140" s="1">
        <v>45124</v>
      </c>
      <c r="V140" s="5">
        <v>3.392798665308693</v>
      </c>
      <c r="W140" s="5">
        <v>2.7821936003461869</v>
      </c>
      <c r="X140" s="5">
        <v>2.122801068062266</v>
      </c>
      <c r="Y140" s="4">
        <f t="shared" si="42"/>
        <v>2.1951798424319033</v>
      </c>
      <c r="Z140" s="4">
        <f t="shared" si="43"/>
        <v>1.8195439355418688</v>
      </c>
      <c r="AA140" s="4">
        <f t="shared" si="44"/>
        <v>1.06781451116184</v>
      </c>
      <c r="AB140" s="4">
        <f t="shared" si="45"/>
        <v>-8.5714285714285712</v>
      </c>
      <c r="AC140" s="4">
        <f t="shared" si="46"/>
        <v>4.2041471252128479</v>
      </c>
      <c r="AD140" s="4">
        <f t="shared" si="47"/>
        <v>1.5384615384615385</v>
      </c>
      <c r="AE140" s="4">
        <f t="shared" si="48"/>
        <v>0.23827392120075053</v>
      </c>
      <c r="AJ140" s="6"/>
      <c r="AK140">
        <f t="shared" si="49"/>
        <v>0</v>
      </c>
    </row>
    <row r="141" spans="1:37" x14ac:dyDescent="0.6">
      <c r="A141" t="s">
        <v>34</v>
      </c>
      <c r="B141" s="1">
        <v>45517</v>
      </c>
      <c r="C141">
        <v>2300</v>
      </c>
      <c r="D141">
        <v>3380</v>
      </c>
      <c r="E141">
        <v>2060</v>
      </c>
      <c r="F141">
        <v>2</v>
      </c>
      <c r="G141" s="7" t="s">
        <v>260</v>
      </c>
      <c r="H141" t="s">
        <v>35</v>
      </c>
      <c r="I141" s="2" t="s">
        <v>17</v>
      </c>
      <c r="J141" s="2"/>
      <c r="K141" s="2">
        <v>2000</v>
      </c>
      <c r="L141" s="2">
        <v>2000</v>
      </c>
      <c r="M141">
        <v>2000</v>
      </c>
      <c r="N141" s="2">
        <v>1085.71</v>
      </c>
      <c r="O141" s="2">
        <v>0.31</v>
      </c>
      <c r="P141" s="2">
        <v>122</v>
      </c>
      <c r="Q141" s="2">
        <v>94.86</v>
      </c>
      <c r="R141" s="2">
        <v>5.14</v>
      </c>
      <c r="S141" s="4">
        <f t="shared" si="40"/>
        <v>0</v>
      </c>
      <c r="T141" s="4">
        <f t="shared" si="41"/>
        <v>0.15</v>
      </c>
      <c r="U141" s="1">
        <v>45124</v>
      </c>
      <c r="V141" s="5">
        <v>0.72382774536250594</v>
      </c>
      <c r="W141" s="5">
        <v>0.47149118680309349</v>
      </c>
      <c r="X141" s="5">
        <v>3.6818296918727129</v>
      </c>
      <c r="Y141" s="4">
        <f t="shared" si="42"/>
        <v>3.036113663494588</v>
      </c>
      <c r="Z141" s="4">
        <f t="shared" si="43"/>
        <v>0.78816837114116767</v>
      </c>
      <c r="AA141" s="4">
        <f t="shared" si="44"/>
        <v>0.11727129565576427</v>
      </c>
      <c r="AB141" s="4">
        <f t="shared" si="45"/>
        <v>0</v>
      </c>
      <c r="AC141" s="4">
        <f t="shared" si="46"/>
        <v>3.3012470886362113</v>
      </c>
      <c r="AD141" s="4">
        <f t="shared" si="47"/>
        <v>19.45525291828794</v>
      </c>
      <c r="AE141" s="4">
        <f t="shared" si="48"/>
        <v>0.4695652173913043</v>
      </c>
      <c r="AF141" s="4">
        <v>36</v>
      </c>
      <c r="AG141" s="4">
        <v>-47</v>
      </c>
      <c r="AH141" s="4">
        <v>51</v>
      </c>
      <c r="AI141" s="4">
        <v>-142</v>
      </c>
      <c r="AJ141" s="6">
        <f t="shared" si="50"/>
        <v>1.7160033436347992</v>
      </c>
      <c r="AK141" t="e">
        <f t="shared" si="49"/>
        <v>#NUM!</v>
      </c>
    </row>
    <row r="142" spans="1:37" x14ac:dyDescent="0.6">
      <c r="A142" t="s">
        <v>32</v>
      </c>
      <c r="B142" s="1">
        <v>45520</v>
      </c>
      <c r="C142">
        <v>27900</v>
      </c>
      <c r="D142">
        <v>33000</v>
      </c>
      <c r="E142">
        <v>21000</v>
      </c>
      <c r="F142">
        <v>2</v>
      </c>
      <c r="G142" s="7" t="s">
        <v>226</v>
      </c>
      <c r="H142" t="s">
        <v>33</v>
      </c>
      <c r="I142" s="2"/>
      <c r="J142" s="2"/>
      <c r="K142" s="2">
        <v>18000</v>
      </c>
      <c r="L142" s="2">
        <v>21000</v>
      </c>
      <c r="M142">
        <v>21000</v>
      </c>
      <c r="N142" s="2">
        <v>1065.8599999999999</v>
      </c>
      <c r="O142" s="2">
        <v>8.5299999999999994</v>
      </c>
      <c r="P142" s="2">
        <v>909</v>
      </c>
      <c r="Q142" s="2">
        <v>55.71</v>
      </c>
      <c r="R142" s="2">
        <v>44.29</v>
      </c>
      <c r="S142" s="4">
        <f t="shared" si="40"/>
        <v>7.6923076923076927E-2</v>
      </c>
      <c r="T142" s="4">
        <f t="shared" si="41"/>
        <v>0.32857142857142857</v>
      </c>
      <c r="U142" s="1">
        <v>45120</v>
      </c>
      <c r="V142" s="5">
        <v>2.3673485714181819</v>
      </c>
      <c r="W142" s="5">
        <v>2.001866535102927</v>
      </c>
      <c r="X142" s="5">
        <v>0.53189338214966475</v>
      </c>
      <c r="Y142" s="4">
        <f t="shared" si="42"/>
        <v>3.028107432342324</v>
      </c>
      <c r="Z142" s="4">
        <f t="shared" si="43"/>
        <v>1.6560023206829573</v>
      </c>
      <c r="AA142" s="4">
        <f t="shared" si="44"/>
        <v>0.97909290063832632</v>
      </c>
      <c r="AB142" s="4">
        <f t="shared" si="45"/>
        <v>7.6923076923076925</v>
      </c>
      <c r="AC142" s="4">
        <f t="shared" si="46"/>
        <v>4.3222399749311515</v>
      </c>
      <c r="AD142" s="4">
        <f t="shared" si="47"/>
        <v>2.2578460149017836</v>
      </c>
      <c r="AE142" s="4">
        <f t="shared" si="48"/>
        <v>0.18279569892473124</v>
      </c>
      <c r="AF142" s="4">
        <v>412</v>
      </c>
      <c r="AG142" s="4">
        <v>29</v>
      </c>
      <c r="AH142" s="4">
        <v>548</v>
      </c>
      <c r="AI142" s="4">
        <v>56</v>
      </c>
      <c r="AJ142" s="6">
        <f t="shared" si="50"/>
        <v>2.7395723444500919</v>
      </c>
      <c r="AK142">
        <f t="shared" si="49"/>
        <v>1.7558748556724915</v>
      </c>
    </row>
    <row r="143" spans="1:37" x14ac:dyDescent="0.6">
      <c r="A143" t="s">
        <v>31</v>
      </c>
      <c r="B143" s="1">
        <v>45523</v>
      </c>
      <c r="C143">
        <v>27500</v>
      </c>
      <c r="D143">
        <v>28900</v>
      </c>
      <c r="E143">
        <v>20550</v>
      </c>
      <c r="F143">
        <v>3</v>
      </c>
      <c r="G143" s="7" t="s">
        <v>229</v>
      </c>
      <c r="H143" t="s">
        <v>16</v>
      </c>
      <c r="I143" s="2"/>
      <c r="J143" s="2"/>
      <c r="K143" s="2">
        <v>13800</v>
      </c>
      <c r="L143" s="2">
        <v>15700</v>
      </c>
      <c r="M143">
        <v>16500</v>
      </c>
      <c r="N143" s="2">
        <v>870.2</v>
      </c>
      <c r="O143" s="2">
        <v>24.66</v>
      </c>
      <c r="P143" s="2">
        <v>2534</v>
      </c>
      <c r="Q143" s="2">
        <v>16.2</v>
      </c>
      <c r="R143" s="2">
        <v>83.8</v>
      </c>
      <c r="S143" s="4">
        <f t="shared" si="40"/>
        <v>0.11864406779661017</v>
      </c>
      <c r="T143" s="4">
        <f t="shared" si="41"/>
        <v>0.66666666666666663</v>
      </c>
      <c r="U143" s="1">
        <v>45118</v>
      </c>
      <c r="V143" s="5">
        <v>2.5541285420882511</v>
      </c>
      <c r="W143" s="5">
        <v>1.8155128724959211</v>
      </c>
      <c r="X143" s="5">
        <v>2.8070538594606571</v>
      </c>
      <c r="Y143" s="4">
        <f t="shared" si="42"/>
        <v>2.9401178667477184</v>
      </c>
      <c r="Z143" s="4">
        <f t="shared" si="43"/>
        <v>1.9283958522567137</v>
      </c>
      <c r="AA143" s="4">
        <f t="shared" si="44"/>
        <v>1.4092566520389096</v>
      </c>
      <c r="AB143" s="4">
        <f t="shared" si="45"/>
        <v>11.864406779661017</v>
      </c>
      <c r="AC143" s="4">
        <f t="shared" si="46"/>
        <v>4.2175102642940274</v>
      </c>
      <c r="AD143" s="4">
        <f t="shared" si="47"/>
        <v>1.1933174224343674</v>
      </c>
      <c r="AE143" s="4">
        <f t="shared" si="48"/>
        <v>5.0909090909091015E-2</v>
      </c>
      <c r="AJ143" s="6"/>
      <c r="AK143">
        <f t="shared" si="49"/>
        <v>0</v>
      </c>
    </row>
    <row r="144" spans="1:37" x14ac:dyDescent="0.6">
      <c r="A144" t="s">
        <v>28</v>
      </c>
      <c r="B144" s="1">
        <v>45524</v>
      </c>
      <c r="C144">
        <v>27000</v>
      </c>
      <c r="D144">
        <v>29550</v>
      </c>
      <c r="E144">
        <v>23700</v>
      </c>
      <c r="F144">
        <v>3</v>
      </c>
      <c r="G144" s="7" t="s">
        <v>227</v>
      </c>
      <c r="H144" t="s">
        <v>27</v>
      </c>
      <c r="I144" s="2"/>
      <c r="J144" s="2"/>
      <c r="K144" s="2">
        <v>24000</v>
      </c>
      <c r="L144" s="2">
        <v>29000</v>
      </c>
      <c r="M144">
        <v>29000</v>
      </c>
      <c r="N144" s="2">
        <v>356.95</v>
      </c>
      <c r="O144" s="2">
        <v>12.78</v>
      </c>
      <c r="P144" s="2">
        <v>2322</v>
      </c>
      <c r="Q144" s="2">
        <v>43.34</v>
      </c>
      <c r="R144" s="2">
        <v>56.66</v>
      </c>
      <c r="S144" s="4">
        <f t="shared" si="40"/>
        <v>9.4339622641509441E-2</v>
      </c>
      <c r="T144" s="4">
        <f t="shared" si="41"/>
        <v>-6.8965517241379309E-2</v>
      </c>
      <c r="U144" s="1">
        <v>45117</v>
      </c>
      <c r="V144" s="5">
        <v>1.604305500298389</v>
      </c>
      <c r="W144" s="5">
        <v>1.1731409295649471</v>
      </c>
      <c r="X144" s="5">
        <v>8.2380134547148501E-2</v>
      </c>
      <c r="Y144" s="4">
        <f t="shared" si="42"/>
        <v>2.5538223667538529</v>
      </c>
      <c r="Z144" s="4">
        <f t="shared" si="43"/>
        <v>1.7608746380521889</v>
      </c>
      <c r="AA144" s="4">
        <f t="shared" si="44"/>
        <v>1.1392492175716069</v>
      </c>
      <c r="AB144" s="4">
        <f t="shared" si="45"/>
        <v>9.433962264150944</v>
      </c>
      <c r="AC144" s="4">
        <f t="shared" si="46"/>
        <v>4.4624129733125502</v>
      </c>
      <c r="AD144" s="4">
        <f t="shared" si="47"/>
        <v>1.7649135192375573</v>
      </c>
      <c r="AE144" s="4">
        <f t="shared" si="48"/>
        <v>9.4444444444444553E-2</v>
      </c>
      <c r="AF144" s="4">
        <v>217</v>
      </c>
      <c r="AG144" s="4">
        <v>-11</v>
      </c>
      <c r="AH144" s="4">
        <v>298</v>
      </c>
      <c r="AI144" s="4">
        <v>-4</v>
      </c>
      <c r="AJ144" s="6">
        <f t="shared" si="50"/>
        <v>2.4756711883244296</v>
      </c>
      <c r="AK144" t="e">
        <f t="shared" si="49"/>
        <v>#NUM!</v>
      </c>
    </row>
    <row r="145" spans="1:37" x14ac:dyDescent="0.6">
      <c r="A145" t="s">
        <v>29</v>
      </c>
      <c r="B145" s="1">
        <v>45524</v>
      </c>
      <c r="C145">
        <v>15800</v>
      </c>
      <c r="D145">
        <v>15950</v>
      </c>
      <c r="E145">
        <v>10550</v>
      </c>
      <c r="F145">
        <v>2</v>
      </c>
      <c r="G145" s="7" t="s">
        <v>226</v>
      </c>
      <c r="H145" t="s">
        <v>30</v>
      </c>
      <c r="I145" s="2"/>
      <c r="J145" s="2"/>
      <c r="K145" s="2">
        <v>12500</v>
      </c>
      <c r="L145" s="2">
        <v>15500</v>
      </c>
      <c r="M145">
        <v>15500</v>
      </c>
      <c r="N145" s="2">
        <v>239.23</v>
      </c>
      <c r="O145" s="2">
        <v>5.32</v>
      </c>
      <c r="P145" s="2">
        <v>1160</v>
      </c>
      <c r="Q145" s="2">
        <v>36.31</v>
      </c>
      <c r="R145" s="2">
        <v>63.69</v>
      </c>
      <c r="S145" s="4">
        <f t="shared" si="40"/>
        <v>0.10714285714285714</v>
      </c>
      <c r="T145" s="4">
        <f t="shared" si="41"/>
        <v>1.935483870967742E-2</v>
      </c>
      <c r="U145" s="1">
        <v>45117</v>
      </c>
      <c r="V145" s="5">
        <v>1.604305500298389</v>
      </c>
      <c r="W145" s="5">
        <v>1.1731409295649471</v>
      </c>
      <c r="X145" s="5">
        <v>8.2380134547148501E-2</v>
      </c>
      <c r="Y145" s="4">
        <f t="shared" si="42"/>
        <v>2.3806272412887886</v>
      </c>
      <c r="Z145" s="4">
        <f t="shared" si="43"/>
        <v>1.8108371511404884</v>
      </c>
      <c r="AA145" s="4">
        <f t="shared" si="44"/>
        <v>0.80071707828238503</v>
      </c>
      <c r="AB145" s="4">
        <f t="shared" si="45"/>
        <v>10.714285714285714</v>
      </c>
      <c r="AC145" s="4">
        <f t="shared" si="46"/>
        <v>4.1903597162653243</v>
      </c>
      <c r="AD145" s="4">
        <f t="shared" si="47"/>
        <v>1.5701051970482021</v>
      </c>
      <c r="AE145" s="4">
        <f t="shared" si="48"/>
        <v>9.493670886076E-3</v>
      </c>
      <c r="AF145" s="4">
        <v>46</v>
      </c>
      <c r="AG145" s="4">
        <v>-96</v>
      </c>
      <c r="AH145" s="4">
        <v>56</v>
      </c>
      <c r="AI145" s="4">
        <v>-157</v>
      </c>
      <c r="AJ145" s="6">
        <f t="shared" si="50"/>
        <v>1.7558748556724915</v>
      </c>
      <c r="AK145" t="e">
        <f t="shared" si="49"/>
        <v>#NUM!</v>
      </c>
    </row>
    <row r="146" spans="1:37" x14ac:dyDescent="0.6">
      <c r="A146" t="s">
        <v>26</v>
      </c>
      <c r="B146" s="1">
        <v>45525</v>
      </c>
      <c r="C146">
        <v>27000</v>
      </c>
      <c r="D146">
        <v>52000</v>
      </c>
      <c r="E146">
        <v>52000</v>
      </c>
      <c r="F146">
        <v>3</v>
      </c>
      <c r="G146" s="7" t="s">
        <v>227</v>
      </c>
      <c r="H146" t="s">
        <v>27</v>
      </c>
      <c r="I146" s="2"/>
      <c r="J146" s="2"/>
      <c r="K146" s="2">
        <v>9500</v>
      </c>
      <c r="L146" s="2">
        <v>10700</v>
      </c>
      <c r="M146">
        <v>13000</v>
      </c>
      <c r="N146" s="2">
        <v>1331.2</v>
      </c>
      <c r="O146" s="2">
        <v>38.96</v>
      </c>
      <c r="P146" s="2">
        <v>719</v>
      </c>
      <c r="Q146" s="2">
        <v>18.22</v>
      </c>
      <c r="R146" s="2">
        <v>81.78</v>
      </c>
      <c r="S146" s="4">
        <f t="shared" si="40"/>
        <v>0.28712871287128711</v>
      </c>
      <c r="T146" s="4">
        <f t="shared" si="41"/>
        <v>1.0769230769230769</v>
      </c>
      <c r="U146" s="1">
        <v>45112</v>
      </c>
      <c r="V146" s="5">
        <v>1.05048595720537</v>
      </c>
      <c r="W146" s="5">
        <v>0.77184349259576002</v>
      </c>
      <c r="X146" s="5">
        <v>0.1411602415574168</v>
      </c>
      <c r="Y146" s="4">
        <f t="shared" si="42"/>
        <v>3.1245694293208404</v>
      </c>
      <c r="Z146" s="4">
        <f t="shared" si="43"/>
        <v>1.9179254220647413</v>
      </c>
      <c r="AA146" s="4">
        <f t="shared" si="44"/>
        <v>1.6016254795539446</v>
      </c>
      <c r="AB146" s="4">
        <f t="shared" si="45"/>
        <v>28.71287128712871</v>
      </c>
      <c r="AC146" s="4">
        <f t="shared" si="46"/>
        <v>4.1139767582898461</v>
      </c>
      <c r="AD146" s="4">
        <f t="shared" si="47"/>
        <v>1.2227928588897041</v>
      </c>
      <c r="AE146" s="4">
        <f t="shared" si="48"/>
        <v>0.92592592592592582</v>
      </c>
      <c r="AF146" s="4">
        <v>1652</v>
      </c>
      <c r="AG146" s="4">
        <v>74</v>
      </c>
      <c r="AH146" s="4">
        <v>1897</v>
      </c>
      <c r="AI146" s="4">
        <v>168</v>
      </c>
      <c r="AJ146" s="6">
        <f t="shared" si="50"/>
        <v>3.2782962080912736</v>
      </c>
      <c r="AK146">
        <f t="shared" si="49"/>
        <v>2.2278867046136734</v>
      </c>
    </row>
    <row r="147" spans="1:37" x14ac:dyDescent="0.6">
      <c r="A147" t="s">
        <v>24</v>
      </c>
      <c r="B147" s="1">
        <v>45526</v>
      </c>
      <c r="C147">
        <v>26000</v>
      </c>
      <c r="D147">
        <v>54800</v>
      </c>
      <c r="E147">
        <v>22300</v>
      </c>
      <c r="F147">
        <v>2</v>
      </c>
      <c r="G147" s="7" t="s">
        <v>228</v>
      </c>
      <c r="H147" t="s">
        <v>25</v>
      </c>
      <c r="I147" s="2"/>
      <c r="J147" s="2"/>
      <c r="K147" s="2">
        <v>11000</v>
      </c>
      <c r="L147" s="2">
        <v>13000</v>
      </c>
      <c r="M147">
        <v>16000</v>
      </c>
      <c r="N147" s="2">
        <v>1024.72</v>
      </c>
      <c r="O147" s="2">
        <v>4.3600000000000003</v>
      </c>
      <c r="P147" s="2">
        <v>1246</v>
      </c>
      <c r="Q147" s="2">
        <v>34.31</v>
      </c>
      <c r="R147" s="2">
        <v>65.69</v>
      </c>
      <c r="S147" s="4">
        <f t="shared" si="40"/>
        <v>0.33333333333333331</v>
      </c>
      <c r="T147" s="4">
        <f t="shared" si="41"/>
        <v>0.625</v>
      </c>
      <c r="U147" s="1">
        <v>45110</v>
      </c>
      <c r="V147" s="5">
        <v>0.2361763575415283</v>
      </c>
      <c r="W147" s="5">
        <v>0.22467075569473541</v>
      </c>
      <c r="X147" s="5">
        <v>0.30869673485806481</v>
      </c>
      <c r="Y147" s="4">
        <f t="shared" si="42"/>
        <v>3.0110288236891698</v>
      </c>
      <c r="Z147" s="4">
        <f t="shared" si="43"/>
        <v>1.8240607174186529</v>
      </c>
      <c r="AA147" s="4">
        <f t="shared" si="44"/>
        <v>0.7291647896927701</v>
      </c>
      <c r="AB147" s="4">
        <f t="shared" si="45"/>
        <v>33.333333333333329</v>
      </c>
      <c r="AC147" s="4">
        <f t="shared" si="46"/>
        <v>4.2041471252128479</v>
      </c>
      <c r="AD147" s="4">
        <f t="shared" si="47"/>
        <v>1.5223017202009439</v>
      </c>
      <c r="AE147" s="4">
        <f t="shared" si="48"/>
        <v>1.1076923076923078</v>
      </c>
      <c r="AJ147" s="6"/>
      <c r="AK147">
        <f t="shared" si="49"/>
        <v>0</v>
      </c>
    </row>
    <row r="148" spans="1:37" x14ac:dyDescent="0.6">
      <c r="A148" t="s">
        <v>22</v>
      </c>
      <c r="B148" s="1">
        <v>45526</v>
      </c>
      <c r="C148">
        <v>2620</v>
      </c>
      <c r="D148">
        <v>3120</v>
      </c>
      <c r="E148">
        <v>2025</v>
      </c>
      <c r="F148">
        <v>3</v>
      </c>
      <c r="G148" s="7" t="s">
        <v>260</v>
      </c>
      <c r="H148" t="s">
        <v>23</v>
      </c>
      <c r="I148" s="2" t="s">
        <v>17</v>
      </c>
      <c r="J148" s="2"/>
      <c r="K148" s="2">
        <v>2000</v>
      </c>
      <c r="L148" s="2">
        <v>2000</v>
      </c>
      <c r="M148">
        <v>2000</v>
      </c>
      <c r="N148" s="2">
        <v>1069.96</v>
      </c>
      <c r="O148" s="2">
        <v>0.01</v>
      </c>
      <c r="P148" s="2">
        <v>158</v>
      </c>
      <c r="Q148" s="2">
        <v>82.15</v>
      </c>
      <c r="R148" s="2">
        <v>17.850000000000001</v>
      </c>
      <c r="S148" s="4">
        <f t="shared" si="40"/>
        <v>0</v>
      </c>
      <c r="T148" s="4">
        <f t="shared" si="41"/>
        <v>0.31</v>
      </c>
      <c r="U148" s="1">
        <v>45103</v>
      </c>
      <c r="V148" s="5">
        <v>0.2361763575415283</v>
      </c>
      <c r="W148" s="5">
        <v>0.22467075569473541</v>
      </c>
      <c r="X148" s="5">
        <v>0.30869673485806481</v>
      </c>
      <c r="Y148" s="4">
        <f t="shared" si="42"/>
        <v>3.0297732503802335</v>
      </c>
      <c r="Z148" s="4">
        <f t="shared" si="43"/>
        <v>1.2753113545418118</v>
      </c>
      <c r="AA148" s="4">
        <f t="shared" si="44"/>
        <v>4.3213737826425782E-3</v>
      </c>
      <c r="AB148" s="4">
        <f t="shared" si="45"/>
        <v>0</v>
      </c>
      <c r="AC148" s="4">
        <f t="shared" si="46"/>
        <v>3.3012470886362113</v>
      </c>
      <c r="AD148" s="4">
        <f t="shared" si="47"/>
        <v>5.6022408963585431</v>
      </c>
      <c r="AE148" s="4">
        <f t="shared" si="48"/>
        <v>0.19083969465648853</v>
      </c>
      <c r="AJ148" s="6"/>
      <c r="AK148">
        <f t="shared" si="49"/>
        <v>0</v>
      </c>
    </row>
    <row r="149" spans="1:37" x14ac:dyDescent="0.6">
      <c r="A149" t="s">
        <v>20</v>
      </c>
      <c r="B149" s="1">
        <v>45527</v>
      </c>
      <c r="C149">
        <v>35100</v>
      </c>
      <c r="D149">
        <v>45800</v>
      </c>
      <c r="E149">
        <v>17200</v>
      </c>
      <c r="F149">
        <v>3</v>
      </c>
      <c r="G149" s="7" t="s">
        <v>227</v>
      </c>
      <c r="H149" t="s">
        <v>21</v>
      </c>
      <c r="I149" s="2"/>
      <c r="J149" s="2"/>
      <c r="K149" s="2">
        <v>13600</v>
      </c>
      <c r="L149" s="2">
        <v>15300</v>
      </c>
      <c r="M149">
        <v>15300</v>
      </c>
      <c r="N149" s="2">
        <v>949.3</v>
      </c>
      <c r="O149" s="2">
        <v>2.2000000000000002</v>
      </c>
      <c r="P149" s="2">
        <v>1431</v>
      </c>
      <c r="Q149" s="2">
        <v>33.31</v>
      </c>
      <c r="R149" s="2">
        <v>66.69</v>
      </c>
      <c r="S149" s="4">
        <f t="shared" si="40"/>
        <v>5.8823529411764705E-2</v>
      </c>
      <c r="T149" s="4">
        <f t="shared" si="41"/>
        <v>1.2941176470588236</v>
      </c>
      <c r="U149" s="1">
        <v>45104</v>
      </c>
      <c r="V149" s="5">
        <v>-1.1089999170162961</v>
      </c>
      <c r="W149" s="5">
        <v>-0.47310009280372461</v>
      </c>
      <c r="X149" s="5">
        <v>-1.774107448817444</v>
      </c>
      <c r="Y149" s="4">
        <f t="shared" si="42"/>
        <v>2.9778607292646972</v>
      </c>
      <c r="Z149" s="4">
        <f t="shared" si="43"/>
        <v>1.8305245140972586</v>
      </c>
      <c r="AA149" s="4">
        <f t="shared" si="44"/>
        <v>0.50514997831990605</v>
      </c>
      <c r="AB149" s="4">
        <f t="shared" si="45"/>
        <v>5.8823529411764701</v>
      </c>
      <c r="AC149" s="4">
        <f t="shared" si="46"/>
        <v>4.1847198151502711</v>
      </c>
      <c r="AD149" s="4">
        <f t="shared" si="47"/>
        <v>1.4994751836857101</v>
      </c>
      <c r="AE149" s="4">
        <f t="shared" si="48"/>
        <v>0.3048433048433048</v>
      </c>
      <c r="AF149" s="4">
        <v>140</v>
      </c>
      <c r="AG149" s="4">
        <v>-4</v>
      </c>
      <c r="AH149" s="4">
        <v>169</v>
      </c>
      <c r="AI149" s="4">
        <v>-18</v>
      </c>
      <c r="AJ149" s="6">
        <f t="shared" si="50"/>
        <v>2.2304489213782741</v>
      </c>
      <c r="AK149" t="e">
        <f t="shared" si="49"/>
        <v>#NUM!</v>
      </c>
    </row>
    <row r="150" spans="1:37" x14ac:dyDescent="0.6">
      <c r="A150" t="s">
        <v>18</v>
      </c>
      <c r="B150" s="1">
        <v>45534</v>
      </c>
      <c r="C150">
        <v>29700</v>
      </c>
      <c r="D150">
        <v>31700</v>
      </c>
      <c r="E150">
        <v>22500</v>
      </c>
      <c r="F150">
        <v>3</v>
      </c>
      <c r="G150" s="7" t="s">
        <v>226</v>
      </c>
      <c r="H150" t="s">
        <v>19</v>
      </c>
      <c r="I150" s="2"/>
      <c r="J150" s="2"/>
      <c r="K150" s="2">
        <v>32000</v>
      </c>
      <c r="L150" s="2">
        <v>40200</v>
      </c>
      <c r="M150">
        <v>32000</v>
      </c>
      <c r="N150" s="2">
        <v>31.26</v>
      </c>
      <c r="O150" s="2">
        <v>1.6</v>
      </c>
      <c r="P150" s="2">
        <v>4180</v>
      </c>
      <c r="Q150" s="2">
        <v>37.270000000000003</v>
      </c>
      <c r="R150" s="2">
        <v>62.73</v>
      </c>
      <c r="S150" s="4">
        <f t="shared" si="40"/>
        <v>-0.11357340720221606</v>
      </c>
      <c r="T150" s="4">
        <f t="shared" si="41"/>
        <v>-7.1874999999999994E-2</v>
      </c>
      <c r="U150" s="1">
        <v>45097</v>
      </c>
      <c r="V150" s="5">
        <v>2.007394357750472</v>
      </c>
      <c r="W150" s="5">
        <v>1.610453679899434</v>
      </c>
      <c r="X150" s="5">
        <v>-5.5196738365127902E-2</v>
      </c>
      <c r="Y150" s="4">
        <f t="shared" si="42"/>
        <v>1.5086643630529428</v>
      </c>
      <c r="Z150" s="4">
        <f t="shared" si="43"/>
        <v>1.8043439184798657</v>
      </c>
      <c r="AA150" s="4">
        <f t="shared" si="44"/>
        <v>0.41497334797081797</v>
      </c>
      <c r="AB150" s="4">
        <f t="shared" si="45"/>
        <v>-11.357340720221606</v>
      </c>
      <c r="AC150" s="4">
        <f t="shared" si="46"/>
        <v>4.5051635498104119</v>
      </c>
      <c r="AD150" s="4">
        <f t="shared" si="47"/>
        <v>1.5941335883947076</v>
      </c>
      <c r="AE150" s="4">
        <f t="shared" si="48"/>
        <v>6.7340067340067256E-2</v>
      </c>
      <c r="AF150" s="4">
        <v>828</v>
      </c>
      <c r="AG150" s="4">
        <v>-68</v>
      </c>
      <c r="AH150" s="4">
        <v>1568</v>
      </c>
      <c r="AI150" s="4">
        <v>113</v>
      </c>
      <c r="AJ150" s="6">
        <f t="shared" si="50"/>
        <v>3.1956229435869368</v>
      </c>
      <c r="AK150">
        <f t="shared" si="49"/>
        <v>2.0569048513364727</v>
      </c>
    </row>
    <row r="151" spans="1:37" x14ac:dyDescent="0.6">
      <c r="A151" t="s">
        <v>15</v>
      </c>
      <c r="B151" s="1">
        <v>45546</v>
      </c>
      <c r="C151">
        <v>2740</v>
      </c>
      <c r="D151">
        <v>3225</v>
      </c>
      <c r="E151">
        <v>1984</v>
      </c>
      <c r="F151">
        <v>3</v>
      </c>
      <c r="G151" s="7" t="s">
        <v>260</v>
      </c>
      <c r="H151" t="s">
        <v>16</v>
      </c>
      <c r="I151" s="2" t="s">
        <v>17</v>
      </c>
      <c r="J151" s="2"/>
      <c r="K151" s="2">
        <v>2000</v>
      </c>
      <c r="L151" s="2">
        <v>2000</v>
      </c>
      <c r="M151">
        <v>2000</v>
      </c>
      <c r="N151" s="2">
        <v>1051.6199999999999</v>
      </c>
      <c r="O151" s="2">
        <v>0</v>
      </c>
      <c r="P151" s="2">
        <v>164</v>
      </c>
      <c r="Q151" s="2">
        <v>96.77</v>
      </c>
      <c r="R151" s="2">
        <v>3.23</v>
      </c>
      <c r="S151" s="4">
        <f t="shared" si="40"/>
        <v>0</v>
      </c>
      <c r="T151" s="4">
        <f t="shared" si="41"/>
        <v>0.37</v>
      </c>
      <c r="U151" s="1">
        <v>45098</v>
      </c>
      <c r="V151" s="5">
        <v>2.007394357750472</v>
      </c>
      <c r="W151" s="5">
        <v>1.610453679899434</v>
      </c>
      <c r="X151" s="5">
        <v>-5.5196738365127902E-2</v>
      </c>
      <c r="Y151" s="4">
        <f t="shared" si="42"/>
        <v>3.0222716174455764</v>
      </c>
      <c r="Z151" s="4">
        <f t="shared" si="43"/>
        <v>0.6263403673750424</v>
      </c>
      <c r="AA151" s="4">
        <f t="shared" si="44"/>
        <v>0</v>
      </c>
      <c r="AB151" s="4">
        <f t="shared" si="45"/>
        <v>0</v>
      </c>
      <c r="AC151" s="4">
        <f t="shared" si="46"/>
        <v>3.3012470886362113</v>
      </c>
      <c r="AD151" s="4">
        <f t="shared" si="47"/>
        <v>30.959752321981426</v>
      </c>
      <c r="AE151" s="4">
        <f t="shared" si="48"/>
        <v>0.17700729927007308</v>
      </c>
      <c r="AF151" s="4">
        <v>109</v>
      </c>
      <c r="AG151" s="4">
        <v>2</v>
      </c>
      <c r="AH151" s="4">
        <v>163</v>
      </c>
      <c r="AI151" s="4">
        <v>7</v>
      </c>
      <c r="AJ151" s="6">
        <f t="shared" si="50"/>
        <v>2.214843848047698</v>
      </c>
      <c r="AK151">
        <f t="shared" si="49"/>
        <v>0.90308998699194354</v>
      </c>
    </row>
    <row r="152" spans="1:37" x14ac:dyDescent="0.6">
      <c r="A152" t="s">
        <v>236</v>
      </c>
      <c r="B152" s="1">
        <v>45558</v>
      </c>
      <c r="C152">
        <v>10900</v>
      </c>
      <c r="D152">
        <v>11060</v>
      </c>
      <c r="E152">
        <v>9400</v>
      </c>
      <c r="F152">
        <v>3</v>
      </c>
      <c r="G152" s="7" t="s">
        <v>256</v>
      </c>
      <c r="H152" t="s">
        <v>23</v>
      </c>
      <c r="I152" s="2"/>
      <c r="J152" s="2"/>
      <c r="K152" s="2">
        <v>4900</v>
      </c>
      <c r="L152" s="2">
        <v>5700</v>
      </c>
      <c r="M152">
        <v>7000</v>
      </c>
      <c r="N152" s="2">
        <v>1152.8499999999999</v>
      </c>
      <c r="O152" s="2">
        <v>12.92</v>
      </c>
      <c r="P152" s="2">
        <v>956</v>
      </c>
      <c r="Q152" s="2">
        <v>28.08</v>
      </c>
      <c r="R152" s="2">
        <v>71.930000000000007</v>
      </c>
      <c r="S152" s="4">
        <f t="shared" si="40"/>
        <v>0.32075471698113206</v>
      </c>
      <c r="T152" s="4">
        <f t="shared" si="41"/>
        <v>0.55714285714285716</v>
      </c>
      <c r="U152" s="1"/>
      <c r="V152" s="5">
        <v>2.1340301171543752</v>
      </c>
      <c r="W152" s="5">
        <v>1.5002873234559879</v>
      </c>
      <c r="X152" s="5">
        <v>2.0635576419685449</v>
      </c>
      <c r="Y152" s="4">
        <f t="shared" si="42"/>
        <v>3.0621493543947049</v>
      </c>
      <c r="Z152" s="4">
        <f t="shared" si="43"/>
        <v>1.8629062135629981</v>
      </c>
      <c r="AA152" s="4">
        <f t="shared" si="44"/>
        <v>1.1436392352745433</v>
      </c>
      <c r="AB152" s="4">
        <f t="shared" si="45"/>
        <v>32.075471698113205</v>
      </c>
      <c r="AC152" s="4">
        <f t="shared" si="46"/>
        <v>3.8451600776519457</v>
      </c>
      <c r="AD152" s="4">
        <f t="shared" si="47"/>
        <v>1.3902405116085081</v>
      </c>
      <c r="AE152" s="4">
        <f t="shared" si="48"/>
        <v>1.4678899082568808E-2</v>
      </c>
      <c r="AF152" s="4">
        <v>54</v>
      </c>
      <c r="AG152" s="4">
        <v>-15</v>
      </c>
      <c r="AH152" s="4">
        <v>62</v>
      </c>
      <c r="AI152" s="4">
        <v>-35</v>
      </c>
      <c r="AJ152" s="6"/>
    </row>
    <row r="153" spans="1:37" x14ac:dyDescent="0.6">
      <c r="A153" t="s">
        <v>237</v>
      </c>
      <c r="B153" s="1">
        <v>45560</v>
      </c>
      <c r="C153">
        <v>2840</v>
      </c>
      <c r="D153">
        <v>3085</v>
      </c>
      <c r="E153">
        <v>2005</v>
      </c>
      <c r="F153">
        <v>3</v>
      </c>
      <c r="G153" s="7" t="s">
        <v>260</v>
      </c>
      <c r="H153" t="s">
        <v>66</v>
      </c>
      <c r="I153" s="2" t="s">
        <v>61</v>
      </c>
      <c r="J153" s="2"/>
      <c r="K153" s="2">
        <v>2000</v>
      </c>
      <c r="L153" s="2">
        <v>2000</v>
      </c>
      <c r="M153">
        <v>2000</v>
      </c>
      <c r="N153" s="2">
        <v>1217.75</v>
      </c>
      <c r="O153" s="2">
        <v>0</v>
      </c>
      <c r="P153" s="2">
        <v>106</v>
      </c>
      <c r="Q153" s="2">
        <v>94.16</v>
      </c>
      <c r="R153" s="2">
        <v>5.84</v>
      </c>
      <c r="S153" s="4">
        <f t="shared" si="40"/>
        <v>0</v>
      </c>
      <c r="T153" s="4">
        <f t="shared" si="41"/>
        <v>0.42</v>
      </c>
      <c r="U153" s="1"/>
      <c r="V153" s="5">
        <v>0.70312551009082069</v>
      </c>
      <c r="W153" s="5">
        <v>0.53275064899524971</v>
      </c>
      <c r="X153" s="5">
        <v>2.5416538240788271</v>
      </c>
      <c r="Y153" s="4">
        <f t="shared" si="42"/>
        <v>3.0859146287065933</v>
      </c>
      <c r="Z153" s="4">
        <f t="shared" si="43"/>
        <v>0.83505610172011624</v>
      </c>
      <c r="AA153" s="4">
        <f t="shared" si="44"/>
        <v>0</v>
      </c>
      <c r="AB153" s="4">
        <f t="shared" si="45"/>
        <v>0</v>
      </c>
      <c r="AC153" s="4">
        <f t="shared" si="46"/>
        <v>3.3012470886362113</v>
      </c>
      <c r="AD153" s="4">
        <f t="shared" si="47"/>
        <v>17.123287671232877</v>
      </c>
      <c r="AE153" s="4">
        <f t="shared" si="48"/>
        <v>8.6267605633802757E-2</v>
      </c>
      <c r="AJ153" s="6"/>
    </row>
    <row r="154" spans="1:37" x14ac:dyDescent="0.6">
      <c r="A154" t="s">
        <v>238</v>
      </c>
      <c r="B154" s="1">
        <v>45565</v>
      </c>
      <c r="C154">
        <v>59000</v>
      </c>
      <c r="D154">
        <v>64200</v>
      </c>
      <c r="E154">
        <v>46000</v>
      </c>
      <c r="F154">
        <v>3</v>
      </c>
      <c r="G154" s="7" t="s">
        <v>257</v>
      </c>
      <c r="H154" t="s">
        <v>239</v>
      </c>
      <c r="I154" s="2"/>
      <c r="J154" s="2"/>
      <c r="K154" s="2">
        <v>28000</v>
      </c>
      <c r="L154" s="2">
        <v>34000</v>
      </c>
      <c r="M154">
        <v>40000</v>
      </c>
      <c r="N154" s="2">
        <v>1051.52</v>
      </c>
      <c r="O154" s="2">
        <v>8.6300000000000008</v>
      </c>
      <c r="P154" s="2">
        <v>1749</v>
      </c>
      <c r="Q154" s="2">
        <v>28.57</v>
      </c>
      <c r="R154" s="2">
        <v>71.430000000000007</v>
      </c>
      <c r="S154" s="4">
        <f t="shared" si="40"/>
        <v>0.29032258064516131</v>
      </c>
      <c r="T154" s="4">
        <f t="shared" si="41"/>
        <v>0.47499999999999998</v>
      </c>
      <c r="U154" s="1"/>
      <c r="V154" s="5">
        <v>0.20671645950375089</v>
      </c>
      <c r="W154" s="5">
        <v>0.27803974131996179</v>
      </c>
      <c r="X154" s="5">
        <v>2.0005271546965919</v>
      </c>
      <c r="Y154" s="4">
        <f t="shared" si="42"/>
        <v>3.0222303570560318</v>
      </c>
      <c r="Z154" s="4">
        <f t="shared" si="43"/>
        <v>1.8599184852007158</v>
      </c>
      <c r="AA154" s="4">
        <f t="shared" si="44"/>
        <v>0.98362628712453459</v>
      </c>
      <c r="AB154" s="4">
        <f t="shared" si="45"/>
        <v>29.032258064516132</v>
      </c>
      <c r="AC154" s="4">
        <f t="shared" si="46"/>
        <v>4.6020708485542956</v>
      </c>
      <c r="AD154" s="4">
        <f t="shared" si="47"/>
        <v>1.3999720005599887</v>
      </c>
      <c r="AE154" s="4">
        <f t="shared" si="48"/>
        <v>8.8135593220338926E-2</v>
      </c>
      <c r="AF154" s="4">
        <v>517</v>
      </c>
      <c r="AG154" s="4">
        <v>19</v>
      </c>
      <c r="AH154" s="4">
        <v>613</v>
      </c>
      <c r="AI154" s="4">
        <v>32</v>
      </c>
      <c r="AJ154" s="6"/>
    </row>
    <row r="155" spans="1:37" x14ac:dyDescent="0.6">
      <c r="A155" t="s">
        <v>240</v>
      </c>
      <c r="B155" s="1">
        <v>45581</v>
      </c>
      <c r="C155">
        <v>25400</v>
      </c>
      <c r="D155">
        <v>26850</v>
      </c>
      <c r="E155">
        <v>20650</v>
      </c>
      <c r="F155">
        <v>3</v>
      </c>
      <c r="G155" t="s">
        <v>258</v>
      </c>
      <c r="H155" t="s">
        <v>23</v>
      </c>
      <c r="K155" s="2">
        <v>10000</v>
      </c>
      <c r="L155" s="2">
        <v>12200</v>
      </c>
      <c r="M155">
        <v>15000</v>
      </c>
      <c r="N155" s="2">
        <v>1050.19</v>
      </c>
      <c r="O155" s="2">
        <v>20.77</v>
      </c>
      <c r="P155" s="2">
        <v>1911</v>
      </c>
      <c r="Q155" s="2">
        <v>31.65</v>
      </c>
      <c r="R155" s="2">
        <v>68.349999999999994</v>
      </c>
      <c r="S155" s="4">
        <f t="shared" si="40"/>
        <v>0.35135135135135137</v>
      </c>
      <c r="T155" s="4">
        <f t="shared" si="41"/>
        <v>0.69333333333333336</v>
      </c>
      <c r="U155" s="1"/>
      <c r="V155" s="5">
        <v>-0.14910156272876199</v>
      </c>
      <c r="W155" s="5">
        <v>3.9549319134539983E-3</v>
      </c>
      <c r="X155" s="5">
        <v>0.36706751946050797</v>
      </c>
      <c r="Y155" s="4">
        <f t="shared" si="42"/>
        <v>3.0216812207797501</v>
      </c>
      <c r="Z155" s="4">
        <f t="shared" si="43"/>
        <v>1.8410464654093037</v>
      </c>
      <c r="AA155" s="4">
        <f t="shared" si="44"/>
        <v>1.3378584290410944</v>
      </c>
      <c r="AB155" s="4">
        <f t="shared" si="45"/>
        <v>35.135135135135137</v>
      </c>
      <c r="AC155" s="4">
        <f t="shared" si="46"/>
        <v>4.1761202110560856</v>
      </c>
      <c r="AD155" s="4">
        <f t="shared" si="47"/>
        <v>1.463057790782736</v>
      </c>
      <c r="AE155" s="4">
        <f t="shared" si="48"/>
        <v>5.7086614173228245E-2</v>
      </c>
      <c r="AF155" s="4">
        <v>18</v>
      </c>
      <c r="AG155" s="4">
        <v>-53</v>
      </c>
      <c r="AH155" s="4">
        <v>15</v>
      </c>
      <c r="AI155" s="4">
        <v>-50</v>
      </c>
      <c r="AJ155" s="6"/>
    </row>
    <row r="156" spans="1:37" x14ac:dyDescent="0.6">
      <c r="A156" t="s">
        <v>241</v>
      </c>
      <c r="B156" s="1">
        <v>45583</v>
      </c>
      <c r="C156">
        <v>12750</v>
      </c>
      <c r="D156">
        <v>24000</v>
      </c>
      <c r="E156">
        <v>21800</v>
      </c>
      <c r="F156">
        <v>3</v>
      </c>
      <c r="G156" s="7" t="s">
        <v>257</v>
      </c>
      <c r="H156" t="s">
        <v>66</v>
      </c>
      <c r="K156" s="2">
        <v>8600</v>
      </c>
      <c r="L156" s="2">
        <v>9800</v>
      </c>
      <c r="M156">
        <v>12000</v>
      </c>
      <c r="N156" s="2">
        <v>800.57</v>
      </c>
      <c r="O156" s="2">
        <v>0.76</v>
      </c>
      <c r="P156" s="2">
        <v>1706</v>
      </c>
      <c r="Q156" s="2">
        <v>24.85</v>
      </c>
      <c r="R156" s="2">
        <v>75.150000000000006</v>
      </c>
      <c r="S156" s="4">
        <f t="shared" si="40"/>
        <v>0.30434782608695654</v>
      </c>
      <c r="T156" s="4">
        <f t="shared" si="41"/>
        <v>6.25E-2</v>
      </c>
      <c r="U156" s="1"/>
      <c r="V156" s="5">
        <v>0.31677675545785677</v>
      </c>
      <c r="W156" s="5">
        <v>0.45071845927991849</v>
      </c>
      <c r="X156" s="5">
        <v>-1.130768538479298</v>
      </c>
      <c r="Y156" s="4">
        <f t="shared" si="42"/>
        <v>2.903941454683018</v>
      </c>
      <c r="Z156" s="4">
        <f t="shared" si="43"/>
        <v>1.8816699076720613</v>
      </c>
      <c r="AA156" s="4">
        <f t="shared" si="44"/>
        <v>0.24551266781414982</v>
      </c>
      <c r="AB156" s="4">
        <f t="shared" si="45"/>
        <v>30.434782608695656</v>
      </c>
      <c r="AC156" s="4">
        <f t="shared" si="46"/>
        <v>4.0792174357465667</v>
      </c>
      <c r="AD156" s="4">
        <f t="shared" si="47"/>
        <v>1.3306719893546239</v>
      </c>
      <c r="AE156" s="4">
        <f t="shared" si="48"/>
        <v>0.88235294117647056</v>
      </c>
      <c r="AF156" s="4">
        <v>590</v>
      </c>
      <c r="AG156" s="4">
        <v>154</v>
      </c>
      <c r="AH156" s="4">
        <v>486</v>
      </c>
      <c r="AI156" s="4">
        <v>92</v>
      </c>
      <c r="AJ156" s="6"/>
    </row>
    <row r="157" spans="1:37" x14ac:dyDescent="0.6">
      <c r="A157" t="s">
        <v>242</v>
      </c>
      <c r="B157" s="1">
        <v>45583</v>
      </c>
      <c r="C157">
        <v>20000</v>
      </c>
      <c r="D157">
        <v>21200</v>
      </c>
      <c r="E157">
        <v>15820</v>
      </c>
      <c r="F157">
        <v>3</v>
      </c>
      <c r="G157" t="s">
        <v>256</v>
      </c>
      <c r="H157" t="s">
        <v>27</v>
      </c>
      <c r="K157" s="2">
        <v>8000</v>
      </c>
      <c r="L157" s="2">
        <v>10000</v>
      </c>
      <c r="M157">
        <v>12000</v>
      </c>
      <c r="N157" s="2">
        <v>1069.68</v>
      </c>
      <c r="O157" s="2">
        <v>34.090000000000003</v>
      </c>
      <c r="P157" s="2">
        <v>1217</v>
      </c>
      <c r="Q157" s="2">
        <v>17.75</v>
      </c>
      <c r="R157" s="2">
        <v>82.25</v>
      </c>
      <c r="S157" s="4">
        <f t="shared" si="40"/>
        <v>0.33333333333333331</v>
      </c>
      <c r="T157" s="4">
        <f t="shared" si="41"/>
        <v>0.66666666666666663</v>
      </c>
      <c r="U157" s="1"/>
      <c r="V157" s="5">
        <v>0.31677675545785677</v>
      </c>
      <c r="W157" s="5">
        <v>0.45071845927991849</v>
      </c>
      <c r="X157" s="5">
        <v>-1.130768538479298</v>
      </c>
      <c r="Y157" s="4">
        <f t="shared" si="42"/>
        <v>3.0296596902528306</v>
      </c>
      <c r="Z157" s="4">
        <f t="shared" si="43"/>
        <v>1.9203842421783575</v>
      </c>
      <c r="AA157" s="4">
        <f t="shared" si="44"/>
        <v>1.5451833682154061</v>
      </c>
      <c r="AB157" s="4">
        <f t="shared" si="45"/>
        <v>33.333333333333329</v>
      </c>
      <c r="AC157" s="4">
        <f t="shared" si="46"/>
        <v>4.0792174357465667</v>
      </c>
      <c r="AD157" s="4">
        <f t="shared" si="47"/>
        <v>1.21580547112462</v>
      </c>
      <c r="AE157" s="4">
        <f t="shared" si="48"/>
        <v>6.0000000000000053E-2</v>
      </c>
      <c r="AF157" s="4">
        <v>161</v>
      </c>
      <c r="AG157" s="4">
        <v>40</v>
      </c>
      <c r="AH157" s="4">
        <v>153</v>
      </c>
      <c r="AI157" s="4">
        <v>17</v>
      </c>
      <c r="AJ157" s="6"/>
    </row>
    <row r="158" spans="1:37" x14ac:dyDescent="0.6">
      <c r="A158" t="s">
        <v>243</v>
      </c>
      <c r="B158" s="1">
        <v>45586</v>
      </c>
      <c r="C158">
        <v>14000</v>
      </c>
      <c r="D158">
        <v>19180</v>
      </c>
      <c r="E158">
        <v>14910</v>
      </c>
      <c r="F158">
        <v>3</v>
      </c>
      <c r="G158" s="7" t="s">
        <v>257</v>
      </c>
      <c r="H158" t="s">
        <v>21</v>
      </c>
      <c r="K158" s="2">
        <v>16500</v>
      </c>
      <c r="L158" s="2">
        <v>20500</v>
      </c>
      <c r="M158">
        <v>12000</v>
      </c>
      <c r="N158" s="2">
        <v>13.1</v>
      </c>
      <c r="O158" s="2">
        <v>0.01</v>
      </c>
      <c r="P158" s="2">
        <v>2129</v>
      </c>
      <c r="Q158" s="2">
        <v>30.98</v>
      </c>
      <c r="R158" s="2">
        <v>69.02</v>
      </c>
      <c r="S158" s="4">
        <f t="shared" si="40"/>
        <v>-0.35135135135135137</v>
      </c>
      <c r="T158" s="4">
        <f t="shared" si="41"/>
        <v>0.16666666666666666</v>
      </c>
      <c r="U158" s="1"/>
      <c r="V158" s="5">
        <v>0.66679462714849991</v>
      </c>
      <c r="W158" s="5">
        <v>0.37997124871681881</v>
      </c>
      <c r="X158" s="5">
        <v>-1.641443174354251</v>
      </c>
      <c r="Y158" s="4">
        <f t="shared" si="42"/>
        <v>1.1492191126553799</v>
      </c>
      <c r="Z158" s="4">
        <f t="shared" si="43"/>
        <v>1.8452221064290137</v>
      </c>
      <c r="AA158" s="4">
        <f t="shared" si="44"/>
        <v>4.3213737826425782E-3</v>
      </c>
      <c r="AB158" s="4">
        <f t="shared" si="45"/>
        <v>-35.135135135135137</v>
      </c>
      <c r="AC158" s="4">
        <f t="shared" si="46"/>
        <v>4.0792174357465667</v>
      </c>
      <c r="AD158" s="4">
        <f t="shared" si="47"/>
        <v>1.4488554042306578</v>
      </c>
      <c r="AE158" s="4">
        <f t="shared" si="48"/>
        <v>0.37000000000000011</v>
      </c>
      <c r="AF158" s="4">
        <v>63</v>
      </c>
      <c r="AG158" s="4">
        <v>-24</v>
      </c>
      <c r="AH158" s="4">
        <v>121</v>
      </c>
      <c r="AI158" s="4">
        <v>-30</v>
      </c>
      <c r="AJ158" s="6"/>
    </row>
    <row r="159" spans="1:37" x14ac:dyDescent="0.6">
      <c r="A159" t="s">
        <v>244</v>
      </c>
      <c r="B159" s="1">
        <v>45587</v>
      </c>
      <c r="C159">
        <v>32500</v>
      </c>
      <c r="D159">
        <v>33300</v>
      </c>
      <c r="E159">
        <v>22800</v>
      </c>
      <c r="F159">
        <v>2</v>
      </c>
      <c r="G159" t="s">
        <v>259</v>
      </c>
      <c r="H159" t="s">
        <v>245</v>
      </c>
      <c r="K159" s="2">
        <v>12500</v>
      </c>
      <c r="L159" s="2">
        <v>14500</v>
      </c>
      <c r="M159">
        <v>18000</v>
      </c>
      <c r="N159" s="2">
        <v>1019.86</v>
      </c>
      <c r="O159" s="2">
        <v>18.75</v>
      </c>
      <c r="P159" s="2">
        <v>1445</v>
      </c>
      <c r="Q159" s="2">
        <v>33.159999999999997</v>
      </c>
      <c r="R159" s="2">
        <v>66.84</v>
      </c>
      <c r="S159" s="4">
        <f t="shared" si="40"/>
        <v>0.33333333333333331</v>
      </c>
      <c r="T159" s="4">
        <f t="shared" si="41"/>
        <v>0.80555555555555558</v>
      </c>
      <c r="U159" s="1"/>
      <c r="V159" s="5">
        <v>0.90564889689780936</v>
      </c>
      <c r="W159" s="5">
        <v>0.2141544023148737</v>
      </c>
      <c r="X159" s="5">
        <v>-0.66791955766464461</v>
      </c>
      <c r="Y159" s="4">
        <f t="shared" si="42"/>
        <v>3.0089661873401972</v>
      </c>
      <c r="Z159" s="4">
        <f t="shared" si="43"/>
        <v>1.8314858392486575</v>
      </c>
      <c r="AA159" s="4">
        <f t="shared" si="44"/>
        <v>1.2955670999624791</v>
      </c>
      <c r="AB159" s="4">
        <f t="shared" si="45"/>
        <v>33.333333333333329</v>
      </c>
      <c r="AC159" s="4">
        <f t="shared" si="46"/>
        <v>4.2552966319043399</v>
      </c>
      <c r="AD159" s="4">
        <f t="shared" si="47"/>
        <v>1.4961101137043686</v>
      </c>
      <c r="AE159" s="4">
        <f t="shared" si="48"/>
        <v>2.4615384615384706E-2</v>
      </c>
      <c r="AF159" s="4">
        <v>215</v>
      </c>
      <c r="AG159" s="4">
        <v>37</v>
      </c>
      <c r="AH159" s="4">
        <v>269</v>
      </c>
      <c r="AI159" s="4">
        <v>50</v>
      </c>
      <c r="AJ159" s="6"/>
    </row>
    <row r="160" spans="1:37" x14ac:dyDescent="0.6">
      <c r="A160" t="s">
        <v>246</v>
      </c>
      <c r="B160" s="1">
        <v>45589</v>
      </c>
      <c r="C160">
        <v>35600</v>
      </c>
      <c r="D160">
        <v>37450</v>
      </c>
      <c r="E160">
        <v>23100</v>
      </c>
      <c r="F160">
        <v>3</v>
      </c>
      <c r="G160" t="s">
        <v>257</v>
      </c>
      <c r="H160" t="s">
        <v>247</v>
      </c>
      <c r="K160" s="2">
        <v>20000</v>
      </c>
      <c r="L160" s="2">
        <v>24000</v>
      </c>
      <c r="M160">
        <v>30000</v>
      </c>
      <c r="N160" s="2">
        <v>577.59</v>
      </c>
      <c r="O160" s="2">
        <v>3.04</v>
      </c>
      <c r="P160" s="2">
        <v>3431</v>
      </c>
      <c r="Q160" s="2">
        <v>33.6</v>
      </c>
      <c r="R160" s="2">
        <v>66.400000000000006</v>
      </c>
      <c r="S160" s="4">
        <f t="shared" si="40"/>
        <v>0.36363636363636365</v>
      </c>
      <c r="T160" s="4">
        <f t="shared" si="41"/>
        <v>0.18666666666666668</v>
      </c>
      <c r="U160" s="1"/>
      <c r="V160" s="5">
        <v>-1.4204921050704851</v>
      </c>
      <c r="W160" s="5">
        <v>-0.96618127807845744</v>
      </c>
      <c r="X160" s="5">
        <v>-1.9422342954846841</v>
      </c>
      <c r="Y160" s="4">
        <f t="shared" si="42"/>
        <v>2.762370923293386</v>
      </c>
      <c r="Z160" s="4">
        <f t="shared" si="43"/>
        <v>1.8286598965353198</v>
      </c>
      <c r="AA160" s="4">
        <f t="shared" si="44"/>
        <v>0.60638136511060492</v>
      </c>
      <c r="AB160" s="4">
        <f t="shared" si="45"/>
        <v>36.363636363636367</v>
      </c>
      <c r="AC160" s="4">
        <f t="shared" si="46"/>
        <v>4.4771357309611233</v>
      </c>
      <c r="AD160" s="4">
        <f t="shared" si="47"/>
        <v>1.506024096385542</v>
      </c>
      <c r="AE160" s="4">
        <f t="shared" si="48"/>
        <v>5.1966292134831393E-2</v>
      </c>
      <c r="AF160" s="4">
        <v>47</v>
      </c>
      <c r="AG160" s="4">
        <v>-67</v>
      </c>
      <c r="AH160" s="4">
        <v>76</v>
      </c>
      <c r="AI160" s="4">
        <v>-100</v>
      </c>
      <c r="AJ160" s="6"/>
    </row>
    <row r="161" spans="1:36" x14ac:dyDescent="0.6">
      <c r="A161" t="s">
        <v>248</v>
      </c>
      <c r="B161" s="1">
        <v>45590</v>
      </c>
      <c r="C161">
        <v>18010</v>
      </c>
      <c r="D161">
        <v>18500</v>
      </c>
      <c r="E161">
        <v>10890</v>
      </c>
      <c r="F161">
        <v>3</v>
      </c>
      <c r="G161" t="s">
        <v>256</v>
      </c>
      <c r="H161" t="s">
        <v>23</v>
      </c>
      <c r="K161" s="2">
        <v>11000</v>
      </c>
      <c r="L161" s="2">
        <v>12500</v>
      </c>
      <c r="M161">
        <v>15000</v>
      </c>
      <c r="N161" s="2">
        <v>1159.8900000000001</v>
      </c>
      <c r="O161" s="2">
        <v>0.11</v>
      </c>
      <c r="P161" s="2">
        <v>1863</v>
      </c>
      <c r="Q161" s="2">
        <v>34.36</v>
      </c>
      <c r="R161" s="2">
        <v>65.64</v>
      </c>
      <c r="S161" s="4">
        <f t="shared" si="40"/>
        <v>0.27659574468085107</v>
      </c>
      <c r="T161" s="4">
        <f t="shared" si="41"/>
        <v>0.20066666666666666</v>
      </c>
      <c r="U161" s="1"/>
      <c r="V161" s="5">
        <v>-0.8841837171268061</v>
      </c>
      <c r="W161" s="5">
        <v>-0.70652739013046373</v>
      </c>
      <c r="X161" s="5">
        <v>-0.50789607275809634</v>
      </c>
      <c r="Y161" s="4">
        <f t="shared" si="42"/>
        <v>3.0647910701638352</v>
      </c>
      <c r="Z161" s="4">
        <f t="shared" si="43"/>
        <v>1.8237349883987313</v>
      </c>
      <c r="AA161" s="4">
        <f t="shared" si="44"/>
        <v>4.5322978786657475E-2</v>
      </c>
      <c r="AB161" s="4">
        <f t="shared" si="45"/>
        <v>27.659574468085108</v>
      </c>
      <c r="AC161" s="4">
        <f t="shared" si="46"/>
        <v>4.1761202110560856</v>
      </c>
      <c r="AD161" s="4">
        <f t="shared" si="47"/>
        <v>1.5234613040828764</v>
      </c>
      <c r="AE161" s="4">
        <f t="shared" si="48"/>
        <v>2.7207107162687372E-2</v>
      </c>
      <c r="AF161" s="4">
        <v>47</v>
      </c>
      <c r="AG161" s="4">
        <v>-142</v>
      </c>
      <c r="AH161" s="4">
        <v>169</v>
      </c>
      <c r="AI161" s="4">
        <v>-95</v>
      </c>
      <c r="AJ161" s="6"/>
    </row>
    <row r="162" spans="1:36" x14ac:dyDescent="0.6">
      <c r="A162" t="s">
        <v>249</v>
      </c>
      <c r="B162" s="1">
        <v>45590</v>
      </c>
      <c r="C162">
        <v>19300</v>
      </c>
      <c r="D162">
        <v>22000</v>
      </c>
      <c r="E162">
        <v>16980</v>
      </c>
      <c r="F162">
        <v>3</v>
      </c>
      <c r="G162" t="s">
        <v>256</v>
      </c>
      <c r="H162" t="s">
        <v>16</v>
      </c>
      <c r="K162" s="2">
        <v>22000</v>
      </c>
      <c r="L162" s="2">
        <v>26000</v>
      </c>
      <c r="M162">
        <v>22000</v>
      </c>
      <c r="N162" s="2">
        <v>251.27</v>
      </c>
      <c r="O162" s="2">
        <v>2.63</v>
      </c>
      <c r="P162" s="2">
        <v>1768</v>
      </c>
      <c r="Q162" s="2">
        <v>68.239999999999995</v>
      </c>
      <c r="R162" s="2">
        <v>31.76</v>
      </c>
      <c r="S162" s="4">
        <f t="shared" ref="S162:S167" si="51">(M162-(K162+L162)/2)/((K162+L162)/2)</f>
        <v>-8.3333333333333329E-2</v>
      </c>
      <c r="T162" s="4">
        <f t="shared" ref="T162:T167" si="52">(C162-M162)/M162</f>
        <v>-0.12272727272727273</v>
      </c>
      <c r="U162" s="1"/>
      <c r="V162" s="5">
        <v>-0.8841837171268061</v>
      </c>
      <c r="W162" s="5">
        <v>-0.70652739013046373</v>
      </c>
      <c r="X162" s="5">
        <v>-0.50789607275809634</v>
      </c>
      <c r="Y162" s="4">
        <f t="shared" ref="Y162:Y167" si="53">LOG(N162+1)</f>
        <v>2.401865607199611</v>
      </c>
      <c r="Z162" s="4">
        <f t="shared" ref="Z162:Z167" si="54">LOG(R162+1)</f>
        <v>1.5153438930883809</v>
      </c>
      <c r="AA162" s="4">
        <f t="shared" ref="AA162:AA167" si="55">LOG(1+O162)</f>
        <v>0.55990662503611255</v>
      </c>
      <c r="AB162" s="4">
        <f t="shared" ref="AB162:AB167" si="56">100*S162</f>
        <v>-8.3333333333333321</v>
      </c>
      <c r="AC162" s="4">
        <f t="shared" ref="AC162:AC167" si="57">LOG(1+M162)</f>
        <v>4.3424424210318371</v>
      </c>
      <c r="AD162" s="4">
        <f t="shared" ref="AD162:AD167" si="58">1/R162 *100</f>
        <v>3.1486146095717884</v>
      </c>
      <c r="AE162" s="4">
        <f t="shared" ref="AE162:AE167" si="59">(D162/C162 -1)</f>
        <v>0.13989637305699487</v>
      </c>
      <c r="AF162" s="4">
        <v>972</v>
      </c>
      <c r="AG162" s="4">
        <v>216</v>
      </c>
      <c r="AH162" s="4">
        <v>806</v>
      </c>
      <c r="AI162" s="4">
        <v>140</v>
      </c>
      <c r="AJ162" s="6"/>
    </row>
    <row r="163" spans="1:36" x14ac:dyDescent="0.6">
      <c r="A163" t="s">
        <v>250</v>
      </c>
      <c r="B163" s="1">
        <v>45593</v>
      </c>
      <c r="C163">
        <v>12500</v>
      </c>
      <c r="D163">
        <v>12700</v>
      </c>
      <c r="E163">
        <v>10070</v>
      </c>
      <c r="F163">
        <v>3</v>
      </c>
      <c r="G163" t="s">
        <v>256</v>
      </c>
      <c r="H163" t="s">
        <v>251</v>
      </c>
      <c r="K163" s="2">
        <v>9400</v>
      </c>
      <c r="L163" s="2">
        <v>10900</v>
      </c>
      <c r="M163">
        <v>13000</v>
      </c>
      <c r="N163" s="2">
        <v>933.9</v>
      </c>
      <c r="O163" s="2">
        <v>1.7</v>
      </c>
      <c r="P163" s="2">
        <v>3114</v>
      </c>
      <c r="Q163" s="2">
        <v>27.89</v>
      </c>
      <c r="R163" s="2">
        <v>72.11</v>
      </c>
      <c r="S163" s="4">
        <f t="shared" si="51"/>
        <v>0.28078817733990147</v>
      </c>
      <c r="T163" s="4">
        <f t="shared" si="52"/>
        <v>-3.8461538461538464E-2</v>
      </c>
      <c r="U163" s="1"/>
      <c r="V163" s="5">
        <v>0.21942057777701571</v>
      </c>
      <c r="W163" s="5">
        <v>-0.16914336386264989</v>
      </c>
      <c r="X163" s="5">
        <v>-0.30925589992238722</v>
      </c>
      <c r="Y163" s="4">
        <f t="shared" si="53"/>
        <v>2.9707651597807678</v>
      </c>
      <c r="Z163" s="4">
        <f t="shared" si="54"/>
        <v>1.8639767839043868</v>
      </c>
      <c r="AA163" s="4">
        <f t="shared" si="55"/>
        <v>0.43136376415898736</v>
      </c>
      <c r="AB163" s="4">
        <f t="shared" si="56"/>
        <v>28.078817733990146</v>
      </c>
      <c r="AC163" s="4">
        <f t="shared" si="57"/>
        <v>4.1139767582898461</v>
      </c>
      <c r="AD163" s="4">
        <f t="shared" si="58"/>
        <v>1.3867702121758425</v>
      </c>
      <c r="AE163" s="4">
        <f t="shared" si="59"/>
        <v>1.6000000000000014E-2</v>
      </c>
      <c r="AF163" s="4">
        <v>210</v>
      </c>
      <c r="AG163" s="4">
        <v>-22</v>
      </c>
      <c r="AH163" s="4">
        <v>242</v>
      </c>
      <c r="AI163" s="4">
        <v>-58</v>
      </c>
      <c r="AJ163" s="6"/>
    </row>
    <row r="164" spans="1:36" x14ac:dyDescent="0.6">
      <c r="A164" t="s">
        <v>252</v>
      </c>
      <c r="B164" s="1">
        <v>45596</v>
      </c>
      <c r="C164">
        <v>32000</v>
      </c>
      <c r="D164">
        <v>32300</v>
      </c>
      <c r="E164">
        <v>28000</v>
      </c>
      <c r="F164">
        <v>3</v>
      </c>
      <c r="G164" t="s">
        <v>256</v>
      </c>
      <c r="H164" t="s">
        <v>27</v>
      </c>
      <c r="K164" s="2">
        <v>25000</v>
      </c>
      <c r="L164" s="2">
        <v>29000</v>
      </c>
      <c r="M164">
        <v>32000</v>
      </c>
      <c r="N164" s="2">
        <v>516.19000000000005</v>
      </c>
      <c r="O164" s="2">
        <v>35.840000000000003</v>
      </c>
      <c r="P164" s="2">
        <v>4815</v>
      </c>
      <c r="Q164" s="2">
        <v>17.73</v>
      </c>
      <c r="R164" s="2">
        <v>82.27</v>
      </c>
      <c r="S164" s="4">
        <f t="shared" si="51"/>
        <v>0.18518518518518517</v>
      </c>
      <c r="T164" s="4">
        <f t="shared" si="52"/>
        <v>0</v>
      </c>
      <c r="U164" s="1"/>
      <c r="V164" s="5">
        <v>0.21942057777701571</v>
      </c>
      <c r="W164" s="5">
        <v>-0.16914336386264989</v>
      </c>
      <c r="X164" s="5">
        <v>-0.30925589992238722</v>
      </c>
      <c r="Y164" s="4">
        <f t="shared" si="53"/>
        <v>2.7136501190954316</v>
      </c>
      <c r="Z164" s="4">
        <f t="shared" si="54"/>
        <v>1.9204885646582979</v>
      </c>
      <c r="AA164" s="4">
        <f t="shared" si="55"/>
        <v>1.5663196215248114</v>
      </c>
      <c r="AB164" s="4">
        <f t="shared" si="56"/>
        <v>18.518518518518519</v>
      </c>
      <c r="AC164" s="4">
        <f t="shared" si="57"/>
        <v>4.5051635498104119</v>
      </c>
      <c r="AD164" s="4">
        <f t="shared" si="58"/>
        <v>1.2155099064057373</v>
      </c>
      <c r="AE164" s="4">
        <f t="shared" si="59"/>
        <v>9.3749999999999112E-3</v>
      </c>
      <c r="AF164" s="4">
        <v>1373</v>
      </c>
      <c r="AG164" s="4">
        <v>306</v>
      </c>
      <c r="AH164" s="4">
        <v>1467</v>
      </c>
      <c r="AI164" s="4">
        <v>289</v>
      </c>
      <c r="AJ164" s="6"/>
    </row>
    <row r="165" spans="1:36" x14ac:dyDescent="0.6">
      <c r="A165" t="s">
        <v>253</v>
      </c>
      <c r="B165" s="1">
        <v>45596</v>
      </c>
      <c r="C165">
        <v>2150</v>
      </c>
      <c r="D165">
        <v>2250</v>
      </c>
      <c r="E165">
        <v>2125</v>
      </c>
      <c r="F165">
        <v>1</v>
      </c>
      <c r="G165" s="7" t="s">
        <v>260</v>
      </c>
      <c r="H165" t="s">
        <v>105</v>
      </c>
      <c r="I165" t="s">
        <v>61</v>
      </c>
      <c r="K165" s="2">
        <v>2000</v>
      </c>
      <c r="L165" s="2">
        <v>2000</v>
      </c>
      <c r="M165">
        <v>2000</v>
      </c>
      <c r="N165" s="2">
        <v>1254.8499999999999</v>
      </c>
      <c r="O165" s="2">
        <v>0.17</v>
      </c>
      <c r="P165" s="2">
        <v>94</v>
      </c>
      <c r="Q165" s="2">
        <v>95.22</v>
      </c>
      <c r="R165" s="2">
        <v>4.78</v>
      </c>
      <c r="S165" s="4">
        <f t="shared" si="51"/>
        <v>0</v>
      </c>
      <c r="T165" s="4">
        <f t="shared" si="52"/>
        <v>7.4999999999999997E-2</v>
      </c>
      <c r="U165" s="1"/>
      <c r="V165" s="5">
        <v>0.21942057777701571</v>
      </c>
      <c r="W165" s="5">
        <v>-0.16914336386264989</v>
      </c>
      <c r="X165" s="5">
        <v>-0.30925589992238722</v>
      </c>
      <c r="Y165" s="4">
        <f t="shared" si="53"/>
        <v>3.0989377699246057</v>
      </c>
      <c r="Z165" s="4">
        <f t="shared" si="54"/>
        <v>0.76192783842052902</v>
      </c>
      <c r="AA165" s="4">
        <f t="shared" si="55"/>
        <v>6.8185861746161619E-2</v>
      </c>
      <c r="AB165" s="4">
        <f t="shared" si="56"/>
        <v>0</v>
      </c>
      <c r="AC165" s="4">
        <f t="shared" si="57"/>
        <v>3.3012470886362113</v>
      </c>
      <c r="AD165" s="4">
        <f t="shared" si="58"/>
        <v>20.920502092050206</v>
      </c>
      <c r="AE165" s="4">
        <f t="shared" si="59"/>
        <v>4.6511627906976827E-2</v>
      </c>
      <c r="AJ165" s="6"/>
    </row>
    <row r="166" spans="1:36" x14ac:dyDescent="0.6">
      <c r="A166" t="s">
        <v>254</v>
      </c>
      <c r="B166" s="1">
        <v>45597</v>
      </c>
      <c r="C166">
        <v>15120</v>
      </c>
      <c r="D166">
        <v>18800</v>
      </c>
      <c r="E166">
        <v>13740</v>
      </c>
      <c r="F166">
        <v>3</v>
      </c>
      <c r="G166" t="s">
        <v>256</v>
      </c>
      <c r="H166" t="s">
        <v>66</v>
      </c>
      <c r="K166" s="2">
        <v>12000</v>
      </c>
      <c r="L166" s="2">
        <v>14000</v>
      </c>
      <c r="M166">
        <v>18000</v>
      </c>
      <c r="N166" s="2">
        <v>841.12</v>
      </c>
      <c r="O166" s="2">
        <v>6.23</v>
      </c>
      <c r="P166" s="2">
        <v>3527</v>
      </c>
      <c r="Q166" s="2">
        <v>12.16</v>
      </c>
      <c r="R166" s="2">
        <v>87.84</v>
      </c>
      <c r="S166" s="4">
        <f t="shared" si="51"/>
        <v>0.38461538461538464</v>
      </c>
      <c r="T166" s="4">
        <f t="shared" si="52"/>
        <v>-0.16</v>
      </c>
      <c r="U166" s="1"/>
      <c r="V166" s="5">
        <v>-3.3004214205555029</v>
      </c>
      <c r="W166" s="5">
        <v>-2.1853501894386489</v>
      </c>
      <c r="X166" s="5">
        <v>-0.15050056817040111</v>
      </c>
      <c r="Y166" s="4">
        <f t="shared" si="53"/>
        <v>2.9253739817900284</v>
      </c>
      <c r="Z166" s="4">
        <f t="shared" si="54"/>
        <v>1.9486085498764363</v>
      </c>
      <c r="AA166" s="4">
        <f t="shared" si="55"/>
        <v>0.85913829729453084</v>
      </c>
      <c r="AB166" s="4">
        <f t="shared" si="56"/>
        <v>38.461538461538467</v>
      </c>
      <c r="AC166" s="4">
        <f t="shared" si="57"/>
        <v>4.2552966319043399</v>
      </c>
      <c r="AD166" s="4">
        <f t="shared" si="58"/>
        <v>1.1384335154826957</v>
      </c>
      <c r="AE166" s="4">
        <f t="shared" si="59"/>
        <v>0.24338624338624348</v>
      </c>
      <c r="AF166" s="4">
        <v>4825</v>
      </c>
      <c r="AG166" s="4">
        <v>166</v>
      </c>
      <c r="AH166" s="4">
        <v>5139</v>
      </c>
      <c r="AI166" s="4">
        <v>297</v>
      </c>
      <c r="AJ166" s="6"/>
    </row>
    <row r="167" spans="1:36" x14ac:dyDescent="0.6">
      <c r="A167" t="s">
        <v>255</v>
      </c>
      <c r="B167" s="1">
        <v>45597</v>
      </c>
      <c r="C167">
        <v>12460</v>
      </c>
      <c r="D167">
        <v>13000</v>
      </c>
      <c r="E167">
        <v>9880</v>
      </c>
      <c r="F167">
        <v>3</v>
      </c>
      <c r="G167" t="s">
        <v>257</v>
      </c>
      <c r="H167" t="s">
        <v>27</v>
      </c>
      <c r="K167" s="2">
        <v>11500</v>
      </c>
      <c r="L167" s="2">
        <v>13500</v>
      </c>
      <c r="M167">
        <v>16000</v>
      </c>
      <c r="N167" s="2">
        <v>973.12</v>
      </c>
      <c r="O167" s="2">
        <v>4.13</v>
      </c>
      <c r="P167" s="2">
        <v>2118</v>
      </c>
      <c r="Q167" s="2">
        <v>34.619999999999997</v>
      </c>
      <c r="R167" s="2">
        <v>65.38</v>
      </c>
      <c r="S167" s="4">
        <f t="shared" si="51"/>
        <v>0.28000000000000003</v>
      </c>
      <c r="T167" s="4">
        <f t="shared" si="52"/>
        <v>-0.22125</v>
      </c>
      <c r="U167" s="1"/>
      <c r="V167" s="5">
        <v>-3.3004214205555029</v>
      </c>
      <c r="W167" s="5">
        <v>-2.1853501894386489</v>
      </c>
      <c r="X167" s="5">
        <v>-0.15050056817040111</v>
      </c>
      <c r="Y167" s="4">
        <f t="shared" si="53"/>
        <v>2.9886124600898083</v>
      </c>
      <c r="Z167" s="4">
        <f t="shared" si="54"/>
        <v>1.822037248072585</v>
      </c>
      <c r="AA167" s="4">
        <f t="shared" si="55"/>
        <v>0.71011736511181622</v>
      </c>
      <c r="AB167" s="4">
        <f t="shared" si="56"/>
        <v>28.000000000000004</v>
      </c>
      <c r="AC167" s="4">
        <f t="shared" si="57"/>
        <v>4.2041471252128479</v>
      </c>
      <c r="AD167" s="4">
        <f t="shared" si="58"/>
        <v>1.5295197308045274</v>
      </c>
      <c r="AE167" s="4">
        <f t="shared" si="59"/>
        <v>4.3338683788122001E-2</v>
      </c>
      <c r="AF167" s="4">
        <v>372</v>
      </c>
      <c r="AG167" s="4">
        <v>12</v>
      </c>
      <c r="AH167" s="4">
        <v>548</v>
      </c>
      <c r="AI167" s="4">
        <v>50</v>
      </c>
      <c r="AJ167" s="6"/>
    </row>
    <row r="168" spans="1:36" x14ac:dyDescent="0.6">
      <c r="U168" s="1"/>
      <c r="V168" s="5"/>
      <c r="W168" s="5"/>
      <c r="X168" s="5"/>
      <c r="Y168"/>
      <c r="Z168"/>
      <c r="AA168"/>
      <c r="AJ168" s="6"/>
    </row>
  </sheetData>
  <sortState xmlns:xlrd2="http://schemas.microsoft.com/office/spreadsheetml/2017/richdata2" ref="A2:T167">
    <sortCondition ref="B2:B167"/>
  </sortState>
  <phoneticPr fontId="1" type="noConversion"/>
  <pageMargins left="0.7" right="0.7" top="0.75" bottom="0.75" header="0.3" footer="0.3"/>
  <pageSetup paperSize="9"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0338-CE15-4531-B24A-217FB1C28BCF}">
  <dimension ref="E1:W231"/>
  <sheetViews>
    <sheetView topLeftCell="E145" zoomScale="83" workbookViewId="0">
      <selection activeCell="J1" sqref="J1:L167"/>
    </sheetView>
  </sheetViews>
  <sheetFormatPr defaultRowHeight="16.899999999999999" x14ac:dyDescent="0.6"/>
  <cols>
    <col min="5" max="6" width="12.5" style="1" bestFit="1" customWidth="1"/>
  </cols>
  <sheetData>
    <row r="1" spans="5:15" x14ac:dyDescent="0.6">
      <c r="E1" s="1" t="s">
        <v>0</v>
      </c>
      <c r="F1" s="1" t="s">
        <v>14</v>
      </c>
      <c r="G1" s="9" t="s">
        <v>263</v>
      </c>
      <c r="H1" s="9" t="s">
        <v>264</v>
      </c>
      <c r="I1" s="9" t="s">
        <v>262</v>
      </c>
      <c r="J1" s="9" t="s">
        <v>263</v>
      </c>
      <c r="K1" s="9" t="s">
        <v>264</v>
      </c>
      <c r="L1" s="9" t="s">
        <v>262</v>
      </c>
    </row>
    <row r="2" spans="5:15" x14ac:dyDescent="0.6">
      <c r="E2" s="1">
        <v>45107</v>
      </c>
      <c r="F2" s="1">
        <v>45537</v>
      </c>
      <c r="G2" s="5">
        <v>0.26306450699610678</v>
      </c>
      <c r="H2" s="5">
        <v>0.41178840064842309</v>
      </c>
      <c r="I2" s="5">
        <v>-1.412821334584563</v>
      </c>
      <c r="J2" s="5">
        <v>0.26306450699610678</v>
      </c>
      <c r="K2" s="5">
        <v>0.41178840064842309</v>
      </c>
      <c r="L2" s="5">
        <v>-1.412821334584563</v>
      </c>
      <c r="M2" s="5"/>
      <c r="N2" s="5"/>
      <c r="O2" s="5"/>
    </row>
    <row r="3" spans="5:15" x14ac:dyDescent="0.6">
      <c r="E3" s="1">
        <v>45107</v>
      </c>
      <c r="F3" s="1">
        <v>45525</v>
      </c>
      <c r="G3" s="5">
        <v>2.705606626044792E-2</v>
      </c>
      <c r="H3" s="5">
        <v>-7.9994487830107555E-2</v>
      </c>
      <c r="I3" s="5">
        <v>0.21253074870246499</v>
      </c>
      <c r="J3" s="5">
        <v>0.26306450699610678</v>
      </c>
      <c r="K3" s="5">
        <v>0.41178840064842309</v>
      </c>
      <c r="L3" s="5">
        <v>-1.412821334584563</v>
      </c>
      <c r="M3" s="5"/>
      <c r="N3" s="5"/>
      <c r="O3" s="5"/>
    </row>
    <row r="4" spans="5:15" x14ac:dyDescent="0.6">
      <c r="E4" s="1">
        <v>45113</v>
      </c>
      <c r="F4" s="1">
        <v>45516</v>
      </c>
      <c r="G4" s="5">
        <v>0.73188287843717059</v>
      </c>
      <c r="H4" s="5">
        <v>0.91634523062920059</v>
      </c>
      <c r="I4" s="5">
        <v>1.3213832692722369</v>
      </c>
      <c r="J4" s="5">
        <v>2.705606626044792E-2</v>
      </c>
      <c r="K4" s="5">
        <v>-7.9994487830107555E-2</v>
      </c>
      <c r="L4" s="5">
        <v>0.21253074870246499</v>
      </c>
      <c r="M4" s="5"/>
      <c r="N4" s="5"/>
      <c r="O4" s="5"/>
    </row>
    <row r="5" spans="5:15" x14ac:dyDescent="0.6">
      <c r="E5" s="1">
        <v>45113</v>
      </c>
      <c r="F5" s="1">
        <v>45513</v>
      </c>
      <c r="G5" s="5">
        <v>2.7460093732455499</v>
      </c>
      <c r="H5" s="5">
        <v>1.594416122831571</v>
      </c>
      <c r="I5" s="5">
        <v>1.63190367623729</v>
      </c>
      <c r="J5" s="5">
        <v>2.705606626044792E-2</v>
      </c>
      <c r="K5" s="5">
        <v>-7.9994487830107555E-2</v>
      </c>
      <c r="L5" s="5">
        <v>0.21253074870246499</v>
      </c>
      <c r="M5" s="5"/>
      <c r="N5" s="5"/>
      <c r="O5" s="5"/>
    </row>
    <row r="6" spans="5:15" x14ac:dyDescent="0.6">
      <c r="E6" s="1">
        <v>45119</v>
      </c>
      <c r="F6" s="1">
        <v>45516</v>
      </c>
      <c r="G6" s="5">
        <v>1.7000464074239701</v>
      </c>
      <c r="H6" s="5">
        <v>1.100009753877166</v>
      </c>
      <c r="I6" s="5">
        <v>1.9926791591656381</v>
      </c>
      <c r="J6" s="5">
        <v>0.73188287843717059</v>
      </c>
      <c r="K6" s="5">
        <v>0.91634523062920059</v>
      </c>
      <c r="L6" s="5">
        <v>1.3213832692722369</v>
      </c>
      <c r="M6" s="5"/>
      <c r="N6" s="5"/>
      <c r="O6" s="5"/>
    </row>
    <row r="7" spans="5:15" x14ac:dyDescent="0.6">
      <c r="E7" s="1">
        <v>45121</v>
      </c>
      <c r="F7" s="1">
        <v>45513</v>
      </c>
      <c r="G7" s="5">
        <v>0.79375030721207473</v>
      </c>
      <c r="H7" s="5">
        <v>0.94919674383444774</v>
      </c>
      <c r="I7" s="5">
        <v>2.8309335846789518</v>
      </c>
      <c r="J7" s="5">
        <v>2.7460093732455499</v>
      </c>
      <c r="K7" s="5">
        <v>1.594416122831571</v>
      </c>
      <c r="L7" s="5">
        <v>1.63190367623729</v>
      </c>
      <c r="M7" s="5"/>
      <c r="N7" s="5"/>
      <c r="O7" s="5"/>
    </row>
    <row r="8" spans="5:15" x14ac:dyDescent="0.6">
      <c r="E8" s="1">
        <v>45126</v>
      </c>
      <c r="F8" s="1">
        <v>45511</v>
      </c>
      <c r="G8" s="5">
        <v>-2.0226930955216269</v>
      </c>
      <c r="H8" s="5">
        <v>-0.44149180386036529</v>
      </c>
      <c r="I8" s="5">
        <v>1.909987601211703</v>
      </c>
      <c r="J8" s="5">
        <v>1.7000464074239701</v>
      </c>
      <c r="K8" s="5">
        <v>1.100009753877166</v>
      </c>
      <c r="L8" s="5">
        <v>1.9926791591656381</v>
      </c>
      <c r="M8" s="5"/>
      <c r="N8" s="5"/>
      <c r="O8" s="5"/>
    </row>
    <row r="9" spans="5:15" x14ac:dyDescent="0.6">
      <c r="E9" s="1">
        <v>45127</v>
      </c>
      <c r="F9" s="1">
        <v>45512</v>
      </c>
      <c r="G9" s="5">
        <v>-2.265005701027818</v>
      </c>
      <c r="H9" s="5">
        <v>-0.64349915700551674</v>
      </c>
      <c r="I9" s="5">
        <v>1.1756860012945489</v>
      </c>
      <c r="J9" s="5">
        <v>0.79375030721207473</v>
      </c>
      <c r="K9" s="5">
        <v>0.94919674383444774</v>
      </c>
      <c r="L9" s="5">
        <v>2.8309335846789518</v>
      </c>
      <c r="M9" s="5"/>
      <c r="N9" s="5"/>
      <c r="O9" s="5"/>
    </row>
    <row r="10" spans="5:15" x14ac:dyDescent="0.6">
      <c r="E10" s="1">
        <v>45128</v>
      </c>
      <c r="F10" s="1">
        <v>45512</v>
      </c>
      <c r="G10" s="5">
        <v>0.79634801170833125</v>
      </c>
      <c r="H10" s="5">
        <v>0.68601820541236869</v>
      </c>
      <c r="I10" s="5">
        <v>0.57566016653823937</v>
      </c>
      <c r="J10" s="5">
        <v>-2.0226930955216269</v>
      </c>
      <c r="K10" s="5">
        <v>-0.44149180386036529</v>
      </c>
      <c r="L10" s="5">
        <v>1.909987601211703</v>
      </c>
      <c r="M10" s="5"/>
      <c r="N10" s="5"/>
      <c r="O10" s="5"/>
    </row>
    <row r="11" spans="5:15" x14ac:dyDescent="0.6">
      <c r="E11" s="1">
        <v>45131</v>
      </c>
      <c r="F11" s="1">
        <v>45510</v>
      </c>
      <c r="G11" s="5">
        <v>0.4865978252858742</v>
      </c>
      <c r="H11" s="5">
        <v>0.26587969450368432</v>
      </c>
      <c r="I11" s="5">
        <v>-3.147652302697086</v>
      </c>
      <c r="J11" s="5">
        <v>-2.265005701027818</v>
      </c>
      <c r="K11" s="5">
        <v>-0.64349915700551674</v>
      </c>
      <c r="L11" s="5">
        <v>1.1756860012945489</v>
      </c>
      <c r="M11" s="5"/>
      <c r="N11" s="5"/>
      <c r="O11" s="5"/>
    </row>
    <row r="12" spans="5:15" x14ac:dyDescent="0.6">
      <c r="E12" s="1">
        <v>45133</v>
      </c>
      <c r="F12" s="1">
        <v>45505</v>
      </c>
      <c r="G12" s="5">
        <v>-2.5970223665591039</v>
      </c>
      <c r="H12" s="5">
        <v>-1.6467745385015631</v>
      </c>
      <c r="I12" s="5">
        <v>-2.8002993427033132</v>
      </c>
      <c r="J12" s="5">
        <v>0.79634801170833125</v>
      </c>
      <c r="K12" s="5">
        <v>0.68601820541236869</v>
      </c>
      <c r="L12" s="5">
        <v>0.57566016653823937</v>
      </c>
      <c r="M12" s="5"/>
      <c r="N12" s="5"/>
      <c r="O12" s="5"/>
    </row>
    <row r="13" spans="5:15" x14ac:dyDescent="0.6">
      <c r="E13" s="1">
        <v>45134</v>
      </c>
      <c r="F13" s="1">
        <v>45505</v>
      </c>
      <c r="G13" s="5">
        <v>-2.2696196359485561</v>
      </c>
      <c r="H13" s="5">
        <v>-1.635225238748625</v>
      </c>
      <c r="I13" s="5">
        <v>-2.0592310000166929</v>
      </c>
      <c r="J13" s="5">
        <v>0.4865978252858742</v>
      </c>
      <c r="K13" s="5">
        <v>0.26587969450368432</v>
      </c>
      <c r="L13" s="5">
        <v>-3.147652302697086</v>
      </c>
      <c r="M13" s="5"/>
      <c r="N13" s="5"/>
      <c r="O13" s="5"/>
    </row>
    <row r="14" spans="5:15" x14ac:dyDescent="0.6">
      <c r="E14" s="1">
        <v>45134</v>
      </c>
      <c r="F14" s="1">
        <v>45498</v>
      </c>
      <c r="G14" s="5">
        <v>-0.45951400720660762</v>
      </c>
      <c r="H14" s="5">
        <v>-0.78345435451780154</v>
      </c>
      <c r="I14" s="5">
        <v>0.95299670430554939</v>
      </c>
      <c r="J14" s="5">
        <v>0.4865978252858742</v>
      </c>
      <c r="K14" s="5">
        <v>0.26587969450368432</v>
      </c>
      <c r="L14" s="5">
        <v>-3.147652302697086</v>
      </c>
      <c r="M14" s="5"/>
      <c r="N14" s="5"/>
      <c r="O14" s="5"/>
    </row>
    <row r="15" spans="5:15" x14ac:dyDescent="0.6">
      <c r="E15" s="1">
        <v>45134</v>
      </c>
      <c r="F15" s="1">
        <v>45495</v>
      </c>
      <c r="G15" s="5">
        <v>-1.946356055079508</v>
      </c>
      <c r="H15" s="5">
        <v>-1.122732206836893</v>
      </c>
      <c r="I15" s="5">
        <v>1.197925910865919</v>
      </c>
      <c r="J15" s="5">
        <v>0.4865978252858742</v>
      </c>
      <c r="K15" s="5">
        <v>0.26587969450368432</v>
      </c>
      <c r="L15" s="5">
        <v>-3.147652302697086</v>
      </c>
      <c r="M15" s="5"/>
      <c r="N15" s="5"/>
      <c r="O15" s="5"/>
    </row>
    <row r="16" spans="5:15" x14ac:dyDescent="0.6">
      <c r="E16" s="1">
        <v>45141</v>
      </c>
      <c r="F16" s="1">
        <v>45491</v>
      </c>
      <c r="G16" s="5">
        <v>-1.0539232373748939</v>
      </c>
      <c r="H16" s="5">
        <v>-0.67897811438859312</v>
      </c>
      <c r="I16" s="5">
        <v>2.1236244706687688</v>
      </c>
      <c r="J16" s="5">
        <v>-2.5970223665591039</v>
      </c>
      <c r="K16" s="5">
        <v>-1.6467745385015631</v>
      </c>
      <c r="L16" s="5">
        <v>-2.8002993427033132</v>
      </c>
      <c r="M16" s="5"/>
      <c r="N16" s="5"/>
      <c r="O16" s="5"/>
    </row>
    <row r="17" spans="5:20" x14ac:dyDescent="0.6">
      <c r="E17" s="1">
        <v>45142</v>
      </c>
      <c r="F17" s="1">
        <v>45489</v>
      </c>
      <c r="G17" s="5">
        <v>-2.2751137631248119</v>
      </c>
      <c r="H17" s="5">
        <v>-1.9019032953642909</v>
      </c>
      <c r="I17" s="5">
        <v>-3.717390235244959</v>
      </c>
      <c r="J17" s="5">
        <v>-2.2696196359485561</v>
      </c>
      <c r="K17" s="5">
        <v>-1.635225238748625</v>
      </c>
      <c r="L17" s="5">
        <v>-2.0592310000166929</v>
      </c>
      <c r="M17" s="5"/>
      <c r="N17" s="5"/>
      <c r="O17" s="5"/>
    </row>
    <row r="18" spans="5:20" x14ac:dyDescent="0.6">
      <c r="E18" s="1">
        <v>45145</v>
      </c>
      <c r="F18" s="1">
        <v>45488</v>
      </c>
      <c r="G18" s="5">
        <v>-1.364413056046226</v>
      </c>
      <c r="H18" s="5">
        <v>-0.7860472892222099</v>
      </c>
      <c r="I18" s="5">
        <v>-0.1104385484738848</v>
      </c>
      <c r="J18" s="5">
        <v>-0.45951400720660762</v>
      </c>
      <c r="K18" s="5">
        <v>-0.78345435451780154</v>
      </c>
      <c r="L18" s="5">
        <v>0.95299670430554939</v>
      </c>
      <c r="M18" s="5"/>
      <c r="N18" s="5"/>
      <c r="O18" s="5"/>
      <c r="R18" s="5"/>
      <c r="S18" s="5"/>
      <c r="T18" s="5"/>
    </row>
    <row r="19" spans="5:20" x14ac:dyDescent="0.6">
      <c r="E19" s="1">
        <v>45148</v>
      </c>
      <c r="F19" s="1">
        <v>45476</v>
      </c>
      <c r="G19" s="5">
        <v>1.3566201856541871</v>
      </c>
      <c r="H19" s="5">
        <v>0.67294587105051262</v>
      </c>
      <c r="I19" s="5">
        <v>0.30134576447182621</v>
      </c>
      <c r="J19" s="5">
        <v>-1.946356055079508</v>
      </c>
      <c r="K19" s="5">
        <v>-1.122732206836893</v>
      </c>
      <c r="L19" s="5">
        <v>1.197925910865919</v>
      </c>
      <c r="M19" s="5"/>
      <c r="N19" s="5"/>
      <c r="O19" s="5"/>
      <c r="R19" s="5"/>
      <c r="S19" s="5"/>
      <c r="T19" s="5"/>
    </row>
    <row r="20" spans="5:20" x14ac:dyDescent="0.6">
      <c r="E20" s="1">
        <v>45148</v>
      </c>
      <c r="F20" s="1">
        <v>45475</v>
      </c>
      <c r="G20" s="5">
        <v>1.655409834452505</v>
      </c>
      <c r="H20" s="5">
        <v>0.82367364505136031</v>
      </c>
      <c r="I20" s="5">
        <v>-0.65713525346611146</v>
      </c>
      <c r="J20" s="5">
        <v>-1.946356055079508</v>
      </c>
      <c r="K20" s="5">
        <v>-1.122732206836893</v>
      </c>
      <c r="L20" s="5">
        <v>1.197925910865919</v>
      </c>
      <c r="M20" s="5"/>
      <c r="N20" s="5"/>
      <c r="O20" s="5"/>
      <c r="R20" s="5"/>
      <c r="S20" s="5"/>
      <c r="T20" s="5"/>
    </row>
    <row r="21" spans="5:20" x14ac:dyDescent="0.6">
      <c r="E21" s="1">
        <v>45148</v>
      </c>
      <c r="F21" s="1">
        <v>45475</v>
      </c>
      <c r="G21" s="5">
        <v>2.5981786364218391</v>
      </c>
      <c r="H21" s="5">
        <v>2.0863815977445821</v>
      </c>
      <c r="I21" s="5">
        <v>1.8746231025849109</v>
      </c>
      <c r="J21" s="5">
        <v>-1.946356055079508</v>
      </c>
      <c r="K21" s="5">
        <v>-1.122732206836893</v>
      </c>
      <c r="L21" s="5">
        <v>1.197925910865919</v>
      </c>
      <c r="M21" s="5"/>
      <c r="N21" s="5"/>
      <c r="O21" s="5"/>
      <c r="R21" s="5"/>
      <c r="S21" s="5"/>
      <c r="T21" s="5"/>
    </row>
    <row r="22" spans="5:20" x14ac:dyDescent="0.6">
      <c r="E22" s="1">
        <v>45148</v>
      </c>
      <c r="F22" s="1">
        <v>45467</v>
      </c>
      <c r="G22" s="5">
        <v>0.65412745536792971</v>
      </c>
      <c r="H22" s="5">
        <v>0.22301242429552201</v>
      </c>
      <c r="I22" s="5">
        <v>1.3271669332591509</v>
      </c>
      <c r="J22" s="5">
        <v>-1.946356055079508</v>
      </c>
      <c r="K22" s="5">
        <v>-1.122732206836893</v>
      </c>
      <c r="L22" s="5">
        <v>1.197925910865919</v>
      </c>
      <c r="M22" s="5"/>
      <c r="N22" s="5"/>
      <c r="O22" s="5"/>
      <c r="R22" s="5"/>
      <c r="S22" s="5"/>
      <c r="T22" s="5"/>
    </row>
    <row r="23" spans="5:20" x14ac:dyDescent="0.6">
      <c r="E23" s="1">
        <v>45149</v>
      </c>
      <c r="F23" s="1">
        <v>45463</v>
      </c>
      <c r="G23" s="5">
        <v>8.916273613409742E-2</v>
      </c>
      <c r="H23" s="5">
        <v>1.9931965270145721E-2</v>
      </c>
      <c r="I23" s="5">
        <v>-0.44056757720470602</v>
      </c>
      <c r="J23" s="5">
        <v>-1.0539232373748939</v>
      </c>
      <c r="K23" s="5">
        <v>-0.67897811438859312</v>
      </c>
      <c r="L23" s="5">
        <v>2.1236244706687688</v>
      </c>
      <c r="M23" s="5"/>
      <c r="N23" s="5"/>
      <c r="O23" s="5"/>
      <c r="R23" s="5"/>
      <c r="S23" s="5"/>
      <c r="T23" s="5"/>
    </row>
    <row r="24" spans="5:20" x14ac:dyDescent="0.6">
      <c r="E24" s="1">
        <v>45155</v>
      </c>
      <c r="F24" s="1">
        <v>45456</v>
      </c>
      <c r="G24" s="5">
        <v>-1.1355616177055301</v>
      </c>
      <c r="H24" s="5">
        <v>-1.1136536813210041</v>
      </c>
      <c r="I24" s="5">
        <v>-0.13163768798162651</v>
      </c>
      <c r="J24" s="5">
        <v>-2.2751137631248119</v>
      </c>
      <c r="K24" s="5">
        <v>-1.9019032953642909</v>
      </c>
      <c r="L24" s="5">
        <v>-3.717390235244959</v>
      </c>
      <c r="M24" s="5"/>
      <c r="N24" s="5"/>
      <c r="O24" s="5"/>
      <c r="R24" s="5"/>
      <c r="S24" s="5"/>
      <c r="T24" s="5"/>
    </row>
    <row r="25" spans="5:20" x14ac:dyDescent="0.6">
      <c r="E25" s="1">
        <v>45159</v>
      </c>
      <c r="F25" s="1">
        <v>45462</v>
      </c>
      <c r="G25" s="5">
        <v>-0.74939381847455067</v>
      </c>
      <c r="H25" s="5">
        <v>-0.44613254949393488</v>
      </c>
      <c r="I25" s="5">
        <v>-3.2688638966494969</v>
      </c>
      <c r="J25" s="5">
        <v>-1.364413056046226</v>
      </c>
      <c r="K25" s="5">
        <v>-0.7860472892222099</v>
      </c>
      <c r="L25" s="5">
        <v>-0.1104385484738848</v>
      </c>
      <c r="M25" s="5"/>
      <c r="N25" s="5"/>
      <c r="O25" s="5"/>
      <c r="R25" s="5"/>
      <c r="S25" s="5"/>
      <c r="T25" s="5"/>
    </row>
    <row r="26" spans="5:20" x14ac:dyDescent="0.6">
      <c r="E26" s="1">
        <v>45160</v>
      </c>
      <c r="F26" s="1">
        <v>45461</v>
      </c>
      <c r="G26" s="5">
        <v>-1.9104449562726229</v>
      </c>
      <c r="H26" s="5">
        <v>-1.865888262106151</v>
      </c>
      <c r="I26" s="5">
        <v>-2.8740705953417129</v>
      </c>
      <c r="J26" s="5">
        <v>1.3566201856541871</v>
      </c>
      <c r="K26" s="5">
        <v>0.67294587105051262</v>
      </c>
      <c r="L26" s="5">
        <v>0.30134576447182621</v>
      </c>
      <c r="M26" s="5"/>
      <c r="N26" s="5"/>
      <c r="O26" s="5"/>
      <c r="R26" s="5"/>
      <c r="S26" s="5"/>
      <c r="T26" s="5"/>
    </row>
    <row r="27" spans="5:20" x14ac:dyDescent="0.6">
      <c r="E27" s="1">
        <v>45162</v>
      </c>
      <c r="F27" s="1">
        <v>45460</v>
      </c>
      <c r="G27" s="5">
        <v>-1.1217177931705129</v>
      </c>
      <c r="H27" s="5">
        <v>-1.0770746889256531</v>
      </c>
      <c r="I27" s="5">
        <v>-3.4443306820574788</v>
      </c>
      <c r="J27" s="5">
        <v>1.655409834452505</v>
      </c>
      <c r="K27" s="5">
        <v>0.82367364505136031</v>
      </c>
      <c r="L27" s="5">
        <v>-0.65713525346611146</v>
      </c>
      <c r="M27" s="5"/>
      <c r="N27" s="5"/>
      <c r="O27" s="5"/>
      <c r="R27" s="5"/>
      <c r="S27" s="5"/>
      <c r="T27" s="5"/>
    </row>
    <row r="28" spans="5:20" x14ac:dyDescent="0.6">
      <c r="E28" s="1">
        <v>45168</v>
      </c>
      <c r="F28" s="1">
        <v>45457</v>
      </c>
      <c r="G28" s="5">
        <v>-1.2092194012906059</v>
      </c>
      <c r="H28" s="5">
        <v>-1.366579495204127</v>
      </c>
      <c r="I28" s="5">
        <v>0.22046029514521129</v>
      </c>
      <c r="J28" s="5">
        <v>2.5981786364218391</v>
      </c>
      <c r="K28" s="5">
        <v>2.0863815977445821</v>
      </c>
      <c r="L28" s="5">
        <v>1.8746231025849109</v>
      </c>
      <c r="M28" s="5"/>
      <c r="N28" s="5"/>
      <c r="O28" s="5"/>
      <c r="P28" s="5"/>
      <c r="R28" s="5"/>
      <c r="S28" s="5"/>
      <c r="T28" s="5"/>
    </row>
    <row r="29" spans="5:20" x14ac:dyDescent="0.6">
      <c r="E29" s="1">
        <v>45168</v>
      </c>
      <c r="F29" s="1">
        <v>45453</v>
      </c>
      <c r="G29" s="5">
        <v>-0.53923210389607346</v>
      </c>
      <c r="H29" s="5">
        <v>-0.5745777770490661</v>
      </c>
      <c r="I29" s="5">
        <v>-2.466717732053882</v>
      </c>
      <c r="J29" s="5">
        <v>2.5981786364218391</v>
      </c>
      <c r="K29" s="5">
        <v>2.0863815977445821</v>
      </c>
      <c r="L29" s="5">
        <v>1.8746231025849109</v>
      </c>
      <c r="M29" s="5"/>
      <c r="N29" s="5"/>
      <c r="O29" s="5"/>
      <c r="P29" s="5"/>
      <c r="R29" s="5"/>
      <c r="S29" s="5"/>
      <c r="T29" s="5"/>
    </row>
    <row r="30" spans="5:20" x14ac:dyDescent="0.6">
      <c r="E30" s="1">
        <v>45170</v>
      </c>
      <c r="F30" s="1">
        <v>45454</v>
      </c>
      <c r="G30" s="5">
        <v>1.227923912073801</v>
      </c>
      <c r="H30" s="5">
        <v>0.67951494323310069</v>
      </c>
      <c r="I30" s="5">
        <v>-4.7561293513909879</v>
      </c>
      <c r="J30" s="5">
        <v>0.65412745536792971</v>
      </c>
      <c r="K30" s="5">
        <v>0.22301242429552201</v>
      </c>
      <c r="L30" s="5">
        <v>1.3271669332591509</v>
      </c>
      <c r="M30" s="5"/>
      <c r="N30" s="5"/>
      <c r="O30" s="5"/>
      <c r="P30" s="5"/>
      <c r="R30" s="5"/>
      <c r="S30" s="5"/>
      <c r="T30" s="5"/>
    </row>
    <row r="31" spans="5:20" x14ac:dyDescent="0.6">
      <c r="E31" s="1">
        <v>45173</v>
      </c>
      <c r="F31" s="1">
        <v>45456</v>
      </c>
      <c r="G31" s="5">
        <v>2.000102532993389</v>
      </c>
      <c r="H31" s="5">
        <v>1.819322667841486</v>
      </c>
      <c r="I31" s="5">
        <v>1.1134493389319771</v>
      </c>
      <c r="J31" s="5">
        <v>8.916273613409742E-2</v>
      </c>
      <c r="K31" s="5">
        <v>1.9931965270145721E-2</v>
      </c>
      <c r="L31" s="5">
        <v>-0.44056757720470602</v>
      </c>
      <c r="M31" s="5"/>
      <c r="N31" s="5"/>
      <c r="O31" s="5"/>
      <c r="P31" s="5"/>
      <c r="R31" s="5"/>
      <c r="S31" s="5"/>
      <c r="T31" s="5"/>
    </row>
    <row r="32" spans="5:20" x14ac:dyDescent="0.6">
      <c r="E32" s="1">
        <v>45176</v>
      </c>
      <c r="F32" s="1">
        <v>45454</v>
      </c>
      <c r="G32" s="5">
        <v>8.3904867591163473E-2</v>
      </c>
      <c r="H32" s="5">
        <v>-0.1980242168772427</v>
      </c>
      <c r="I32" s="5">
        <v>5.0930805326257866</v>
      </c>
      <c r="J32" s="5">
        <v>-1.1355616177055301</v>
      </c>
      <c r="K32" s="5">
        <v>-1.1136536813210041</v>
      </c>
      <c r="L32" s="5">
        <v>-0.13163768798162651</v>
      </c>
      <c r="M32" s="5"/>
      <c r="N32" s="5"/>
      <c r="O32" s="5"/>
      <c r="P32" s="5"/>
      <c r="Q32" s="5"/>
      <c r="R32" s="5"/>
      <c r="S32" s="5"/>
      <c r="T32" s="5"/>
    </row>
    <row r="33" spans="5:20" x14ac:dyDescent="0.6">
      <c r="E33" s="1">
        <v>45183</v>
      </c>
      <c r="F33" s="1">
        <v>45456</v>
      </c>
      <c r="G33" s="5">
        <v>0.94366641600512313</v>
      </c>
      <c r="H33" s="5">
        <v>1.0495083486464909</v>
      </c>
      <c r="I33" s="5">
        <v>-0.29169696985882049</v>
      </c>
      <c r="J33" s="5">
        <v>-0.74939381847455067</v>
      </c>
      <c r="K33" s="5">
        <v>-0.44613254949393488</v>
      </c>
      <c r="L33" s="5">
        <v>-3.2688638966494969</v>
      </c>
      <c r="M33" s="5"/>
      <c r="N33" s="5"/>
      <c r="O33" s="5"/>
      <c r="P33" s="5"/>
      <c r="Q33" s="5"/>
      <c r="R33" s="5"/>
      <c r="S33" s="5"/>
      <c r="T33" s="5"/>
    </row>
    <row r="34" spans="5:20" x14ac:dyDescent="0.6">
      <c r="E34" s="1">
        <v>45194</v>
      </c>
      <c r="F34" s="1">
        <v>45453</v>
      </c>
      <c r="G34" s="5">
        <v>-1.869700982005255</v>
      </c>
      <c r="H34" s="5">
        <v>-1.349674909352192</v>
      </c>
      <c r="I34" s="5">
        <v>-0.2035634791169533</v>
      </c>
      <c r="J34" s="5">
        <v>-1.9104449562726229</v>
      </c>
      <c r="K34" s="5">
        <v>-1.865888262106151</v>
      </c>
      <c r="L34" s="5">
        <v>-2.8740705953417129</v>
      </c>
      <c r="M34" s="5"/>
      <c r="N34" s="5"/>
      <c r="O34" s="5"/>
      <c r="P34" s="5"/>
      <c r="Q34" s="5"/>
      <c r="R34" s="5"/>
      <c r="S34" s="5"/>
      <c r="T34" s="5"/>
    </row>
    <row r="35" spans="5:20" x14ac:dyDescent="0.6">
      <c r="E35" s="1">
        <v>45196</v>
      </c>
      <c r="F35" s="1">
        <v>45453</v>
      </c>
      <c r="G35" s="5">
        <v>-2.5681744712293342</v>
      </c>
      <c r="H35" s="5">
        <v>-2.1769000059622741</v>
      </c>
      <c r="I35" s="5">
        <v>-4.4296577975056506</v>
      </c>
      <c r="J35" s="5">
        <v>-1.1217177931705129</v>
      </c>
      <c r="K35" s="5">
        <v>-1.0770746889256531</v>
      </c>
      <c r="L35" s="5">
        <v>-3.4443306820574788</v>
      </c>
      <c r="M35" s="5"/>
      <c r="N35" s="5"/>
      <c r="O35" s="5"/>
      <c r="P35" s="5"/>
      <c r="Q35" s="5"/>
      <c r="R35" s="5"/>
      <c r="S35" s="5"/>
      <c r="T35" s="5"/>
    </row>
    <row r="36" spans="5:20" x14ac:dyDescent="0.6">
      <c r="E36" s="1">
        <v>45203</v>
      </c>
      <c r="F36" s="1">
        <v>45448</v>
      </c>
      <c r="G36" s="5">
        <v>-1.5140985854530531</v>
      </c>
      <c r="H36" s="5">
        <v>-0.71780251671452944</v>
      </c>
      <c r="I36" s="5">
        <v>0.93624695769290012</v>
      </c>
      <c r="J36" s="5">
        <v>-1.2092194012906059</v>
      </c>
      <c r="K36" s="5">
        <v>-1.366579495204127</v>
      </c>
      <c r="L36" s="5">
        <v>0.22046029514521129</v>
      </c>
      <c r="M36" s="5"/>
      <c r="N36" s="5"/>
      <c r="O36" s="5"/>
      <c r="P36" s="5"/>
      <c r="Q36" s="5"/>
      <c r="R36" s="5"/>
      <c r="S36" s="5"/>
      <c r="T36" s="5"/>
    </row>
    <row r="37" spans="5:20" x14ac:dyDescent="0.6">
      <c r="E37" s="1">
        <v>45203</v>
      </c>
      <c r="F37" s="1">
        <v>45448</v>
      </c>
      <c r="G37" s="5">
        <v>-4.1420482909727196</v>
      </c>
      <c r="H37" s="5">
        <v>-2.6002474466474061</v>
      </c>
      <c r="I37" s="5">
        <v>-5.2251370347610946</v>
      </c>
      <c r="J37" s="5">
        <v>-1.2092194012906059</v>
      </c>
      <c r="K37" s="5">
        <v>-1.366579495204127</v>
      </c>
      <c r="L37" s="5">
        <v>0.22046029514521129</v>
      </c>
      <c r="M37" s="5"/>
      <c r="N37" s="5"/>
      <c r="O37" s="5"/>
      <c r="P37" s="5"/>
      <c r="Q37" s="5"/>
      <c r="R37" s="5"/>
      <c r="S37" s="5"/>
      <c r="T37" s="5"/>
    </row>
    <row r="38" spans="5:20" x14ac:dyDescent="0.6">
      <c r="E38" s="1">
        <v>45204</v>
      </c>
      <c r="F38" s="1">
        <v>45446</v>
      </c>
      <c r="G38" s="5">
        <v>2.1266638506316382</v>
      </c>
      <c r="H38" s="5">
        <v>1.7048982691690899</v>
      </c>
      <c r="I38" s="5">
        <v>-2.3629034715518871</v>
      </c>
      <c r="J38" s="5">
        <v>-0.53923210389607346</v>
      </c>
      <c r="K38" s="5">
        <v>-0.5745777770490661</v>
      </c>
      <c r="L38" s="5">
        <v>-2.466717732053882</v>
      </c>
      <c r="M38" s="5"/>
      <c r="N38" s="5"/>
      <c r="O38" s="5"/>
      <c r="P38" s="5"/>
      <c r="Q38" s="5"/>
      <c r="R38" s="5"/>
      <c r="S38" s="5"/>
      <c r="T38" s="5"/>
    </row>
    <row r="39" spans="5:20" x14ac:dyDescent="0.6">
      <c r="E39" s="1">
        <v>45205</v>
      </c>
      <c r="F39" s="1">
        <v>45432</v>
      </c>
      <c r="G39" s="5">
        <v>3.4467505644138501</v>
      </c>
      <c r="H39" s="5">
        <v>2.956268449680763</v>
      </c>
      <c r="I39" s="5">
        <v>4.9911768085966957</v>
      </c>
      <c r="J39" s="5">
        <v>1.227923912073801</v>
      </c>
      <c r="K39" s="5">
        <v>0.67951494323310069</v>
      </c>
      <c r="L39" s="5">
        <v>-4.7561293513909879</v>
      </c>
      <c r="M39" s="5"/>
      <c r="N39" s="5"/>
      <c r="O39" s="5"/>
      <c r="P39" s="5"/>
      <c r="Q39" s="5"/>
      <c r="R39" s="5"/>
      <c r="S39" s="5"/>
      <c r="T39" s="5"/>
    </row>
    <row r="40" spans="5:20" x14ac:dyDescent="0.6">
      <c r="E40" s="1">
        <v>45209</v>
      </c>
      <c r="F40" s="1">
        <v>45425</v>
      </c>
      <c r="G40" s="5">
        <v>1.6893833809425829</v>
      </c>
      <c r="H40" s="5">
        <v>1.1163189813015379</v>
      </c>
      <c r="I40" s="5">
        <v>8.6188581125365857</v>
      </c>
      <c r="J40" s="5">
        <v>2.000102532993389</v>
      </c>
      <c r="K40" s="5">
        <v>1.819322667841486</v>
      </c>
      <c r="L40" s="5">
        <v>1.1134493389319771</v>
      </c>
      <c r="M40" s="5"/>
      <c r="N40" s="5"/>
      <c r="O40" s="5"/>
      <c r="P40" s="5"/>
      <c r="Q40" s="5"/>
      <c r="R40" s="5"/>
      <c r="S40" s="5"/>
      <c r="T40" s="5"/>
    </row>
    <row r="41" spans="5:20" x14ac:dyDescent="0.6">
      <c r="E41" s="1">
        <v>45212</v>
      </c>
      <c r="F41" s="1">
        <v>45419</v>
      </c>
      <c r="G41" s="5">
        <v>0.97368164989806216</v>
      </c>
      <c r="H41" s="5">
        <v>0.38478886212612229</v>
      </c>
      <c r="I41" s="5">
        <v>-3.3867403969695382</v>
      </c>
      <c r="J41" s="5">
        <v>8.3904867591163473E-2</v>
      </c>
      <c r="K41" s="5">
        <v>-0.1980242168772427</v>
      </c>
      <c r="L41" s="5">
        <v>5.0930805326257866</v>
      </c>
      <c r="M41" s="5"/>
      <c r="N41" s="5"/>
      <c r="O41" s="5"/>
      <c r="P41" s="5"/>
      <c r="Q41" s="5"/>
      <c r="R41" s="5"/>
      <c r="S41" s="5"/>
      <c r="T41" s="5"/>
    </row>
    <row r="42" spans="5:20" x14ac:dyDescent="0.6">
      <c r="E42" s="1">
        <v>45217</v>
      </c>
      <c r="F42" s="1">
        <v>45419</v>
      </c>
      <c r="G42" s="5">
        <v>1.082020200285877</v>
      </c>
      <c r="H42" s="5">
        <v>0.74063609877658398</v>
      </c>
      <c r="I42" s="5">
        <v>-2.676878677446719</v>
      </c>
      <c r="J42" s="5">
        <v>0.94366641600512313</v>
      </c>
      <c r="K42" s="5">
        <v>1.0495083486464909</v>
      </c>
      <c r="L42" s="5">
        <v>-0.29169696985882049</v>
      </c>
      <c r="M42" s="5"/>
      <c r="N42" s="5"/>
      <c r="O42" s="5"/>
      <c r="P42" s="5"/>
      <c r="Q42" s="5"/>
      <c r="R42" s="5"/>
      <c r="S42" s="5"/>
      <c r="T42" s="5"/>
    </row>
    <row r="43" spans="5:20" x14ac:dyDescent="0.6">
      <c r="E43" s="1">
        <v>45218</v>
      </c>
      <c r="F43" s="1">
        <v>45407</v>
      </c>
      <c r="G43" s="5">
        <v>2.1471746761066481</v>
      </c>
      <c r="H43" s="5">
        <v>1.822323512797249</v>
      </c>
      <c r="I43" s="5">
        <v>0.61826214008523783</v>
      </c>
      <c r="J43" s="5">
        <v>-1.869700982005255</v>
      </c>
      <c r="K43" s="5">
        <v>-1.349674909352192</v>
      </c>
      <c r="L43" s="5">
        <v>-0.2035634791169533</v>
      </c>
      <c r="M43" s="5"/>
      <c r="N43" s="5"/>
      <c r="O43" s="5"/>
      <c r="P43" s="5"/>
      <c r="Q43" s="5"/>
      <c r="R43" s="5"/>
      <c r="S43" s="5"/>
      <c r="T43" s="5"/>
    </row>
    <row r="44" spans="5:20" x14ac:dyDescent="0.6">
      <c r="E44" s="1">
        <v>45219</v>
      </c>
      <c r="F44" s="1">
        <v>45405</v>
      </c>
      <c r="G44" s="5">
        <v>0.13686334001840969</v>
      </c>
      <c r="H44" s="5">
        <v>0.27893405960599937</v>
      </c>
      <c r="I44" s="5">
        <v>2.130470398537228</v>
      </c>
      <c r="J44" s="5">
        <v>-2.5681744712293342</v>
      </c>
      <c r="K44" s="5">
        <v>-2.1769000059622741</v>
      </c>
      <c r="L44" s="5">
        <v>-4.4296577975056506</v>
      </c>
      <c r="M44" s="5"/>
      <c r="N44" s="5"/>
      <c r="O44" s="5"/>
      <c r="P44" s="5"/>
      <c r="Q44" s="5"/>
      <c r="R44" s="5"/>
      <c r="S44" s="5"/>
      <c r="T44" s="5"/>
    </row>
    <row r="45" spans="5:20" x14ac:dyDescent="0.6">
      <c r="E45" s="1">
        <v>45225</v>
      </c>
      <c r="F45" s="1">
        <v>45406</v>
      </c>
      <c r="G45" s="5">
        <v>0.153437824307044</v>
      </c>
      <c r="H45" s="5">
        <v>0.24740026402373999</v>
      </c>
      <c r="I45" s="5">
        <v>-1.272608972445646</v>
      </c>
      <c r="J45" s="5">
        <v>-1.5140985854530531</v>
      </c>
      <c r="K45" s="5">
        <v>-0.71780251671452944</v>
      </c>
      <c r="L45" s="5">
        <v>0.93624695769290012</v>
      </c>
      <c r="M45" s="5"/>
      <c r="N45" s="5"/>
      <c r="O45" s="5"/>
      <c r="P45" s="5"/>
      <c r="Q45" s="5"/>
      <c r="R45" s="5"/>
      <c r="S45" s="5"/>
      <c r="T45" s="5"/>
    </row>
    <row r="46" spans="5:20" x14ac:dyDescent="0.6">
      <c r="E46" s="1">
        <v>45226</v>
      </c>
      <c r="F46" s="1">
        <v>45405</v>
      </c>
      <c r="G46" s="5">
        <v>1.210601866901257</v>
      </c>
      <c r="H46" s="5">
        <v>0.86818018567562261</v>
      </c>
      <c r="I46" s="5">
        <v>0.24288096236755999</v>
      </c>
      <c r="J46" s="5">
        <v>-4.1420482909727196</v>
      </c>
      <c r="K46" s="5">
        <v>-2.6002474466474061</v>
      </c>
      <c r="L46" s="5">
        <v>-5.2251370347610946</v>
      </c>
      <c r="M46" s="5"/>
      <c r="N46" s="5"/>
      <c r="O46" s="5"/>
      <c r="P46" s="5"/>
      <c r="Q46" s="5"/>
      <c r="R46" s="5"/>
      <c r="S46" s="5"/>
      <c r="T46" s="5"/>
    </row>
    <row r="47" spans="5:20" x14ac:dyDescent="0.6">
      <c r="E47" s="1">
        <v>45232</v>
      </c>
      <c r="F47" s="1">
        <v>45404</v>
      </c>
      <c r="G47" s="5">
        <v>-0.13070028567699751</v>
      </c>
      <c r="H47" s="5">
        <v>0.20319908635574621</v>
      </c>
      <c r="I47" s="5">
        <v>-0.12607303271235121</v>
      </c>
      <c r="J47" s="5">
        <v>2.1266638506316382</v>
      </c>
      <c r="K47" s="5">
        <v>1.7048982691690899</v>
      </c>
      <c r="L47" s="5">
        <v>-2.3629034715518871</v>
      </c>
      <c r="M47" s="5"/>
      <c r="N47" s="5"/>
      <c r="O47" s="5"/>
      <c r="P47" s="5"/>
      <c r="Q47" s="5"/>
      <c r="R47" s="5"/>
      <c r="S47" s="5"/>
      <c r="T47" s="5"/>
    </row>
    <row r="48" spans="5:20" x14ac:dyDescent="0.6">
      <c r="E48" s="1">
        <v>45232</v>
      </c>
      <c r="F48" s="1">
        <v>45404</v>
      </c>
      <c r="G48" s="5">
        <v>-0.17412774063626141</v>
      </c>
      <c r="H48" s="5">
        <v>-0.1358450177336846</v>
      </c>
      <c r="I48" s="5">
        <v>-0.70222071691738575</v>
      </c>
      <c r="J48" s="5">
        <v>2.1266638506316382</v>
      </c>
      <c r="K48" s="5">
        <v>1.7048982691690899</v>
      </c>
      <c r="L48" s="5">
        <v>-2.3629034715518871</v>
      </c>
      <c r="M48" s="5"/>
      <c r="N48" s="5"/>
      <c r="O48" s="5"/>
      <c r="P48" s="5"/>
      <c r="Q48" s="5"/>
      <c r="R48" s="5"/>
      <c r="S48" s="5"/>
      <c r="T48" s="5"/>
    </row>
    <row r="49" spans="5:23" x14ac:dyDescent="0.6">
      <c r="E49" s="1">
        <v>45233</v>
      </c>
      <c r="F49" s="1">
        <v>45400</v>
      </c>
      <c r="G49" s="5">
        <v>-0.38888792399505429</v>
      </c>
      <c r="H49" s="5">
        <v>0.28342435451252967</v>
      </c>
      <c r="I49" s="5">
        <v>1.866639335260736</v>
      </c>
      <c r="J49" s="5">
        <v>3.4467505644138501</v>
      </c>
      <c r="K49" s="5">
        <v>2.956268449680763</v>
      </c>
      <c r="L49" s="5">
        <v>4.9911768085966957</v>
      </c>
      <c r="M49" s="5"/>
      <c r="N49" s="5"/>
      <c r="O49" s="5"/>
      <c r="P49" s="5"/>
      <c r="Q49" s="5"/>
      <c r="R49" s="5"/>
      <c r="S49" s="5"/>
      <c r="T49" s="5"/>
    </row>
    <row r="50" spans="5:23" x14ac:dyDescent="0.6">
      <c r="E50" s="1">
        <v>45237</v>
      </c>
      <c r="F50" s="1">
        <v>45397</v>
      </c>
      <c r="G50" s="5">
        <v>0.3264022929321031</v>
      </c>
      <c r="H50" s="5">
        <v>0.96800416499098452</v>
      </c>
      <c r="I50" s="5">
        <v>0.58362771493604715</v>
      </c>
      <c r="J50" s="5">
        <v>1.6893833809425829</v>
      </c>
      <c r="K50" s="5">
        <v>1.1163189813015379</v>
      </c>
      <c r="L50" s="5">
        <v>8.6188581125365857</v>
      </c>
      <c r="M50" s="5"/>
      <c r="N50" s="5"/>
      <c r="O50" s="5"/>
      <c r="P50" s="5"/>
      <c r="Q50" s="5"/>
      <c r="R50" s="5"/>
      <c r="S50" s="5"/>
      <c r="T50" s="5"/>
    </row>
    <row r="51" spans="5:23" x14ac:dyDescent="0.6">
      <c r="E51" s="1">
        <v>45239</v>
      </c>
      <c r="F51" s="1">
        <v>45393</v>
      </c>
      <c r="G51" s="5">
        <v>-0.2862987706526976</v>
      </c>
      <c r="H51" s="5">
        <v>4.3346480875062293E-2</v>
      </c>
      <c r="I51" s="5">
        <v>-0.37995060267887448</v>
      </c>
      <c r="J51" s="5">
        <v>0.97368164989806216</v>
      </c>
      <c r="K51" s="5">
        <v>0.38478886212612229</v>
      </c>
      <c r="L51" s="5">
        <v>-3.3867403969695382</v>
      </c>
      <c r="M51" s="5"/>
      <c r="N51" s="5"/>
      <c r="O51" s="5"/>
      <c r="P51" s="5"/>
      <c r="Q51" s="5"/>
      <c r="R51" s="5"/>
      <c r="S51" s="5"/>
      <c r="T51" s="5"/>
    </row>
    <row r="52" spans="5:23" x14ac:dyDescent="0.6">
      <c r="E52" s="1">
        <v>45239</v>
      </c>
      <c r="F52" s="1">
        <v>45384</v>
      </c>
      <c r="G52" s="5">
        <v>-0.52513078093227006</v>
      </c>
      <c r="H52" s="5">
        <v>-0.59743021160275211</v>
      </c>
      <c r="I52" s="5">
        <v>-1.675449145977054</v>
      </c>
      <c r="J52" s="5">
        <v>0.97368164989806216</v>
      </c>
      <c r="K52" s="5">
        <v>0.38478886212612229</v>
      </c>
      <c r="L52" s="5">
        <v>-3.3867403969695382</v>
      </c>
      <c r="M52" s="5"/>
      <c r="N52" s="5"/>
      <c r="O52" s="5"/>
      <c r="P52" s="5"/>
      <c r="Q52" s="5"/>
      <c r="R52" s="5"/>
      <c r="S52" s="5"/>
      <c r="T52" s="5"/>
    </row>
    <row r="53" spans="5:23" x14ac:dyDescent="0.6">
      <c r="E53" s="1">
        <v>45239</v>
      </c>
      <c r="F53" s="1">
        <v>45376</v>
      </c>
      <c r="G53" s="5">
        <v>0.64504925378724687</v>
      </c>
      <c r="H53" s="5">
        <v>0.80360649146315188</v>
      </c>
      <c r="I53" s="5">
        <v>2.7115085418069418</v>
      </c>
      <c r="J53" s="5">
        <v>0.97368164989806216</v>
      </c>
      <c r="K53" s="5">
        <v>0.38478886212612229</v>
      </c>
      <c r="L53" s="5">
        <v>-3.3867403969695382</v>
      </c>
      <c r="M53" s="5"/>
      <c r="N53" s="5"/>
      <c r="O53" s="5"/>
      <c r="P53" s="5"/>
      <c r="Q53" s="5"/>
      <c r="R53" s="5"/>
      <c r="S53" s="5"/>
      <c r="T53" s="5"/>
    </row>
    <row r="54" spans="5:23" x14ac:dyDescent="0.6">
      <c r="E54" s="1">
        <v>45239</v>
      </c>
      <c r="F54" s="1">
        <v>45369</v>
      </c>
      <c r="G54" s="5">
        <v>0.89857634054739555</v>
      </c>
      <c r="H54" s="5">
        <v>0.85419019592247947</v>
      </c>
      <c r="I54" s="5">
        <v>1.1031268270230279</v>
      </c>
      <c r="J54" s="5">
        <v>0.97368164989806216</v>
      </c>
      <c r="K54" s="5">
        <v>0.38478886212612229</v>
      </c>
      <c r="L54" s="5">
        <v>-3.3867403969695382</v>
      </c>
      <c r="M54" s="5"/>
      <c r="N54" s="5"/>
      <c r="O54" s="5"/>
      <c r="P54" s="5"/>
      <c r="Q54" s="5"/>
      <c r="R54" s="5"/>
      <c r="S54" s="5"/>
      <c r="T54" s="5"/>
    </row>
    <row r="55" spans="5:23" x14ac:dyDescent="0.6">
      <c r="E55" s="1">
        <v>45243</v>
      </c>
      <c r="F55" s="1">
        <v>45365</v>
      </c>
      <c r="G55" s="5">
        <v>-0.26227443236956233</v>
      </c>
      <c r="H55" s="5">
        <v>-0.45340685928658708</v>
      </c>
      <c r="I55" s="5">
        <v>0.13282240063511269</v>
      </c>
      <c r="J55" s="5">
        <v>1.082020200285877</v>
      </c>
      <c r="K55" s="5">
        <v>0.74063609877658398</v>
      </c>
      <c r="L55" s="5">
        <v>-2.676878677446719</v>
      </c>
      <c r="M55" s="5"/>
      <c r="N55" s="5"/>
      <c r="O55" s="5"/>
      <c r="P55" s="5"/>
      <c r="Q55" s="5"/>
      <c r="R55" s="5"/>
      <c r="S55" s="5"/>
      <c r="T55" s="5"/>
    </row>
    <row r="56" spans="5:23" x14ac:dyDescent="0.6">
      <c r="E56" s="1">
        <v>45243</v>
      </c>
      <c r="F56" s="1">
        <v>45363</v>
      </c>
      <c r="G56" s="5">
        <v>0.75090412415577501</v>
      </c>
      <c r="H56" s="5">
        <v>0.5122109909764303</v>
      </c>
      <c r="I56" s="5">
        <v>-0.30379598306715672</v>
      </c>
      <c r="J56" s="5">
        <v>1.082020200285877</v>
      </c>
      <c r="K56" s="5">
        <v>0.74063609877658398</v>
      </c>
      <c r="L56" s="5">
        <v>-2.676878677446719</v>
      </c>
      <c r="M56" s="5"/>
      <c r="N56" s="5"/>
      <c r="O56" s="5"/>
      <c r="P56" s="5"/>
      <c r="Q56" s="5"/>
      <c r="R56" s="5"/>
      <c r="S56" s="5"/>
      <c r="T56" s="5"/>
    </row>
    <row r="57" spans="5:23" x14ac:dyDescent="0.6">
      <c r="E57" s="1">
        <v>45243</v>
      </c>
      <c r="F57" s="1">
        <v>45355</v>
      </c>
      <c r="G57" s="5">
        <v>0.79184626399101221</v>
      </c>
      <c r="H57" s="5">
        <v>0.37356746205157992</v>
      </c>
      <c r="I57" s="5">
        <v>-0.41443633467493068</v>
      </c>
      <c r="J57" s="5">
        <v>1.082020200285877</v>
      </c>
      <c r="K57" s="5">
        <v>0.74063609877658398</v>
      </c>
      <c r="L57" s="5">
        <v>-2.676878677446719</v>
      </c>
      <c r="M57" s="5"/>
      <c r="N57" s="5"/>
      <c r="O57" s="5"/>
      <c r="P57" s="5"/>
      <c r="Q57" s="5"/>
      <c r="R57" s="5"/>
      <c r="S57" s="5"/>
      <c r="T57" s="5"/>
    </row>
    <row r="58" spans="5:23" x14ac:dyDescent="0.6">
      <c r="E58" s="1">
        <v>45245</v>
      </c>
      <c r="F58" s="1">
        <v>45348</v>
      </c>
      <c r="G58" s="5">
        <v>0.54816476634230726</v>
      </c>
      <c r="H58" s="5">
        <v>0.607656497971785</v>
      </c>
      <c r="I58" s="5">
        <v>-1.9485538087417349</v>
      </c>
      <c r="J58" s="5">
        <v>2.1471746761066481</v>
      </c>
      <c r="K58" s="5">
        <v>1.822323512797249</v>
      </c>
      <c r="L58" s="5">
        <v>0.61826214008523783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5:23" x14ac:dyDescent="0.6">
      <c r="E59" s="1">
        <v>45247</v>
      </c>
      <c r="F59" s="1">
        <v>45341</v>
      </c>
      <c r="G59" s="5">
        <v>-0.17155217470782139</v>
      </c>
      <c r="H59" s="5">
        <v>0.46051516479637022</v>
      </c>
      <c r="I59" s="5">
        <v>0.12317100186015589</v>
      </c>
      <c r="J59" s="5">
        <v>0.13686334001840969</v>
      </c>
      <c r="K59" s="5">
        <v>0.27893405960599937</v>
      </c>
      <c r="L59" s="5">
        <v>2.130470398537228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5:23" x14ac:dyDescent="0.6">
      <c r="E60" s="1">
        <v>45250</v>
      </c>
      <c r="F60" s="1">
        <v>45349</v>
      </c>
      <c r="G60" s="5">
        <v>-2.9692160519019022</v>
      </c>
      <c r="H60" s="5">
        <v>-1.6696720631691111</v>
      </c>
      <c r="I60" s="5">
        <v>-2.4293800886535002</v>
      </c>
      <c r="J60" s="5">
        <v>0.153437824307044</v>
      </c>
      <c r="K60" s="5">
        <v>0.24740026402373999</v>
      </c>
      <c r="L60" s="5">
        <v>-1.272608972445646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5:23" x14ac:dyDescent="0.6">
      <c r="E61" s="1">
        <v>45251</v>
      </c>
      <c r="F61" s="1">
        <v>45342</v>
      </c>
      <c r="G61" s="5">
        <v>1.536554980226402</v>
      </c>
      <c r="H61" s="5">
        <v>0.7464064299353983</v>
      </c>
      <c r="I61" s="5">
        <v>1.1593417039624061</v>
      </c>
      <c r="J61" s="5">
        <v>1.210601866901257</v>
      </c>
      <c r="K61" s="5">
        <v>0.86818018567562261</v>
      </c>
      <c r="L61" s="5">
        <v>0.24288096236755999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5:23" x14ac:dyDescent="0.6">
      <c r="E62" s="1">
        <v>45251</v>
      </c>
      <c r="F62" s="1">
        <v>45341</v>
      </c>
      <c r="G62" s="5">
        <v>-1.2346893384075761</v>
      </c>
      <c r="H62" s="5">
        <v>-0.47487140057945221</v>
      </c>
      <c r="I62" s="5">
        <v>0.65232760751166075</v>
      </c>
      <c r="J62" s="5">
        <v>1.210601866901257</v>
      </c>
      <c r="K62" s="5">
        <v>0.86818018567562261</v>
      </c>
      <c r="L62" s="5">
        <v>0.24288096236755999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5:23" x14ac:dyDescent="0.6">
      <c r="E63" s="1">
        <v>45254</v>
      </c>
      <c r="F63" s="1">
        <v>45342</v>
      </c>
      <c r="G63" s="5">
        <v>2.628402655292708</v>
      </c>
      <c r="H63" s="5">
        <v>2.2413787688997</v>
      </c>
      <c r="I63" s="5">
        <v>0.45487635442741131</v>
      </c>
      <c r="J63" s="5">
        <v>-0.13070028567699751</v>
      </c>
      <c r="K63" s="5">
        <v>0.20319908635574621</v>
      </c>
      <c r="L63" s="5">
        <v>-0.12607303271235121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5:23" x14ac:dyDescent="0.6">
      <c r="E64" s="1">
        <v>45254</v>
      </c>
      <c r="F64" s="1">
        <v>45336</v>
      </c>
      <c r="G64" s="5">
        <v>-0.40750321170777748</v>
      </c>
      <c r="H64" s="5">
        <v>-0.34401213948194881</v>
      </c>
      <c r="I64" s="5">
        <v>-0.31145038939014791</v>
      </c>
      <c r="J64" s="5">
        <v>-0.13070028567699751</v>
      </c>
      <c r="K64" s="5">
        <v>0.20319908635574621</v>
      </c>
      <c r="L64" s="5">
        <v>-0.12607303271235121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5:23" x14ac:dyDescent="0.6">
      <c r="E65" s="1">
        <v>45258</v>
      </c>
      <c r="F65" s="1">
        <v>45335</v>
      </c>
      <c r="G65" s="5">
        <v>-0.17845092324544251</v>
      </c>
      <c r="H65" s="5">
        <v>4.5365246580341707E-3</v>
      </c>
      <c r="I65" s="5">
        <v>-0.4623022426513998</v>
      </c>
      <c r="J65" s="5">
        <v>-0.17412774063626141</v>
      </c>
      <c r="K65" s="5">
        <v>-0.1358450177336846</v>
      </c>
      <c r="L65" s="5">
        <v>-0.70222071691738575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5:23" x14ac:dyDescent="0.6">
      <c r="E66" s="1">
        <v>45261</v>
      </c>
      <c r="F66" s="1">
        <v>45335</v>
      </c>
      <c r="G66" s="5">
        <v>2.0517025641490401</v>
      </c>
      <c r="H66" s="5">
        <v>1.3278797341929029</v>
      </c>
      <c r="I66" s="5">
        <v>1.078772705435578</v>
      </c>
      <c r="J66" s="5">
        <v>-0.38888792399505429</v>
      </c>
      <c r="K66" s="5">
        <v>0.28342435451252967</v>
      </c>
      <c r="L66" s="5">
        <v>1.866639335260736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5:23" x14ac:dyDescent="0.6">
      <c r="E67" s="1">
        <v>45261</v>
      </c>
      <c r="F67" s="1">
        <v>45335</v>
      </c>
      <c r="G67" s="5">
        <v>0.71830983693169959</v>
      </c>
      <c r="H67" s="5">
        <v>0.68050114394134575</v>
      </c>
      <c r="I67" s="5">
        <v>1.109574571416412</v>
      </c>
      <c r="J67" s="5">
        <v>-0.38888792399505429</v>
      </c>
      <c r="K67" s="5">
        <v>0.28342435451252967</v>
      </c>
      <c r="L67" s="5">
        <v>1.866639335260736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5:23" x14ac:dyDescent="0.6">
      <c r="E68" s="1">
        <v>45264</v>
      </c>
      <c r="F68" s="1">
        <v>45316</v>
      </c>
      <c r="G68" s="5">
        <v>-1.08572957293982</v>
      </c>
      <c r="H68" s="5">
        <v>-0.51044014637731006</v>
      </c>
      <c r="I68" s="5">
        <v>-0.26346700002936502</v>
      </c>
      <c r="J68" s="5">
        <v>0.3264022929321031</v>
      </c>
      <c r="K68" s="5">
        <v>0.96800416499098452</v>
      </c>
      <c r="L68" s="5">
        <v>0.58362771493604715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5:23" x14ac:dyDescent="0.6">
      <c r="E69" s="1">
        <v>45265</v>
      </c>
      <c r="F69" s="1">
        <v>45316</v>
      </c>
      <c r="G69" s="5">
        <v>1.122337944404985</v>
      </c>
      <c r="H69" s="5">
        <v>1.006697882090096</v>
      </c>
      <c r="I69" s="5">
        <v>1.893083835581278</v>
      </c>
      <c r="J69" s="5">
        <v>-0.2862987706526976</v>
      </c>
      <c r="K69" s="5">
        <v>4.3346480875062293E-2</v>
      </c>
      <c r="L69" s="5">
        <v>-0.37995060267887448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5:23" x14ac:dyDescent="0.6">
      <c r="E70" s="1">
        <v>45265</v>
      </c>
      <c r="F70" s="1">
        <v>45314</v>
      </c>
      <c r="G70" s="5">
        <v>1.6515712950440731</v>
      </c>
      <c r="H70" s="5">
        <v>1.4603624573914771</v>
      </c>
      <c r="I70" s="5">
        <v>-0.33874075752158278</v>
      </c>
      <c r="J70" s="5">
        <v>-0.2862987706526976</v>
      </c>
      <c r="K70" s="5">
        <v>4.3346480875062293E-2</v>
      </c>
      <c r="L70" s="5">
        <v>-0.37995060267887448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5:23" x14ac:dyDescent="0.6">
      <c r="E71" s="1">
        <v>45266</v>
      </c>
      <c r="F71" s="1">
        <v>45314</v>
      </c>
      <c r="G71" s="5">
        <v>-0.1058975138793261</v>
      </c>
      <c r="H71" s="5">
        <v>-0.44528686674827778</v>
      </c>
      <c r="I71" s="5">
        <v>1.0394922693457369</v>
      </c>
      <c r="J71" s="5">
        <v>-0.52513078093227006</v>
      </c>
      <c r="K71" s="5">
        <v>-0.59743021160275211</v>
      </c>
      <c r="L71" s="5">
        <v>-1.675449145977054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5:23" x14ac:dyDescent="0.6">
      <c r="E72" s="1">
        <v>45272</v>
      </c>
      <c r="F72" s="1">
        <v>45308</v>
      </c>
      <c r="G72" s="5">
        <v>-0.68854680394447831</v>
      </c>
      <c r="H72" s="5">
        <v>-0.58462064026450233</v>
      </c>
      <c r="I72" s="5">
        <v>1.3396365681062099</v>
      </c>
      <c r="J72" s="5">
        <v>0.64504925378724687</v>
      </c>
      <c r="K72" s="5">
        <v>0.80360649146315188</v>
      </c>
      <c r="L72" s="5">
        <v>2.7115085418069418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5:23" x14ac:dyDescent="0.6">
      <c r="E73" s="1">
        <v>45273</v>
      </c>
      <c r="F73" s="1">
        <v>45308</v>
      </c>
      <c r="G73" s="5">
        <v>-0.8486834483952278</v>
      </c>
      <c r="H73" s="5">
        <v>-0.92380671558508676</v>
      </c>
      <c r="I73" s="5">
        <v>-1.536164897242545</v>
      </c>
      <c r="J73" s="5">
        <v>0.89857634054739555</v>
      </c>
      <c r="K73" s="5">
        <v>0.85419019592247947</v>
      </c>
      <c r="L73" s="5">
        <v>1.1031268270230279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5:23" x14ac:dyDescent="0.6">
      <c r="E74" s="1">
        <v>45282</v>
      </c>
      <c r="F74" s="1">
        <v>45307</v>
      </c>
      <c r="G74" s="5">
        <v>2.924790842427331E-2</v>
      </c>
      <c r="H74" s="5">
        <v>-0.72142175161280775</v>
      </c>
      <c r="I74" s="5">
        <v>0.13265609144455931</v>
      </c>
      <c r="J74" s="5">
        <v>-0.26227443236956233</v>
      </c>
      <c r="K74" s="5">
        <v>0.5122109909764303</v>
      </c>
      <c r="L74" s="5">
        <v>-0.30379598306715672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5:23" x14ac:dyDescent="0.6">
      <c r="E75" s="1">
        <v>45282</v>
      </c>
      <c r="F75" s="1">
        <v>45306</v>
      </c>
      <c r="G75" s="5">
        <v>-2.5591460799783512</v>
      </c>
      <c r="H75" s="5">
        <v>-1.0947367970750239</v>
      </c>
      <c r="I75" s="5">
        <v>1.0659812414147221</v>
      </c>
      <c r="J75" s="5">
        <v>-0.26227443236956233</v>
      </c>
      <c r="K75" s="5">
        <v>0.5122109909764303</v>
      </c>
      <c r="L75" s="5">
        <v>-0.30379598306715672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5:23" x14ac:dyDescent="0.6">
      <c r="E76" s="1">
        <v>45282</v>
      </c>
      <c r="F76" s="1">
        <v>45307</v>
      </c>
      <c r="G76" s="5">
        <v>2.713189489939726</v>
      </c>
      <c r="H76" s="5">
        <v>2.0800290025830428</v>
      </c>
      <c r="I76" s="5">
        <v>0.41928821483018558</v>
      </c>
      <c r="J76" s="5">
        <v>-0.26227443236956233</v>
      </c>
      <c r="K76" s="5">
        <v>0.5122109909764303</v>
      </c>
      <c r="L76" s="5">
        <v>-0.30379598306715672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5:23" x14ac:dyDescent="0.6">
      <c r="E77" s="1">
        <v>45315</v>
      </c>
      <c r="F77" s="1">
        <v>45272</v>
      </c>
      <c r="G77" s="5">
        <v>2.3784654521625259</v>
      </c>
      <c r="H77" s="5">
        <v>1.3420040537126601</v>
      </c>
      <c r="I77" s="5">
        <v>1.9290674295190811</v>
      </c>
      <c r="J77" s="5">
        <v>0.75090412415577501</v>
      </c>
      <c r="K77" s="5">
        <v>0.5122109909764303</v>
      </c>
      <c r="L77" s="5">
        <v>-0.30379598306715672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5:23" x14ac:dyDescent="0.6">
      <c r="E78" s="1">
        <v>45315</v>
      </c>
      <c r="F78" s="1">
        <v>45273</v>
      </c>
      <c r="G78" s="5">
        <v>-2.362495886458055</v>
      </c>
      <c r="H78" s="5">
        <v>-1.911191118539221</v>
      </c>
      <c r="I78" s="5">
        <v>1.41336397937077</v>
      </c>
      <c r="J78" s="5">
        <v>0.75090412415577501</v>
      </c>
      <c r="K78" s="5">
        <v>0.5122109909764303</v>
      </c>
      <c r="L78" s="5">
        <v>-0.30379598306715672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5:23" x14ac:dyDescent="0.6">
      <c r="E79" s="1">
        <v>45316</v>
      </c>
      <c r="F79" s="1">
        <v>45274</v>
      </c>
      <c r="G79" s="5">
        <v>1.1696369276335059</v>
      </c>
      <c r="H79" s="5">
        <v>0.56616380750178441</v>
      </c>
      <c r="I79" s="5">
        <v>-0.25755304118911748</v>
      </c>
      <c r="J79" s="5">
        <v>0.79184626399101199</v>
      </c>
      <c r="K79" s="5">
        <v>0.37356746205157992</v>
      </c>
      <c r="L79" s="5">
        <v>-0.41443633467493068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5:23" x14ac:dyDescent="0.6">
      <c r="E80" s="1">
        <v>45317</v>
      </c>
      <c r="F80" s="1">
        <v>45264</v>
      </c>
      <c r="G80" s="5">
        <v>3.208707302561848</v>
      </c>
      <c r="H80" s="5">
        <v>2.30125260787224</v>
      </c>
      <c r="I80" s="5">
        <v>-0.3843768598696215</v>
      </c>
      <c r="J80" s="5">
        <v>0.54816476634230726</v>
      </c>
      <c r="K80" s="5">
        <v>0.607656497971785</v>
      </c>
      <c r="L80" s="5">
        <v>-1.9485538087417349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5:23" x14ac:dyDescent="0.6">
      <c r="E81" s="1">
        <v>45320</v>
      </c>
      <c r="F81" s="1">
        <v>45261</v>
      </c>
      <c r="G81" s="5">
        <v>1.090776750260305</v>
      </c>
      <c r="H81" s="5">
        <v>1.168342615310225</v>
      </c>
      <c r="I81" s="5">
        <v>0.43574830335939618</v>
      </c>
      <c r="J81" s="5">
        <v>-0.17155217470782139</v>
      </c>
      <c r="K81" s="5">
        <v>0.46051516479637022</v>
      </c>
      <c r="L81" s="5">
        <v>0.12317100186015589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5:23" x14ac:dyDescent="0.6">
      <c r="E82" s="1">
        <v>45323</v>
      </c>
      <c r="F82" s="1">
        <v>45257</v>
      </c>
      <c r="G82" s="5">
        <v>1.1334176512031859</v>
      </c>
      <c r="H82" s="5">
        <v>0.9609871420739361</v>
      </c>
      <c r="I82" s="5">
        <v>1.8655715012399829</v>
      </c>
      <c r="J82" s="5">
        <v>-2.9692160519019022</v>
      </c>
      <c r="K82" s="5">
        <v>-1.6696720631691111</v>
      </c>
      <c r="L82" s="5">
        <v>-2.4293800886535002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5:23" x14ac:dyDescent="0.6">
      <c r="E83" s="1">
        <v>45323</v>
      </c>
      <c r="F83" s="1">
        <v>45253</v>
      </c>
      <c r="G83" s="5">
        <v>3.9714044921410972E-2</v>
      </c>
      <c r="H83" s="5">
        <v>-2.11019174780725E-2</v>
      </c>
      <c r="I83" s="5">
        <v>-0.1605570146007233</v>
      </c>
      <c r="J83" s="5">
        <v>-2.9692160519019022</v>
      </c>
      <c r="K83" s="5">
        <v>-1.6696720631691111</v>
      </c>
      <c r="L83" s="5">
        <v>-2.4293800886535002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5:23" x14ac:dyDescent="0.6">
      <c r="E84" s="1">
        <v>45328</v>
      </c>
      <c r="F84" s="1">
        <v>45253</v>
      </c>
      <c r="G84" s="5">
        <v>1.6960508222401449</v>
      </c>
      <c r="H84" s="5">
        <v>0.72515863134720049</v>
      </c>
      <c r="I84" s="5">
        <v>1.3819274242881121</v>
      </c>
      <c r="J84" s="5">
        <v>1.536554980226402</v>
      </c>
      <c r="K84" s="5">
        <v>0.7464064299353983</v>
      </c>
      <c r="L84" s="5">
        <v>1.1593417039624061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5:23" x14ac:dyDescent="0.6">
      <c r="E85" s="1">
        <v>45328</v>
      </c>
      <c r="F85" s="1">
        <v>45253</v>
      </c>
      <c r="G85" s="5">
        <v>1.868185873306202</v>
      </c>
      <c r="H85" s="5">
        <v>1.086826683187001</v>
      </c>
      <c r="I85" s="5">
        <v>0.34202770606464661</v>
      </c>
      <c r="J85" s="5">
        <v>1.536554980226402</v>
      </c>
      <c r="K85" s="5">
        <v>0.7464064299353983</v>
      </c>
      <c r="L85" s="5">
        <v>1.1593417039624061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5:23" x14ac:dyDescent="0.6">
      <c r="E86" s="1">
        <v>45344</v>
      </c>
      <c r="F86" s="1">
        <v>45251</v>
      </c>
      <c r="G86" s="5">
        <v>0.45683438594397369</v>
      </c>
      <c r="H86" s="5">
        <v>0.19498716883909051</v>
      </c>
      <c r="I86" s="5">
        <v>-0.97396035641497958</v>
      </c>
      <c r="J86" s="5">
        <v>-1.2346893384075761</v>
      </c>
      <c r="K86" s="5">
        <v>-0.47487140057945221</v>
      </c>
      <c r="L86" s="5">
        <v>0.65232760751166075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5:23" x14ac:dyDescent="0.6">
      <c r="E87" s="1">
        <v>45345</v>
      </c>
      <c r="F87" s="1">
        <v>45251</v>
      </c>
      <c r="G87" s="5">
        <v>1.072355087576089</v>
      </c>
      <c r="H87" s="5">
        <v>0.72675071664135582</v>
      </c>
      <c r="I87" s="5">
        <v>-1.419668193975695</v>
      </c>
      <c r="J87" s="5">
        <v>2.628402655292708</v>
      </c>
      <c r="K87" s="5">
        <v>2.2413787688997</v>
      </c>
      <c r="L87" s="5">
        <v>0.45487635442741131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5:23" x14ac:dyDescent="0.6">
      <c r="E88" s="1">
        <v>45345</v>
      </c>
      <c r="F88" s="1">
        <v>45246</v>
      </c>
      <c r="G88" s="5">
        <v>0.97999195513336135</v>
      </c>
      <c r="H88" s="5">
        <v>1.020503838710771</v>
      </c>
      <c r="I88" s="5">
        <v>-0.37578610575401422</v>
      </c>
      <c r="J88" s="5">
        <v>2.628402655292708</v>
      </c>
      <c r="K88" s="5">
        <v>2.2413787688997</v>
      </c>
      <c r="L88" s="5">
        <v>0.45487635442741131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5:23" x14ac:dyDescent="0.6">
      <c r="E89" s="1">
        <v>45349</v>
      </c>
      <c r="F89" s="1">
        <v>45243</v>
      </c>
      <c r="G89" s="5">
        <v>-0.75841148777933742</v>
      </c>
      <c r="H89" s="5">
        <v>-1.0973153688830801E-3</v>
      </c>
      <c r="I89" s="5">
        <v>-0.1676468270494848</v>
      </c>
      <c r="J89" s="5">
        <v>-0.40750321170777748</v>
      </c>
      <c r="K89" s="5">
        <v>-0.34401213948194881</v>
      </c>
      <c r="L89" s="5">
        <v>-0.31145038939014791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5:23" x14ac:dyDescent="0.6">
      <c r="E90" s="1">
        <v>45351</v>
      </c>
      <c r="F90" s="1">
        <v>45243</v>
      </c>
      <c r="G90" s="5">
        <v>-0.96780239204974017</v>
      </c>
      <c r="H90" s="5">
        <v>-0.4084116333644407</v>
      </c>
      <c r="I90" s="5">
        <v>-0.98702929371457027</v>
      </c>
      <c r="J90" s="5">
        <v>-0.17845092324544251</v>
      </c>
      <c r="K90" s="5">
        <v>4.5365246580341707E-3</v>
      </c>
      <c r="L90" s="5">
        <v>-0.4623022426513998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5:23" x14ac:dyDescent="0.6">
      <c r="E91" s="1">
        <v>45351</v>
      </c>
      <c r="F91" s="1">
        <v>45239</v>
      </c>
      <c r="G91" s="5">
        <v>-1.2683372836849121</v>
      </c>
      <c r="H91" s="5">
        <v>-0.46225140181346291</v>
      </c>
      <c r="I91" s="5">
        <v>-1.8647001262114</v>
      </c>
      <c r="J91" s="5">
        <v>-0.17845092324544251</v>
      </c>
      <c r="K91" s="5">
        <v>4.5365246580341707E-3</v>
      </c>
      <c r="L91" s="5">
        <v>-0.4623022426513998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5:23" x14ac:dyDescent="0.6">
      <c r="E92" s="1">
        <v>45355</v>
      </c>
      <c r="F92" s="1">
        <v>45240</v>
      </c>
      <c r="G92" s="5">
        <v>0.159932392266184</v>
      </c>
      <c r="H92" s="5">
        <v>8.5636099118423542E-2</v>
      </c>
      <c r="I92" s="5">
        <v>-1.252535317278382</v>
      </c>
      <c r="J92" s="5">
        <v>2.0517025641490401</v>
      </c>
      <c r="K92" s="5">
        <v>1.3278797341929029</v>
      </c>
      <c r="L92" s="5">
        <v>1.078772705435578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5:23" x14ac:dyDescent="0.6">
      <c r="E93" s="1">
        <v>45356</v>
      </c>
      <c r="F93" s="1">
        <v>45239</v>
      </c>
      <c r="G93" s="5">
        <v>1.762262161026579</v>
      </c>
      <c r="H93" s="5">
        <v>0.55122065156268962</v>
      </c>
      <c r="I93" s="5">
        <v>7.1296650348461471E-2</v>
      </c>
      <c r="J93" s="5">
        <v>0.71830983693169959</v>
      </c>
      <c r="K93" s="5">
        <v>0.68050114394134575</v>
      </c>
      <c r="L93" s="5">
        <v>1.109574571416412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5:23" x14ac:dyDescent="0.6">
      <c r="E94" s="1">
        <v>45356</v>
      </c>
      <c r="F94" s="1">
        <v>45238</v>
      </c>
      <c r="G94" s="5">
        <v>0.79598193759158553</v>
      </c>
      <c r="H94" s="5">
        <v>0.24811791243130379</v>
      </c>
      <c r="I94" s="5">
        <v>-0.39667524068579391</v>
      </c>
      <c r="J94" s="5">
        <v>0.71830983693169959</v>
      </c>
      <c r="K94" s="5">
        <v>0.68050114394134575</v>
      </c>
      <c r="L94" s="5">
        <v>1.109574571416412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5:23" x14ac:dyDescent="0.6">
      <c r="E95" s="1">
        <v>45358</v>
      </c>
      <c r="F95" s="1">
        <v>45236</v>
      </c>
      <c r="G95" s="5">
        <v>-0.40752538162106711</v>
      </c>
      <c r="H95" s="5">
        <v>-0.31800365442141038</v>
      </c>
      <c r="I95" s="5">
        <v>-0.1994956402320629</v>
      </c>
      <c r="J95" s="5">
        <v>-1.08572957293982</v>
      </c>
      <c r="K95" s="5">
        <v>-0.51044014637731006</v>
      </c>
      <c r="L95" s="5">
        <v>-0.26346700002936502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5:23" x14ac:dyDescent="0.6">
      <c r="E96" s="1">
        <v>45364</v>
      </c>
      <c r="F96" s="1">
        <v>45231</v>
      </c>
      <c r="G96" s="5">
        <v>0.1154681875191116</v>
      </c>
      <c r="H96" s="5">
        <v>-0.14190147260849181</v>
      </c>
      <c r="I96" s="5">
        <v>1.0135336257741929</v>
      </c>
      <c r="J96" s="5">
        <v>1.122337944404985</v>
      </c>
      <c r="K96" s="5">
        <v>1.006697882090096</v>
      </c>
      <c r="L96" s="5">
        <v>1.893083835581278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5:23" x14ac:dyDescent="0.6">
      <c r="E97" s="1">
        <v>45372</v>
      </c>
      <c r="F97" s="1">
        <v>45231</v>
      </c>
      <c r="G97" s="5">
        <v>1.6701451720221769</v>
      </c>
      <c r="H97" s="5">
        <v>0.88874577564304158</v>
      </c>
      <c r="I97" s="5">
        <v>-1.252918621946381</v>
      </c>
      <c r="J97" s="5">
        <v>1.6515712950440731</v>
      </c>
      <c r="K97" s="5">
        <v>1.4603624573914771</v>
      </c>
      <c r="L97" s="5">
        <v>-0.33874075752158278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5:23" x14ac:dyDescent="0.6">
      <c r="E98" s="1">
        <v>45377</v>
      </c>
      <c r="F98" s="1">
        <v>45232</v>
      </c>
      <c r="G98" s="5">
        <v>1.3242361676013761</v>
      </c>
      <c r="H98" s="5">
        <v>1.0956702140513299</v>
      </c>
      <c r="I98" s="5">
        <v>-8.3795747776006721E-2</v>
      </c>
      <c r="J98" s="5">
        <v>-0.1058975138793261</v>
      </c>
      <c r="K98" s="5">
        <v>-0.44528686674827778</v>
      </c>
      <c r="L98" s="5">
        <v>1.0394922693457369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5:23" x14ac:dyDescent="0.6">
      <c r="E99" s="1">
        <v>45378</v>
      </c>
      <c r="F99" s="1">
        <v>45230</v>
      </c>
      <c r="G99" s="5">
        <v>-0.79156013970628436</v>
      </c>
      <c r="H99" s="5">
        <v>0.1355582881815289</v>
      </c>
      <c r="I99" s="5">
        <v>-0.929778498744531</v>
      </c>
      <c r="J99" s="5">
        <v>-0.68854680394447831</v>
      </c>
      <c r="K99" s="5">
        <v>-0.58462064026450233</v>
      </c>
      <c r="L99" s="5">
        <v>1.3396365681062099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5:23" x14ac:dyDescent="0.6">
      <c r="E100" s="1">
        <v>45385</v>
      </c>
      <c r="F100" s="1">
        <v>45230</v>
      </c>
      <c r="G100" s="5">
        <v>-1.3353032743461271</v>
      </c>
      <c r="H100" s="5">
        <v>-0.32943476340602151</v>
      </c>
      <c r="I100" s="5">
        <v>-0.95276836434523104</v>
      </c>
      <c r="J100" s="5">
        <v>-0.8486834483952278</v>
      </c>
      <c r="K100" s="5">
        <v>-0.92380671558508676</v>
      </c>
      <c r="L100" s="5">
        <v>-1.536164897242545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5:23" x14ac:dyDescent="0.6">
      <c r="E101" s="1">
        <v>45397</v>
      </c>
      <c r="F101" s="1">
        <v>45230</v>
      </c>
      <c r="G101" s="5">
        <v>-3.693780697267512</v>
      </c>
      <c r="H101" s="5">
        <v>-2.467112768157564</v>
      </c>
      <c r="I101" s="5">
        <v>0.52965305829484222</v>
      </c>
      <c r="J101" s="5">
        <v>2.924790842427331E-2</v>
      </c>
      <c r="K101" s="5">
        <v>-0.72142175161280775</v>
      </c>
      <c r="L101" s="5">
        <v>0.13265609144455931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5:23" x14ac:dyDescent="0.6">
      <c r="E102" s="1">
        <v>45404</v>
      </c>
      <c r="F102" s="1">
        <v>45230</v>
      </c>
      <c r="G102" s="5">
        <v>-4.5319390018690902</v>
      </c>
      <c r="H102" s="5">
        <v>-2.8172666994546391</v>
      </c>
      <c r="I102" s="5">
        <v>-1.826086930380751</v>
      </c>
      <c r="J102" s="5">
        <v>-2.5591460799783512</v>
      </c>
      <c r="K102" s="5">
        <v>-1.0947367970750239</v>
      </c>
      <c r="L102" s="5">
        <v>1.0659812414147221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5:23" x14ac:dyDescent="0.6">
      <c r="E103" s="1">
        <v>45406</v>
      </c>
      <c r="F103" s="1">
        <v>45225</v>
      </c>
      <c r="G103" s="5">
        <v>8.9207341918531094E-2</v>
      </c>
      <c r="H103" s="5">
        <v>0.58908143962056947</v>
      </c>
      <c r="I103" s="5">
        <v>-2.0497393234763588</v>
      </c>
      <c r="J103" s="5">
        <v>2.713189489939726</v>
      </c>
      <c r="K103" s="5">
        <v>2.0800290025830428</v>
      </c>
      <c r="L103" s="5">
        <v>0.41928821483018558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5:23" x14ac:dyDescent="0.6">
      <c r="E104" s="1">
        <v>45412</v>
      </c>
      <c r="F104" s="1">
        <v>45223</v>
      </c>
      <c r="G104" s="5">
        <v>-1.212480597171111</v>
      </c>
      <c r="H104" s="5">
        <v>-0.41508959067683449</v>
      </c>
      <c r="I104" s="5">
        <v>0.77988261163064254</v>
      </c>
      <c r="J104" s="5">
        <v>2.3784654521625259</v>
      </c>
      <c r="K104" s="5">
        <v>1.3420040537126601</v>
      </c>
      <c r="L104" s="5">
        <v>1.9290674295190811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5:23" x14ac:dyDescent="0.6">
      <c r="E105" s="1">
        <v>45414</v>
      </c>
      <c r="F105" s="1">
        <v>45222</v>
      </c>
      <c r="G105" s="5">
        <v>-5.7814447932362532</v>
      </c>
      <c r="H105" s="5">
        <v>-4.7799776974954549</v>
      </c>
      <c r="I105" s="5">
        <v>-15.02710356072035</v>
      </c>
      <c r="J105" s="5">
        <v>-2.362495886458055</v>
      </c>
      <c r="K105" s="5">
        <v>-1.911191118539221</v>
      </c>
      <c r="L105" s="5">
        <v>1.41336397937077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5:23" x14ac:dyDescent="0.6">
      <c r="E106" s="1">
        <v>45414</v>
      </c>
      <c r="F106" s="1">
        <v>45222</v>
      </c>
      <c r="G106" s="5">
        <v>3.392798665308693</v>
      </c>
      <c r="H106" s="5">
        <v>2.7821936003461869</v>
      </c>
      <c r="I106" s="5">
        <v>2.122801068062266</v>
      </c>
      <c r="J106" s="5">
        <v>-2.362495886458055</v>
      </c>
      <c r="K106" s="5">
        <v>-1.911191118539221</v>
      </c>
      <c r="L106" s="5">
        <v>1.41336397937077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5:23" x14ac:dyDescent="0.6">
      <c r="E107" s="1">
        <v>45415</v>
      </c>
      <c r="F107" s="1">
        <v>45217</v>
      </c>
      <c r="G107" s="5">
        <v>0.72382774536250594</v>
      </c>
      <c r="H107" s="5">
        <v>0.47149118680309349</v>
      </c>
      <c r="I107" s="5">
        <v>3.6818296918727129</v>
      </c>
      <c r="J107" s="5">
        <v>1.1696369276335059</v>
      </c>
      <c r="K107" s="5">
        <v>0.56616380750178441</v>
      </c>
      <c r="L107" s="5">
        <v>-0.25755304118911748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5:23" x14ac:dyDescent="0.6">
      <c r="E108" s="1">
        <v>45419</v>
      </c>
      <c r="F108" s="1">
        <v>45215</v>
      </c>
      <c r="G108" s="5">
        <v>2.3673485714181819</v>
      </c>
      <c r="H108" s="5">
        <v>2.001866535102927</v>
      </c>
      <c r="I108" s="5">
        <v>0.53189338214966475</v>
      </c>
      <c r="J108" s="5">
        <v>3.208707302561848</v>
      </c>
      <c r="K108" s="5">
        <v>2.30125260787224</v>
      </c>
      <c r="L108" s="5">
        <v>-0.3843768598696215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5:23" x14ac:dyDescent="0.6">
      <c r="E109" s="1">
        <v>45419</v>
      </c>
      <c r="F109" s="1">
        <v>45209</v>
      </c>
      <c r="G109" s="5">
        <v>2.5541285420882511</v>
      </c>
      <c r="H109" s="5">
        <v>1.8155128724959211</v>
      </c>
      <c r="I109" s="5">
        <v>2.8070538594606571</v>
      </c>
      <c r="J109" s="5">
        <v>3.208707302561848</v>
      </c>
      <c r="K109" s="5">
        <v>2.30125260787224</v>
      </c>
      <c r="L109" s="5">
        <v>-0.3843768598696215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5:23" x14ac:dyDescent="0.6">
      <c r="E110" s="1">
        <v>45420</v>
      </c>
      <c r="F110" s="1">
        <v>45209</v>
      </c>
      <c r="G110" s="5">
        <v>1.604305500298389</v>
      </c>
      <c r="H110" s="5">
        <v>1.1731409295649471</v>
      </c>
      <c r="I110" s="5">
        <v>8.2380134547148501E-2</v>
      </c>
      <c r="J110" s="5">
        <v>1.090776750260305</v>
      </c>
      <c r="K110" s="5">
        <v>1.168342615310225</v>
      </c>
      <c r="L110" s="5">
        <v>0.43574830335939618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5:23" x14ac:dyDescent="0.6">
      <c r="E111" s="1">
        <v>45429</v>
      </c>
      <c r="F111" s="1">
        <v>45204</v>
      </c>
      <c r="G111" s="5">
        <v>1.05048595720537</v>
      </c>
      <c r="H111" s="5">
        <v>0.77184349259576002</v>
      </c>
      <c r="I111" s="5">
        <v>0.1411602415574168</v>
      </c>
      <c r="J111" s="5">
        <v>1.1334176512031859</v>
      </c>
      <c r="K111" s="5">
        <v>0.9609871420739361</v>
      </c>
      <c r="L111" s="5">
        <v>1.8655715012399829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5:23" x14ac:dyDescent="0.6">
      <c r="E112" s="1">
        <v>45429</v>
      </c>
      <c r="F112" s="1">
        <v>45194</v>
      </c>
      <c r="G112" s="5">
        <v>0.2361763575415283</v>
      </c>
      <c r="H112" s="5">
        <v>0.22467075569473541</v>
      </c>
      <c r="I112" s="5">
        <v>0.30869673485806481</v>
      </c>
      <c r="J112" s="5">
        <v>1.1334176512031859</v>
      </c>
      <c r="K112" s="5">
        <v>0.9609871420739361</v>
      </c>
      <c r="L112" s="5">
        <v>1.8655715012399829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5:23" x14ac:dyDescent="0.6">
      <c r="E113" s="1">
        <v>45435</v>
      </c>
      <c r="F113" s="1">
        <v>45187</v>
      </c>
      <c r="G113" s="5">
        <v>-1.1089999170162961</v>
      </c>
      <c r="H113" s="5">
        <v>-0.47310009280372461</v>
      </c>
      <c r="I113" s="5">
        <v>-1.774107448817444</v>
      </c>
      <c r="J113" s="5">
        <v>3.9714044921410972E-2</v>
      </c>
      <c r="K113" s="5">
        <v>-2.11019174780725E-2</v>
      </c>
      <c r="L113" s="5">
        <v>-0.1605570146007233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5:23" x14ac:dyDescent="0.6">
      <c r="E114" s="1">
        <v>45441</v>
      </c>
      <c r="F114" s="1">
        <v>45188</v>
      </c>
      <c r="G114" s="5">
        <v>-1.342681146889247</v>
      </c>
      <c r="H114" s="5">
        <v>-0.60151169477812094</v>
      </c>
      <c r="I114" s="5">
        <v>-1.1647864615336501</v>
      </c>
      <c r="J114" s="5">
        <v>1.6960508222401449</v>
      </c>
      <c r="K114" s="5">
        <v>0.72515863134720049</v>
      </c>
      <c r="L114" s="5">
        <v>1.3819274242881121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5:23" x14ac:dyDescent="0.6">
      <c r="E115" s="1">
        <v>45457</v>
      </c>
      <c r="F115" s="1">
        <v>45190</v>
      </c>
      <c r="G115" s="5">
        <v>2.007394357750472</v>
      </c>
      <c r="H115" s="5">
        <v>1.610453679899434</v>
      </c>
      <c r="I115" s="5">
        <v>-5.5196738365127902E-2</v>
      </c>
      <c r="J115" s="5">
        <v>1.868185873306202</v>
      </c>
      <c r="K115" s="5">
        <v>1.086826683187001</v>
      </c>
      <c r="L115" s="5">
        <v>0.34202770606464661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5:23" x14ac:dyDescent="0.6">
      <c r="E116" s="1">
        <v>45460</v>
      </c>
      <c r="F116" s="1">
        <v>45188</v>
      </c>
      <c r="G116" s="5">
        <v>2.1340301171543752</v>
      </c>
      <c r="H116" s="5">
        <v>1.5002873234559879</v>
      </c>
      <c r="I116" s="5">
        <v>2.0635576419685449</v>
      </c>
      <c r="J116" s="5">
        <v>0.45683438594397369</v>
      </c>
      <c r="K116" s="5">
        <v>0.19498716883909051</v>
      </c>
      <c r="L116" s="5">
        <v>-0.97396035641497958</v>
      </c>
      <c r="M116" s="5"/>
      <c r="Q116" s="5"/>
      <c r="R116" s="5"/>
      <c r="S116" s="5"/>
      <c r="T116" s="5"/>
      <c r="U116" s="5"/>
      <c r="V116" s="5"/>
      <c r="W116" s="5"/>
    </row>
    <row r="117" spans="5:23" x14ac:dyDescent="0.6">
      <c r="E117" s="1">
        <v>45461</v>
      </c>
      <c r="F117" s="1">
        <v>45188</v>
      </c>
      <c r="G117" s="5">
        <v>0.70312551009082069</v>
      </c>
      <c r="H117" s="5">
        <v>0.53275064899524971</v>
      </c>
      <c r="I117" s="5">
        <v>2.5416538240788271</v>
      </c>
      <c r="J117" s="5">
        <v>1.072355087576089</v>
      </c>
      <c r="K117" s="5">
        <v>0.72675071664135582</v>
      </c>
      <c r="L117" s="5">
        <v>-1.419668193975695</v>
      </c>
      <c r="Q117" s="5"/>
      <c r="R117" s="5"/>
      <c r="S117" s="5"/>
      <c r="T117" s="5"/>
      <c r="U117" s="5"/>
      <c r="V117" s="5"/>
      <c r="W117" s="5"/>
    </row>
    <row r="118" spans="5:23" x14ac:dyDescent="0.6">
      <c r="E118" s="1">
        <v>45462</v>
      </c>
      <c r="F118" s="1">
        <v>45187</v>
      </c>
      <c r="G118" s="5">
        <v>0.20671645950375089</v>
      </c>
      <c r="H118" s="5">
        <v>0.27803974131996179</v>
      </c>
      <c r="I118" s="5">
        <v>2.0005271546965919</v>
      </c>
      <c r="J118" s="5">
        <v>0.97999195513336135</v>
      </c>
      <c r="K118" s="5">
        <v>1.020503838710771</v>
      </c>
      <c r="L118" s="5">
        <v>-0.37578610575401422</v>
      </c>
      <c r="Q118" s="5"/>
      <c r="R118" s="5"/>
      <c r="S118" s="5"/>
      <c r="T118" s="5"/>
      <c r="U118" s="5"/>
      <c r="V118" s="5"/>
      <c r="W118" s="5"/>
    </row>
    <row r="119" spans="5:23" x14ac:dyDescent="0.6">
      <c r="E119" s="1">
        <v>45462</v>
      </c>
      <c r="F119" s="1">
        <v>45183</v>
      </c>
      <c r="G119" s="5">
        <v>-0.14910156272876199</v>
      </c>
      <c r="H119" s="5">
        <v>3.9549319134539983E-3</v>
      </c>
      <c r="I119" s="5">
        <v>0.36706751946050797</v>
      </c>
      <c r="J119" s="5">
        <v>0.97999195513336135</v>
      </c>
      <c r="K119" s="5">
        <v>1.020503838710771</v>
      </c>
      <c r="L119" s="5">
        <v>-0.37578610575401422</v>
      </c>
      <c r="Q119" s="5"/>
      <c r="R119" s="5"/>
      <c r="S119" s="5"/>
      <c r="T119" s="5"/>
      <c r="U119" s="5"/>
      <c r="V119" s="5"/>
      <c r="W119" s="5"/>
    </row>
    <row r="120" spans="5:23" x14ac:dyDescent="0.6">
      <c r="E120" s="1">
        <v>45462</v>
      </c>
      <c r="F120" s="1">
        <v>45173</v>
      </c>
      <c r="G120" s="5">
        <v>0.31677675545785677</v>
      </c>
      <c r="H120" s="5">
        <v>0.45071845927991849</v>
      </c>
      <c r="I120" s="5">
        <v>-1.130768538479298</v>
      </c>
      <c r="J120" s="5">
        <v>0.97999195513336135</v>
      </c>
      <c r="K120" s="5">
        <v>1.020503838710771</v>
      </c>
      <c r="L120" s="5">
        <v>-0.37578610575401422</v>
      </c>
      <c r="Q120" s="5"/>
      <c r="R120" s="5"/>
      <c r="S120" s="5"/>
      <c r="T120" s="5"/>
      <c r="U120" s="5"/>
      <c r="V120" s="5"/>
      <c r="W120" s="5"/>
    </row>
    <row r="121" spans="5:23" x14ac:dyDescent="0.6">
      <c r="E121" s="1">
        <v>45464</v>
      </c>
      <c r="F121" s="1">
        <v>45167</v>
      </c>
      <c r="G121" s="5">
        <v>0.66679462714849991</v>
      </c>
      <c r="H121" s="5">
        <v>0.37997124871681881</v>
      </c>
      <c r="I121" s="5">
        <v>-1.641443174354251</v>
      </c>
      <c r="J121" s="5">
        <v>-0.75841148777933742</v>
      </c>
      <c r="K121" s="5">
        <v>-1.0973153688830801E-3</v>
      </c>
      <c r="L121" s="5">
        <v>-0.1676468270494848</v>
      </c>
      <c r="Q121" s="5"/>
      <c r="R121" s="5"/>
      <c r="S121" s="5"/>
      <c r="T121" s="5"/>
      <c r="U121" s="5"/>
      <c r="V121" s="5"/>
      <c r="W121" s="5"/>
    </row>
    <row r="122" spans="5:23" x14ac:dyDescent="0.6">
      <c r="E122" s="1">
        <v>45467</v>
      </c>
      <c r="F122" s="1">
        <v>45161</v>
      </c>
      <c r="G122" s="5">
        <v>0.90564889689780936</v>
      </c>
      <c r="H122" s="5">
        <v>0.2141544023148737</v>
      </c>
      <c r="I122" s="5">
        <v>-0.66791955766464461</v>
      </c>
      <c r="J122" s="5">
        <v>-0.96780239204974017</v>
      </c>
      <c r="K122" s="5">
        <v>-0.4084116333644407</v>
      </c>
      <c r="L122" s="5">
        <v>-0.98702929371457027</v>
      </c>
      <c r="Q122" s="5"/>
      <c r="R122" s="5"/>
      <c r="S122" s="5"/>
      <c r="T122" s="5"/>
      <c r="U122" s="5"/>
      <c r="V122" s="5"/>
      <c r="W122" s="5"/>
    </row>
    <row r="123" spans="5:23" x14ac:dyDescent="0.6">
      <c r="E123" s="1">
        <v>45467</v>
      </c>
      <c r="F123" s="1">
        <v>45160</v>
      </c>
      <c r="G123" s="5">
        <v>-1.4204921050704851</v>
      </c>
      <c r="H123" s="5">
        <v>-0.96618127807845744</v>
      </c>
      <c r="I123" s="5">
        <v>-1.9422342954846841</v>
      </c>
      <c r="J123" s="5">
        <v>-0.96780239204974017</v>
      </c>
      <c r="K123" s="5">
        <v>-0.4084116333644407</v>
      </c>
      <c r="L123" s="5">
        <v>-0.98702929371457027</v>
      </c>
      <c r="Q123" s="5"/>
      <c r="R123" s="5"/>
      <c r="S123" s="5"/>
      <c r="T123" s="5"/>
      <c r="U123" s="5"/>
      <c r="V123" s="5"/>
      <c r="W123" s="5"/>
    </row>
    <row r="124" spans="5:23" x14ac:dyDescent="0.6">
      <c r="E124" s="1">
        <v>45467</v>
      </c>
      <c r="F124" s="1">
        <v>45159</v>
      </c>
      <c r="G124" s="5">
        <v>-0.8841837171268061</v>
      </c>
      <c r="H124" s="5">
        <v>-0.70652739013046373</v>
      </c>
      <c r="I124" s="5">
        <v>-0.50789607275809634</v>
      </c>
      <c r="J124" s="5">
        <v>-0.96780239204974017</v>
      </c>
      <c r="K124" s="5">
        <v>-0.4084116333644407</v>
      </c>
      <c r="L124" s="5">
        <v>-0.98702929371457027</v>
      </c>
      <c r="Q124" s="5"/>
      <c r="R124" s="5"/>
      <c r="S124" s="5"/>
      <c r="T124" s="5"/>
      <c r="U124" s="5"/>
      <c r="V124" s="5"/>
      <c r="W124" s="5"/>
    </row>
    <row r="125" spans="5:23" x14ac:dyDescent="0.6">
      <c r="E125" s="1">
        <v>45468</v>
      </c>
      <c r="F125" s="1">
        <v>45159</v>
      </c>
      <c r="G125" s="5">
        <v>1.323869413725355</v>
      </c>
      <c r="H125" s="5">
        <v>0.18456822960375349</v>
      </c>
      <c r="I125" s="5">
        <v>-2.3859726027756301</v>
      </c>
      <c r="J125" s="5">
        <v>-0.96780239204974017</v>
      </c>
      <c r="K125" s="5">
        <v>-0.4084116333644407</v>
      </c>
      <c r="L125" s="5">
        <v>-0.98702929371457027</v>
      </c>
      <c r="Q125" s="5"/>
      <c r="R125" s="5"/>
      <c r="S125" s="5"/>
      <c r="T125" s="5"/>
      <c r="U125" s="5"/>
      <c r="V125" s="5"/>
      <c r="W125" s="5"/>
    </row>
    <row r="126" spans="5:23" x14ac:dyDescent="0.6">
      <c r="E126" s="1">
        <v>45469</v>
      </c>
      <c r="F126" s="1">
        <v>45152</v>
      </c>
      <c r="G126" s="5">
        <v>0.21942057777701571</v>
      </c>
      <c r="H126" s="5">
        <v>-0.16914336386264989</v>
      </c>
      <c r="I126" s="5">
        <v>-0.30925589992238722</v>
      </c>
      <c r="J126" s="5">
        <v>0.159932392266184</v>
      </c>
      <c r="K126" s="5">
        <v>8.5636099118423542E-2</v>
      </c>
      <c r="L126" s="5">
        <v>-1.252535317278382</v>
      </c>
      <c r="Q126" s="5"/>
      <c r="R126" s="5"/>
      <c r="S126" s="5"/>
      <c r="T126" s="5"/>
      <c r="U126" s="5"/>
      <c r="V126" s="5"/>
      <c r="W126" s="5"/>
    </row>
    <row r="127" spans="5:23" x14ac:dyDescent="0.6">
      <c r="E127" s="1">
        <v>45470</v>
      </c>
      <c r="F127" s="1">
        <v>45148</v>
      </c>
      <c r="G127" s="5">
        <v>-3.3004214205555029</v>
      </c>
      <c r="H127" s="5">
        <v>-2.1853501894386489</v>
      </c>
      <c r="I127" s="5">
        <v>-0.15050056817040111</v>
      </c>
      <c r="J127" s="5">
        <v>1.762262161026579</v>
      </c>
      <c r="K127" s="5">
        <v>0.55122065156268962</v>
      </c>
      <c r="L127" s="5">
        <v>7.1296650348461471E-2</v>
      </c>
      <c r="Q127" s="5"/>
      <c r="R127" s="5"/>
      <c r="S127" s="5"/>
      <c r="T127" s="5"/>
      <c r="U127" s="5"/>
      <c r="V127" s="5"/>
      <c r="W127" s="5"/>
    </row>
    <row r="128" spans="5:23" x14ac:dyDescent="0.6">
      <c r="E128" s="1">
        <v>45471</v>
      </c>
      <c r="F128" s="1">
        <v>45147</v>
      </c>
      <c r="G128" s="5"/>
      <c r="H128" s="5"/>
      <c r="I128" s="5"/>
      <c r="J128" s="5">
        <v>0.79598193759158553</v>
      </c>
      <c r="K128" s="5">
        <v>0.24811791243130379</v>
      </c>
      <c r="L128" s="5">
        <v>-0.39667524068579391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5:23" x14ac:dyDescent="0.6">
      <c r="E129" s="1">
        <v>45474</v>
      </c>
      <c r="F129" s="1">
        <v>45145</v>
      </c>
      <c r="G129" s="5"/>
      <c r="H129" s="5"/>
      <c r="I129" s="5"/>
      <c r="J129" s="5">
        <v>-0.40752538162106711</v>
      </c>
      <c r="K129" s="5">
        <v>-0.31800365442141038</v>
      </c>
      <c r="L129" s="5">
        <v>-0.1994956402320629</v>
      </c>
      <c r="N129" s="5"/>
      <c r="O129" s="5"/>
      <c r="P129" s="5"/>
      <c r="Q129" s="5"/>
      <c r="R129" s="5"/>
      <c r="S129" s="5"/>
      <c r="U129" s="5"/>
      <c r="V129" s="5"/>
      <c r="W129" s="5"/>
    </row>
    <row r="130" spans="5:23" x14ac:dyDescent="0.6">
      <c r="E130" s="1">
        <v>45475</v>
      </c>
      <c r="F130" s="1">
        <v>45139</v>
      </c>
      <c r="G130" s="5"/>
      <c r="H130" s="5"/>
      <c r="I130" s="5"/>
      <c r="J130" s="5">
        <v>0.1154681875191116</v>
      </c>
      <c r="K130" s="5">
        <v>-0.14190147260849181</v>
      </c>
      <c r="L130" s="5">
        <v>1.0135336257741929</v>
      </c>
      <c r="N130" s="5"/>
      <c r="O130" s="5"/>
      <c r="P130" s="5"/>
      <c r="U130" s="5"/>
      <c r="V130" s="5"/>
      <c r="W130" s="5"/>
    </row>
    <row r="131" spans="5:23" x14ac:dyDescent="0.6">
      <c r="E131" s="1">
        <v>45476</v>
      </c>
      <c r="F131" s="1">
        <v>45138</v>
      </c>
      <c r="G131" s="5"/>
      <c r="H131" s="5"/>
      <c r="I131" s="5"/>
      <c r="J131" s="5">
        <v>1.6701451720221769</v>
      </c>
      <c r="K131" s="5">
        <v>0.88874577564304158</v>
      </c>
      <c r="L131" s="5">
        <v>-1.252918621946381</v>
      </c>
      <c r="N131" s="5"/>
      <c r="O131" s="5"/>
      <c r="P131" s="5"/>
      <c r="U131" s="5"/>
      <c r="V131" s="5"/>
      <c r="W131" s="5"/>
    </row>
    <row r="132" spans="5:23" x14ac:dyDescent="0.6">
      <c r="E132" s="1">
        <v>45484</v>
      </c>
      <c r="F132" s="1">
        <v>45139</v>
      </c>
      <c r="G132" s="5"/>
      <c r="H132" s="5"/>
      <c r="I132" s="5"/>
      <c r="J132" s="5">
        <v>1.3242361676013761</v>
      </c>
      <c r="K132" s="5">
        <v>1.0956702140513299</v>
      </c>
      <c r="L132" s="5">
        <v>-8.3795747776006721E-2</v>
      </c>
      <c r="N132" s="5"/>
      <c r="O132" s="5"/>
      <c r="P132" s="5"/>
      <c r="U132" s="5"/>
      <c r="V132" s="5"/>
      <c r="W132" s="5"/>
    </row>
    <row r="133" spans="5:23" x14ac:dyDescent="0.6">
      <c r="E133" s="1">
        <v>45485</v>
      </c>
      <c r="F133" s="1">
        <v>45139</v>
      </c>
      <c r="G133" s="5"/>
      <c r="H133" s="5"/>
      <c r="I133" s="5"/>
      <c r="J133" s="5">
        <v>-0.79156013970628436</v>
      </c>
      <c r="K133" s="5">
        <v>0.1355582881815289</v>
      </c>
      <c r="L133" s="5">
        <v>-0.929778498744531</v>
      </c>
      <c r="N133" s="5"/>
      <c r="O133" s="5"/>
      <c r="P133" s="5"/>
      <c r="U133" s="5"/>
      <c r="V133" s="5"/>
      <c r="W133" s="5"/>
    </row>
    <row r="134" spans="5:23" x14ac:dyDescent="0.6">
      <c r="E134" s="1">
        <v>45488</v>
      </c>
      <c r="F134" s="1">
        <v>45139</v>
      </c>
      <c r="G134" s="5"/>
      <c r="H134" s="5"/>
      <c r="I134" s="5"/>
      <c r="J134" s="5">
        <v>-1.3353032743461271</v>
      </c>
      <c r="K134" s="5">
        <v>-0.32943476340602151</v>
      </c>
      <c r="L134" s="5">
        <v>-0.95276836434523104</v>
      </c>
      <c r="N134" s="5"/>
      <c r="O134" s="5"/>
      <c r="P134" s="5"/>
      <c r="U134" s="5"/>
      <c r="V134" s="5"/>
      <c r="W134" s="5"/>
    </row>
    <row r="135" spans="5:23" x14ac:dyDescent="0.6">
      <c r="E135" s="1">
        <v>45498</v>
      </c>
      <c r="F135" s="1">
        <v>45134</v>
      </c>
      <c r="G135" s="5"/>
      <c r="H135" s="5"/>
      <c r="I135" s="5"/>
      <c r="J135" s="5">
        <v>-3.693780697267512</v>
      </c>
      <c r="K135" s="5">
        <v>-2.467112768157564</v>
      </c>
      <c r="L135" s="5">
        <v>0.52965305829484222</v>
      </c>
      <c r="U135" s="5"/>
      <c r="V135" s="5"/>
      <c r="W135" s="5"/>
    </row>
    <row r="136" spans="5:23" x14ac:dyDescent="0.6">
      <c r="E136" s="1">
        <v>45499</v>
      </c>
      <c r="F136" s="1">
        <v>45133</v>
      </c>
      <c r="G136" s="5"/>
      <c r="H136" s="5"/>
      <c r="I136" s="5"/>
      <c r="J136" s="5">
        <v>-4.5319390018690902</v>
      </c>
      <c r="K136" s="5">
        <v>-2.8172666994546391</v>
      </c>
      <c r="L136" s="5">
        <v>-1.826086930380751</v>
      </c>
      <c r="U136" s="5"/>
      <c r="V136" s="5"/>
      <c r="W136" s="5"/>
    </row>
    <row r="137" spans="5:23" x14ac:dyDescent="0.6">
      <c r="E137" s="1">
        <v>45502</v>
      </c>
      <c r="F137" s="1">
        <v>45131</v>
      </c>
      <c r="G137" s="5"/>
      <c r="H137" s="5"/>
      <c r="I137" s="5"/>
      <c r="J137" s="5">
        <v>8.9207341918531094E-2</v>
      </c>
      <c r="K137" s="5">
        <v>0.58908143962056947</v>
      </c>
      <c r="L137" s="5">
        <v>-2.0497393234763588</v>
      </c>
      <c r="U137" s="5"/>
      <c r="V137" s="5"/>
      <c r="W137" s="5"/>
    </row>
    <row r="138" spans="5:23" x14ac:dyDescent="0.6">
      <c r="E138" s="1">
        <v>45504</v>
      </c>
      <c r="F138" s="1">
        <v>45124</v>
      </c>
      <c r="G138" s="5"/>
      <c r="H138" s="5"/>
      <c r="I138" s="5"/>
      <c r="J138" s="5">
        <v>-1.212480597171111</v>
      </c>
      <c r="K138" s="5">
        <v>-0.41508959067683449</v>
      </c>
      <c r="L138" s="5">
        <v>0.77988261163064254</v>
      </c>
      <c r="U138" s="5"/>
      <c r="V138" s="5"/>
      <c r="W138" s="5"/>
    </row>
    <row r="139" spans="5:23" x14ac:dyDescent="0.6">
      <c r="E139" s="1">
        <v>45510</v>
      </c>
      <c r="F139" s="1">
        <v>45124</v>
      </c>
      <c r="G139" s="5"/>
      <c r="H139" s="5"/>
      <c r="I139" s="5"/>
      <c r="J139" s="5">
        <v>-5.7814447932362532</v>
      </c>
      <c r="K139" s="5">
        <v>-4.7799776974954549</v>
      </c>
      <c r="L139" s="5">
        <v>-15.02710356072035</v>
      </c>
      <c r="U139" s="5"/>
      <c r="V139" s="5"/>
      <c r="W139" s="5"/>
    </row>
    <row r="140" spans="5:23" x14ac:dyDescent="0.6">
      <c r="E140" s="1">
        <v>45516</v>
      </c>
      <c r="F140" s="1">
        <v>45124</v>
      </c>
      <c r="G140" s="5"/>
      <c r="H140" s="5"/>
      <c r="I140" s="5"/>
      <c r="J140" s="5">
        <v>3.392798665308693</v>
      </c>
      <c r="K140" s="5">
        <v>2.7821936003461869</v>
      </c>
      <c r="L140" s="5">
        <v>2.122801068062266</v>
      </c>
      <c r="U140" s="5"/>
      <c r="V140" s="5"/>
      <c r="W140" s="5"/>
    </row>
    <row r="141" spans="5:23" x14ac:dyDescent="0.6">
      <c r="E141" s="1">
        <v>45517</v>
      </c>
      <c r="F141" s="1">
        <v>45124</v>
      </c>
      <c r="G141" s="5"/>
      <c r="H141" s="5"/>
      <c r="I141" s="5"/>
      <c r="J141" s="5">
        <v>0.72382774536250594</v>
      </c>
      <c r="K141" s="5">
        <v>0.47149118680309349</v>
      </c>
      <c r="L141" s="5">
        <v>3.6818296918727129</v>
      </c>
      <c r="U141" s="5"/>
      <c r="V141" s="5"/>
      <c r="W141" s="5"/>
    </row>
    <row r="142" spans="5:23" x14ac:dyDescent="0.6">
      <c r="E142" s="1">
        <v>45520</v>
      </c>
      <c r="F142" s="1">
        <v>45120</v>
      </c>
      <c r="G142" s="5"/>
      <c r="H142" s="5"/>
      <c r="I142" s="5"/>
      <c r="J142" s="5">
        <v>2.3673485714181819</v>
      </c>
      <c r="K142" s="5">
        <v>2.001866535102927</v>
      </c>
      <c r="L142" s="5">
        <v>0.53189338214966475</v>
      </c>
    </row>
    <row r="143" spans="5:23" x14ac:dyDescent="0.6">
      <c r="E143" s="1">
        <v>45523</v>
      </c>
      <c r="F143" s="1">
        <v>45118</v>
      </c>
      <c r="G143" s="5"/>
      <c r="H143" s="5"/>
      <c r="I143" s="5"/>
      <c r="J143" s="5">
        <v>2.5541285420882511</v>
      </c>
      <c r="K143" s="5">
        <v>1.8155128724959211</v>
      </c>
      <c r="L143" s="5">
        <v>2.8070538594606571</v>
      </c>
    </row>
    <row r="144" spans="5:23" x14ac:dyDescent="0.6">
      <c r="E144" s="1">
        <v>45524</v>
      </c>
      <c r="F144" s="1">
        <v>45117</v>
      </c>
      <c r="G144" s="5"/>
      <c r="H144" s="5"/>
      <c r="I144" s="5"/>
      <c r="J144" s="5">
        <v>1.604305500298389</v>
      </c>
      <c r="K144" s="5">
        <v>1.1731409295649471</v>
      </c>
      <c r="L144" s="5">
        <v>8.2380134547148501E-2</v>
      </c>
    </row>
    <row r="145" spans="5:18" x14ac:dyDescent="0.6">
      <c r="E145" s="1">
        <v>45524</v>
      </c>
      <c r="F145" s="1">
        <v>45117</v>
      </c>
      <c r="G145" s="5"/>
      <c r="H145" s="5"/>
      <c r="I145" s="5"/>
      <c r="J145" s="5">
        <v>1.604305500298389</v>
      </c>
      <c r="K145" s="5">
        <v>1.1731409295649471</v>
      </c>
      <c r="L145" s="5">
        <v>8.2380134547148501E-2</v>
      </c>
    </row>
    <row r="146" spans="5:18" x14ac:dyDescent="0.6">
      <c r="E146" s="1">
        <v>45525</v>
      </c>
      <c r="F146" s="1">
        <v>45112</v>
      </c>
      <c r="G146" s="5"/>
      <c r="H146" s="5"/>
      <c r="I146" s="5"/>
      <c r="J146" s="5">
        <v>1.05048595720537</v>
      </c>
      <c r="K146" s="5">
        <v>0.77184349259576002</v>
      </c>
      <c r="L146" s="5">
        <v>0.1411602415574168</v>
      </c>
    </row>
    <row r="147" spans="5:18" x14ac:dyDescent="0.6">
      <c r="E147" s="1">
        <v>45526</v>
      </c>
      <c r="F147" s="1">
        <v>45110</v>
      </c>
      <c r="G147" s="5"/>
      <c r="H147" s="5"/>
      <c r="I147" s="5"/>
      <c r="J147" s="5">
        <v>0.2361763575415283</v>
      </c>
      <c r="K147" s="5">
        <v>0.22467075569473541</v>
      </c>
      <c r="L147" s="5">
        <v>0.30869673485806481</v>
      </c>
      <c r="P147" s="5"/>
      <c r="Q147" s="5"/>
      <c r="R147" s="5"/>
    </row>
    <row r="148" spans="5:18" x14ac:dyDescent="0.6">
      <c r="E148" s="1">
        <v>45526</v>
      </c>
      <c r="F148" s="1">
        <v>45103</v>
      </c>
      <c r="G148" s="5"/>
      <c r="H148" s="5"/>
      <c r="I148" s="5"/>
      <c r="J148" s="5">
        <v>0.2361763575415283</v>
      </c>
      <c r="K148" s="5">
        <v>0.22467075569473541</v>
      </c>
      <c r="L148" s="5">
        <v>0.30869673485806481</v>
      </c>
      <c r="P148" s="5"/>
      <c r="Q148" s="5"/>
      <c r="R148" s="5"/>
    </row>
    <row r="149" spans="5:18" x14ac:dyDescent="0.6">
      <c r="E149" s="1">
        <v>45527</v>
      </c>
      <c r="F149" s="1">
        <v>45104</v>
      </c>
      <c r="G149" s="5"/>
      <c r="H149" s="5"/>
      <c r="I149" s="5"/>
      <c r="J149" s="5">
        <v>-1.1089999170162961</v>
      </c>
      <c r="K149" s="5">
        <v>-0.47310009280372461</v>
      </c>
      <c r="L149" s="5">
        <v>-1.774107448817444</v>
      </c>
      <c r="P149" s="5"/>
      <c r="Q149" s="5"/>
      <c r="R149" s="5"/>
    </row>
    <row r="150" spans="5:18" x14ac:dyDescent="0.6">
      <c r="E150" s="1">
        <v>45534</v>
      </c>
      <c r="F150" s="1">
        <v>45097</v>
      </c>
      <c r="G150" s="5"/>
      <c r="H150" s="5"/>
      <c r="I150" s="5"/>
      <c r="J150" s="5">
        <v>2.007394357750472</v>
      </c>
      <c r="K150" s="5">
        <v>1.610453679899434</v>
      </c>
      <c r="L150" s="5">
        <v>-5.5196738365127902E-2</v>
      </c>
      <c r="P150" s="5"/>
      <c r="Q150" s="5"/>
      <c r="R150" s="5"/>
    </row>
    <row r="151" spans="5:18" x14ac:dyDescent="0.6">
      <c r="E151" s="1">
        <v>45546</v>
      </c>
      <c r="F151" s="1">
        <v>45098</v>
      </c>
      <c r="G151" s="5"/>
      <c r="H151" s="5"/>
      <c r="I151" s="5"/>
      <c r="J151" s="5">
        <v>2.007394357750472</v>
      </c>
      <c r="K151" s="5">
        <v>1.610453679899434</v>
      </c>
      <c r="L151" s="5">
        <v>-5.5196738365127902E-2</v>
      </c>
      <c r="P151" s="5"/>
      <c r="Q151" s="5"/>
      <c r="R151" s="5"/>
    </row>
    <row r="152" spans="5:18" x14ac:dyDescent="0.6">
      <c r="E152" s="1">
        <v>45558</v>
      </c>
      <c r="G152" s="5"/>
      <c r="H152" s="5"/>
      <c r="I152" s="5"/>
      <c r="J152" s="5">
        <v>2.1340301171543752</v>
      </c>
      <c r="K152" s="5">
        <v>1.5002873234559879</v>
      </c>
      <c r="L152" s="5">
        <v>2.0635576419685449</v>
      </c>
      <c r="P152" s="5"/>
      <c r="Q152" s="5"/>
      <c r="R152" s="5"/>
    </row>
    <row r="153" spans="5:18" x14ac:dyDescent="0.6">
      <c r="E153" s="1">
        <v>45560</v>
      </c>
      <c r="G153" s="5"/>
      <c r="H153" s="5"/>
      <c r="I153" s="5"/>
      <c r="J153" s="5">
        <v>0.70312551009082069</v>
      </c>
      <c r="K153" s="5">
        <v>0.53275064899524971</v>
      </c>
      <c r="L153" s="5">
        <v>2.5416538240788271</v>
      </c>
      <c r="P153" s="5"/>
      <c r="Q153" s="5"/>
      <c r="R153" s="5"/>
    </row>
    <row r="154" spans="5:18" x14ac:dyDescent="0.6">
      <c r="E154" s="1">
        <v>45565</v>
      </c>
      <c r="G154" s="5"/>
      <c r="H154" s="5"/>
      <c r="I154" s="5"/>
      <c r="J154" s="5">
        <v>0.20671645950375089</v>
      </c>
      <c r="K154" s="5">
        <v>0.27803974131996179</v>
      </c>
      <c r="L154" s="5">
        <v>2.0005271546965919</v>
      </c>
      <c r="P154" s="5"/>
      <c r="Q154" s="5"/>
      <c r="R154" s="5"/>
    </row>
    <row r="155" spans="5:18" x14ac:dyDescent="0.6">
      <c r="E155" s="1">
        <v>45581</v>
      </c>
      <c r="G155" s="5"/>
      <c r="H155" s="5"/>
      <c r="I155" s="5"/>
      <c r="J155" s="5">
        <v>-0.14910156272876199</v>
      </c>
      <c r="K155" s="5">
        <v>3.9549319134539983E-3</v>
      </c>
      <c r="L155" s="5">
        <v>0.36706751946050797</v>
      </c>
      <c r="P155" s="5"/>
      <c r="Q155" s="5"/>
      <c r="R155" s="5"/>
    </row>
    <row r="156" spans="5:18" x14ac:dyDescent="0.6">
      <c r="E156" s="1">
        <v>45583</v>
      </c>
      <c r="G156" s="5"/>
      <c r="H156" s="5"/>
      <c r="I156" s="5"/>
      <c r="J156" s="5">
        <v>0.31677675545785677</v>
      </c>
      <c r="K156" s="5">
        <v>0.45071845927991849</v>
      </c>
      <c r="L156" s="5">
        <v>-1.130768538479298</v>
      </c>
      <c r="P156" s="5"/>
      <c r="Q156" s="5"/>
      <c r="R156" s="5"/>
    </row>
    <row r="157" spans="5:18" x14ac:dyDescent="0.6">
      <c r="E157" s="1">
        <v>45583</v>
      </c>
      <c r="G157" s="5"/>
      <c r="H157" s="5"/>
      <c r="I157" s="5"/>
      <c r="J157" s="5">
        <v>0.31677675545785677</v>
      </c>
      <c r="K157" s="5">
        <v>0.45071845927991849</v>
      </c>
      <c r="L157" s="5">
        <v>-1.130768538479298</v>
      </c>
      <c r="P157" s="5"/>
      <c r="Q157" s="5"/>
      <c r="R157" s="5"/>
    </row>
    <row r="158" spans="5:18" x14ac:dyDescent="0.6">
      <c r="E158" s="1">
        <v>45586</v>
      </c>
      <c r="G158" s="5"/>
      <c r="H158" s="5"/>
      <c r="I158" s="5"/>
      <c r="J158" s="5">
        <v>0.66679462714849991</v>
      </c>
      <c r="K158" s="5">
        <v>0.37997124871681881</v>
      </c>
      <c r="L158" s="5">
        <v>-1.641443174354251</v>
      </c>
      <c r="P158" s="5"/>
      <c r="Q158" s="5"/>
      <c r="R158" s="5"/>
    </row>
    <row r="159" spans="5:18" x14ac:dyDescent="0.6">
      <c r="E159" s="1">
        <v>45587</v>
      </c>
      <c r="G159" s="5"/>
      <c r="H159" s="5"/>
      <c r="I159" s="5"/>
      <c r="J159" s="5">
        <v>0.90564889689780936</v>
      </c>
      <c r="K159" s="5">
        <v>0.2141544023148737</v>
      </c>
      <c r="L159" s="5">
        <v>-0.66791955766464461</v>
      </c>
      <c r="P159" s="5"/>
      <c r="Q159" s="5"/>
      <c r="R159" s="5"/>
    </row>
    <row r="160" spans="5:18" x14ac:dyDescent="0.6">
      <c r="E160" s="1">
        <v>45589</v>
      </c>
      <c r="G160" s="5"/>
      <c r="H160" s="5"/>
      <c r="I160" s="5"/>
      <c r="J160" s="5">
        <v>-1.4204921050704851</v>
      </c>
      <c r="K160" s="5">
        <v>-0.96618127807845744</v>
      </c>
      <c r="L160" s="5">
        <v>-1.9422342954846841</v>
      </c>
      <c r="P160" s="5"/>
      <c r="Q160" s="5"/>
      <c r="R160" s="5"/>
    </row>
    <row r="161" spans="5:18" x14ac:dyDescent="0.6">
      <c r="E161" s="1">
        <v>45590</v>
      </c>
      <c r="G161" s="5"/>
      <c r="H161" s="5"/>
      <c r="I161" s="5"/>
      <c r="J161" s="5">
        <v>-0.8841837171268061</v>
      </c>
      <c r="K161" s="5">
        <v>-0.70652739013046373</v>
      </c>
      <c r="L161" s="5">
        <v>-0.50789607275809634</v>
      </c>
      <c r="P161" s="5"/>
      <c r="Q161" s="5"/>
      <c r="R161" s="5"/>
    </row>
    <row r="162" spans="5:18" x14ac:dyDescent="0.6">
      <c r="E162" s="1">
        <v>45590</v>
      </c>
      <c r="G162" s="5"/>
      <c r="H162" s="5"/>
      <c r="I162" s="5"/>
      <c r="J162" s="5">
        <v>-0.8841837171268061</v>
      </c>
      <c r="K162" s="5">
        <v>-0.70652739013046373</v>
      </c>
      <c r="L162" s="5">
        <v>-0.50789607275809634</v>
      </c>
      <c r="P162" s="5"/>
      <c r="Q162" s="5"/>
      <c r="R162" s="5"/>
    </row>
    <row r="163" spans="5:18" x14ac:dyDescent="0.6">
      <c r="E163" s="1">
        <v>45593</v>
      </c>
      <c r="G163" s="5"/>
      <c r="H163" s="5"/>
      <c r="I163" s="5"/>
      <c r="J163" s="5">
        <v>0.21942057777701571</v>
      </c>
      <c r="K163" s="5">
        <v>-0.16914336386264989</v>
      </c>
      <c r="L163" s="5">
        <v>-0.30925589992238722</v>
      </c>
      <c r="P163" s="5"/>
      <c r="Q163" s="5"/>
      <c r="R163" s="5"/>
    </row>
    <row r="164" spans="5:18" x14ac:dyDescent="0.6">
      <c r="E164" s="1">
        <v>45596</v>
      </c>
      <c r="G164" s="5"/>
      <c r="H164" s="5"/>
      <c r="I164" s="5"/>
      <c r="J164" s="5">
        <v>0.21942057777701571</v>
      </c>
      <c r="K164" s="5">
        <v>-0.16914336386264989</v>
      </c>
      <c r="L164" s="5">
        <v>-0.30925589992238722</v>
      </c>
      <c r="P164" s="5"/>
      <c r="Q164" s="5"/>
      <c r="R164" s="5"/>
    </row>
    <row r="165" spans="5:18" x14ac:dyDescent="0.6">
      <c r="E165" s="1">
        <v>45596</v>
      </c>
      <c r="G165" s="5"/>
      <c r="H165" s="5"/>
      <c r="I165" s="5"/>
      <c r="J165" s="5">
        <v>0.21942057777701571</v>
      </c>
      <c r="K165" s="5">
        <v>-0.16914336386264989</v>
      </c>
      <c r="L165" s="5">
        <v>-0.30925589992238722</v>
      </c>
      <c r="P165" s="5"/>
      <c r="Q165" s="5"/>
      <c r="R165" s="5"/>
    </row>
    <row r="166" spans="5:18" x14ac:dyDescent="0.6">
      <c r="E166" s="1">
        <v>45597</v>
      </c>
      <c r="G166" s="5"/>
      <c r="H166" s="5"/>
      <c r="I166" s="5"/>
      <c r="J166" s="5">
        <v>-3.3004214205555029</v>
      </c>
      <c r="K166" s="5">
        <v>-2.1853501894386489</v>
      </c>
      <c r="L166" s="5">
        <v>-0.15050056817040111</v>
      </c>
      <c r="P166" s="5"/>
      <c r="Q166" s="5"/>
      <c r="R166" s="5"/>
    </row>
    <row r="167" spans="5:18" x14ac:dyDescent="0.6">
      <c r="E167" s="1">
        <v>45597</v>
      </c>
      <c r="G167" s="5"/>
      <c r="H167" s="5"/>
      <c r="I167" s="5"/>
      <c r="J167" s="5">
        <v>-3.3004214205555029</v>
      </c>
      <c r="K167" s="5">
        <v>-2.1853501894386489</v>
      </c>
      <c r="L167" s="5">
        <v>-0.15050056817040111</v>
      </c>
      <c r="P167" s="5"/>
      <c r="Q167" s="5"/>
      <c r="R167" s="5"/>
    </row>
    <row r="168" spans="5:18" x14ac:dyDescent="0.6">
      <c r="P168" s="5"/>
      <c r="Q168" s="5"/>
      <c r="R168" s="5"/>
    </row>
    <row r="169" spans="5:18" x14ac:dyDescent="0.6">
      <c r="P169" s="5"/>
      <c r="Q169" s="5"/>
      <c r="R169" s="5"/>
    </row>
    <row r="170" spans="5:18" x14ac:dyDescent="0.6">
      <c r="P170" s="5"/>
      <c r="Q170" s="5"/>
      <c r="R170" s="5"/>
    </row>
    <row r="171" spans="5:18" x14ac:dyDescent="0.6">
      <c r="P171" s="5"/>
      <c r="Q171" s="5"/>
      <c r="R171" s="5"/>
    </row>
    <row r="172" spans="5:18" x14ac:dyDescent="0.6">
      <c r="P172" s="5"/>
      <c r="Q172" s="5"/>
      <c r="R172" s="5"/>
    </row>
    <row r="173" spans="5:18" x14ac:dyDescent="0.6">
      <c r="P173" s="5"/>
      <c r="Q173" s="5"/>
      <c r="R173" s="5"/>
    </row>
    <row r="174" spans="5:18" x14ac:dyDescent="0.6">
      <c r="P174" s="5"/>
      <c r="Q174" s="5"/>
      <c r="R174" s="5"/>
    </row>
    <row r="175" spans="5:18" x14ac:dyDescent="0.6">
      <c r="P175" s="5"/>
      <c r="Q175" s="5"/>
      <c r="R175" s="5"/>
    </row>
    <row r="176" spans="5:18" x14ac:dyDescent="0.6">
      <c r="P176" s="5"/>
      <c r="Q176" s="5"/>
      <c r="R176" s="5"/>
    </row>
    <row r="177" spans="16:18" x14ac:dyDescent="0.6">
      <c r="P177" s="5"/>
      <c r="Q177" s="5"/>
      <c r="R177" s="5"/>
    </row>
    <row r="178" spans="16:18" x14ac:dyDescent="0.6">
      <c r="P178" s="5"/>
      <c r="Q178" s="5"/>
      <c r="R178" s="5"/>
    </row>
    <row r="179" spans="16:18" x14ac:dyDescent="0.6">
      <c r="P179" s="5"/>
      <c r="Q179" s="5"/>
      <c r="R179" s="5"/>
    </row>
    <row r="180" spans="16:18" x14ac:dyDescent="0.6">
      <c r="P180" s="5"/>
      <c r="Q180" s="5"/>
      <c r="R180" s="5"/>
    </row>
    <row r="181" spans="16:18" x14ac:dyDescent="0.6">
      <c r="P181" s="5"/>
      <c r="Q181" s="5"/>
      <c r="R181" s="5"/>
    </row>
    <row r="182" spans="16:18" x14ac:dyDescent="0.6">
      <c r="P182" s="5"/>
      <c r="Q182" s="5"/>
      <c r="R182" s="5"/>
    </row>
    <row r="183" spans="16:18" x14ac:dyDescent="0.6">
      <c r="P183" s="5"/>
      <c r="Q183" s="5"/>
      <c r="R183" s="5"/>
    </row>
    <row r="184" spans="16:18" x14ac:dyDescent="0.6">
      <c r="P184" s="5"/>
      <c r="Q184" s="5"/>
      <c r="R184" s="5"/>
    </row>
    <row r="185" spans="16:18" x14ac:dyDescent="0.6">
      <c r="P185" s="5"/>
      <c r="Q185" s="5"/>
      <c r="R185" s="5"/>
    </row>
    <row r="186" spans="16:18" x14ac:dyDescent="0.6">
      <c r="P186" s="5"/>
      <c r="Q186" s="5"/>
      <c r="R186" s="5"/>
    </row>
    <row r="187" spans="16:18" x14ac:dyDescent="0.6">
      <c r="P187" s="5"/>
      <c r="Q187" s="5"/>
      <c r="R187" s="5"/>
    </row>
    <row r="188" spans="16:18" x14ac:dyDescent="0.6">
      <c r="P188" s="5"/>
      <c r="Q188" s="5"/>
      <c r="R188" s="5"/>
    </row>
    <row r="189" spans="16:18" x14ac:dyDescent="0.6">
      <c r="P189" s="5"/>
      <c r="Q189" s="5"/>
      <c r="R189" s="5"/>
    </row>
    <row r="190" spans="16:18" x14ac:dyDescent="0.6">
      <c r="P190" s="5"/>
      <c r="Q190" s="5"/>
      <c r="R190" s="5"/>
    </row>
    <row r="191" spans="16:18" x14ac:dyDescent="0.6">
      <c r="P191" s="5"/>
      <c r="Q191" s="5"/>
      <c r="R191" s="5"/>
    </row>
    <row r="192" spans="16:18" x14ac:dyDescent="0.6">
      <c r="P192" s="5"/>
      <c r="Q192" s="5"/>
      <c r="R192" s="5"/>
    </row>
    <row r="193" spans="16:18" x14ac:dyDescent="0.6">
      <c r="P193" s="5"/>
      <c r="Q193" s="5"/>
      <c r="R193" s="5"/>
    </row>
    <row r="194" spans="16:18" x14ac:dyDescent="0.6">
      <c r="P194" s="5"/>
      <c r="Q194" s="5"/>
      <c r="R194" s="5"/>
    </row>
    <row r="195" spans="16:18" x14ac:dyDescent="0.6">
      <c r="P195" s="5"/>
      <c r="Q195" s="5"/>
      <c r="R195" s="5"/>
    </row>
    <row r="196" spans="16:18" x14ac:dyDescent="0.6">
      <c r="P196" s="5"/>
      <c r="Q196" s="5"/>
      <c r="R196" s="5"/>
    </row>
    <row r="197" spans="16:18" x14ac:dyDescent="0.6">
      <c r="P197" s="5"/>
      <c r="Q197" s="5"/>
      <c r="R197" s="5"/>
    </row>
    <row r="198" spans="16:18" x14ac:dyDescent="0.6">
      <c r="P198" s="5"/>
      <c r="Q198" s="5"/>
      <c r="R198" s="5"/>
    </row>
    <row r="199" spans="16:18" x14ac:dyDescent="0.6">
      <c r="P199" s="5"/>
      <c r="Q199" s="5"/>
      <c r="R199" s="5"/>
    </row>
    <row r="200" spans="16:18" x14ac:dyDescent="0.6">
      <c r="P200" s="5"/>
      <c r="Q200" s="5"/>
      <c r="R200" s="5"/>
    </row>
    <row r="201" spans="16:18" x14ac:dyDescent="0.6">
      <c r="P201" s="5"/>
      <c r="Q201" s="5"/>
      <c r="R201" s="5"/>
    </row>
    <row r="202" spans="16:18" x14ac:dyDescent="0.6">
      <c r="P202" s="5"/>
      <c r="Q202" s="5"/>
      <c r="R202" s="5"/>
    </row>
    <row r="203" spans="16:18" x14ac:dyDescent="0.6">
      <c r="P203" s="5"/>
      <c r="Q203" s="5"/>
      <c r="R203" s="5"/>
    </row>
    <row r="204" spans="16:18" x14ac:dyDescent="0.6">
      <c r="P204" s="5"/>
      <c r="Q204" s="5"/>
      <c r="R204" s="5"/>
    </row>
    <row r="205" spans="16:18" x14ac:dyDescent="0.6">
      <c r="P205" s="5"/>
      <c r="Q205" s="5"/>
      <c r="R205" s="5"/>
    </row>
    <row r="206" spans="16:18" x14ac:dyDescent="0.6">
      <c r="P206" s="5"/>
      <c r="Q206" s="5"/>
      <c r="R206" s="5"/>
    </row>
    <row r="207" spans="16:18" x14ac:dyDescent="0.6">
      <c r="P207" s="5"/>
      <c r="Q207" s="5"/>
      <c r="R207" s="5"/>
    </row>
    <row r="208" spans="16:18" x14ac:dyDescent="0.6">
      <c r="P208" s="5"/>
      <c r="Q208" s="5"/>
      <c r="R208" s="5"/>
    </row>
    <row r="209" spans="16:18" x14ac:dyDescent="0.6">
      <c r="P209" s="5"/>
      <c r="Q209" s="5"/>
      <c r="R209" s="5"/>
    </row>
    <row r="210" spans="16:18" x14ac:dyDescent="0.6">
      <c r="P210" s="5"/>
      <c r="Q210" s="5"/>
      <c r="R210" s="5"/>
    </row>
    <row r="211" spans="16:18" x14ac:dyDescent="0.6">
      <c r="P211" s="5"/>
      <c r="Q211" s="5"/>
      <c r="R211" s="5"/>
    </row>
    <row r="212" spans="16:18" x14ac:dyDescent="0.6">
      <c r="P212" s="5"/>
      <c r="Q212" s="5"/>
      <c r="R212" s="5"/>
    </row>
    <row r="213" spans="16:18" x14ac:dyDescent="0.6">
      <c r="P213" s="5"/>
      <c r="Q213" s="5"/>
      <c r="R213" s="5"/>
    </row>
    <row r="214" spans="16:18" x14ac:dyDescent="0.6">
      <c r="P214" s="5"/>
      <c r="Q214" s="5"/>
      <c r="R214" s="5"/>
    </row>
    <row r="215" spans="16:18" x14ac:dyDescent="0.6">
      <c r="P215" s="5"/>
      <c r="Q215" s="5"/>
      <c r="R215" s="5"/>
    </row>
    <row r="216" spans="16:18" x14ac:dyDescent="0.6">
      <c r="P216" s="5"/>
      <c r="Q216" s="5"/>
      <c r="R216" s="5"/>
    </row>
    <row r="217" spans="16:18" x14ac:dyDescent="0.6">
      <c r="P217" s="5"/>
      <c r="Q217" s="5"/>
      <c r="R217" s="5"/>
    </row>
    <row r="218" spans="16:18" x14ac:dyDescent="0.6">
      <c r="P218" s="5"/>
      <c r="Q218" s="5"/>
      <c r="R218" s="5"/>
    </row>
    <row r="219" spans="16:18" x14ac:dyDescent="0.6">
      <c r="P219" s="5"/>
      <c r="Q219" s="5"/>
      <c r="R219" s="5"/>
    </row>
    <row r="220" spans="16:18" x14ac:dyDescent="0.6">
      <c r="P220" s="5"/>
      <c r="Q220" s="5"/>
      <c r="R220" s="5"/>
    </row>
    <row r="221" spans="16:18" x14ac:dyDescent="0.6">
      <c r="P221" s="5"/>
      <c r="Q221" s="5"/>
      <c r="R221" s="5"/>
    </row>
    <row r="222" spans="16:18" x14ac:dyDescent="0.6">
      <c r="P222" s="5"/>
      <c r="Q222" s="5"/>
      <c r="R222" s="5"/>
    </row>
    <row r="223" spans="16:18" x14ac:dyDescent="0.6">
      <c r="P223" s="5"/>
      <c r="Q223" s="5"/>
      <c r="R223" s="5"/>
    </row>
    <row r="224" spans="16:18" x14ac:dyDescent="0.6">
      <c r="P224" s="5"/>
      <c r="Q224" s="5"/>
      <c r="R224" s="5"/>
    </row>
    <row r="225" spans="16:18" x14ac:dyDescent="0.6">
      <c r="P225" s="5"/>
      <c r="Q225" s="5"/>
      <c r="R225" s="5"/>
    </row>
    <row r="226" spans="16:18" x14ac:dyDescent="0.6">
      <c r="P226" s="5"/>
      <c r="Q226" s="5"/>
      <c r="R226" s="5"/>
    </row>
    <row r="227" spans="16:18" x14ac:dyDescent="0.6">
      <c r="P227" s="5"/>
      <c r="Q227" s="5"/>
      <c r="R227" s="5"/>
    </row>
    <row r="228" spans="16:18" x14ac:dyDescent="0.6">
      <c r="P228" s="5"/>
      <c r="Q228" s="5"/>
      <c r="R228" s="5"/>
    </row>
    <row r="229" spans="16:18" x14ac:dyDescent="0.6">
      <c r="P229" s="5"/>
      <c r="Q229" s="5"/>
      <c r="R229" s="5"/>
    </row>
    <row r="230" spans="16:18" x14ac:dyDescent="0.6">
      <c r="P230" s="5"/>
      <c r="Q230" s="5"/>
      <c r="R230" s="5"/>
    </row>
    <row r="231" spans="16:18" x14ac:dyDescent="0.6">
      <c r="P231" s="5"/>
      <c r="Q231" s="5"/>
      <c r="R23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승민 백</dc:creator>
  <cp:lastModifiedBy>이준석</cp:lastModifiedBy>
  <dcterms:created xsi:type="dcterms:W3CDTF">2024-10-01T02:25:59Z</dcterms:created>
  <dcterms:modified xsi:type="dcterms:W3CDTF">2024-11-06T06:28:57Z</dcterms:modified>
</cp:coreProperties>
</file>