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3995" windowHeight="12345" activeTab="3"/>
  </bookViews>
  <sheets>
    <sheet name="Sheet1" sheetId="1" r:id="rId1"/>
    <sheet name="rawdata" sheetId="3" r:id="rId2"/>
    <sheet name="결과산출" sheetId="2" r:id="rId3"/>
    <sheet name="결과요약" sheetId="4" r:id="rId4"/>
  </sheets>
  <calcPr calcId="125725"/>
</workbook>
</file>

<file path=xl/calcChain.xml><?xml version="1.0" encoding="utf-8"?>
<calcChain xmlns="http://schemas.openxmlformats.org/spreadsheetml/2006/main">
  <c r="F47" i="2"/>
  <c r="G47" s="1"/>
  <c r="F48"/>
  <c r="G48" s="1"/>
  <c r="F49"/>
  <c r="G49" s="1"/>
  <c r="F46"/>
  <c r="G46" s="1"/>
  <c r="F42"/>
  <c r="G42" s="1"/>
  <c r="F43"/>
  <c r="G43" s="1"/>
  <c r="F44"/>
  <c r="G44" s="1"/>
  <c r="F41"/>
  <c r="F39"/>
  <c r="G39" s="1"/>
  <c r="F37"/>
  <c r="G37" s="1"/>
  <c r="F36"/>
  <c r="G36" s="1"/>
  <c r="F32"/>
  <c r="G32" s="1"/>
  <c r="F33"/>
  <c r="F34"/>
  <c r="G34" s="1"/>
  <c r="F31"/>
  <c r="G31" s="1"/>
  <c r="F18"/>
  <c r="F19"/>
  <c r="G19" s="1"/>
  <c r="F20"/>
  <c r="G20" s="1"/>
  <c r="F21"/>
  <c r="G21" s="1"/>
  <c r="F22"/>
  <c r="G22" s="1"/>
  <c r="F23"/>
  <c r="F24"/>
  <c r="F25"/>
  <c r="G25" s="1"/>
  <c r="F26"/>
  <c r="F27"/>
  <c r="G27" s="1"/>
  <c r="F28"/>
  <c r="G28" s="1"/>
  <c r="F29"/>
  <c r="G29" s="1"/>
  <c r="F17"/>
  <c r="G17" s="1"/>
  <c r="F13"/>
  <c r="G13" s="1"/>
  <c r="F14"/>
  <c r="G14" s="1"/>
  <c r="F15"/>
  <c r="G15" s="1"/>
  <c r="F12"/>
  <c r="G12" s="1"/>
  <c r="F9"/>
  <c r="G9" s="1"/>
  <c r="F10"/>
  <c r="G10" s="1"/>
  <c r="F8"/>
  <c r="G8" s="1"/>
  <c r="F5"/>
  <c r="G5" s="1"/>
  <c r="F6"/>
  <c r="G6" s="1"/>
  <c r="F4"/>
  <c r="G4" s="1"/>
  <c r="F2"/>
  <c r="G2" s="1"/>
  <c r="G18"/>
  <c r="G23"/>
  <c r="G24"/>
  <c r="G26"/>
  <c r="G33"/>
  <c r="G41"/>
  <c r="F3"/>
  <c r="G3" s="1"/>
  <c r="F7"/>
  <c r="G7" s="1"/>
  <c r="F11"/>
  <c r="G11" s="1"/>
  <c r="F16"/>
  <c r="G16" s="1"/>
  <c r="F30"/>
  <c r="G30" s="1"/>
  <c r="F35"/>
  <c r="G35" s="1"/>
  <c r="F38"/>
  <c r="G38" s="1"/>
  <c r="F40"/>
  <c r="G40" s="1"/>
  <c r="F45"/>
  <c r="G45" s="1"/>
  <c r="M31"/>
  <c r="K31"/>
  <c r="L31" s="1"/>
  <c r="M30"/>
  <c r="L30"/>
  <c r="K29"/>
  <c r="L29" s="1"/>
  <c r="K28" l="1"/>
  <c r="M29"/>
  <c r="J5"/>
  <c r="J4"/>
  <c r="J3"/>
  <c r="J2"/>
  <c r="M2" s="1"/>
  <c r="K32"/>
  <c r="L28" l="1"/>
  <c r="K27"/>
  <c r="M28"/>
  <c r="L2"/>
  <c r="K2"/>
  <c r="L32"/>
  <c r="K33"/>
  <c r="M32"/>
  <c r="M27" l="1"/>
  <c r="L27"/>
  <c r="K26"/>
  <c r="L33"/>
  <c r="M33"/>
  <c r="K34"/>
  <c r="K25" l="1"/>
  <c r="M26"/>
  <c r="L26"/>
  <c r="L34"/>
  <c r="M34"/>
  <c r="K35"/>
  <c r="D29" i="1"/>
  <c r="E29" s="1"/>
  <c r="F28"/>
  <c r="E28"/>
  <c r="D27"/>
  <c r="E27" s="1"/>
  <c r="D26"/>
  <c r="E26" s="1"/>
  <c r="K24" i="2" l="1"/>
  <c r="M25"/>
  <c r="L25"/>
  <c r="K36"/>
  <c r="M35"/>
  <c r="L35"/>
  <c r="D25" i="1"/>
  <c r="F27"/>
  <c r="D30"/>
  <c r="F26"/>
  <c r="F29"/>
  <c r="K4" i="2" l="1"/>
  <c r="L24"/>
  <c r="L4" s="1"/>
  <c r="K23"/>
  <c r="M24"/>
  <c r="M4" s="1"/>
  <c r="L36"/>
  <c r="M36"/>
  <c r="K37"/>
  <c r="E25" i="1"/>
  <c r="F25"/>
  <c r="D24"/>
  <c r="E30"/>
  <c r="F30"/>
  <c r="D31"/>
  <c r="K22" i="2" l="1"/>
  <c r="M23"/>
  <c r="L23"/>
  <c r="L37"/>
  <c r="M37"/>
  <c r="K38"/>
  <c r="D23" i="1"/>
  <c r="E24"/>
  <c r="F24"/>
  <c r="E31"/>
  <c r="D32"/>
  <c r="F31"/>
  <c r="L22" i="2" l="1"/>
  <c r="M22"/>
  <c r="K21"/>
  <c r="M38"/>
  <c r="K39"/>
  <c r="L38"/>
  <c r="F23" i="1"/>
  <c r="E23"/>
  <c r="D22"/>
  <c r="E32"/>
  <c r="F32"/>
  <c r="D33"/>
  <c r="L21" i="2" l="1"/>
  <c r="K20"/>
  <c r="M21"/>
  <c r="L39"/>
  <c r="M39"/>
  <c r="K40"/>
  <c r="F22" i="1"/>
  <c r="D21"/>
  <c r="E22"/>
  <c r="D34"/>
  <c r="E33"/>
  <c r="F33"/>
  <c r="K3" i="2" l="1"/>
  <c r="L20"/>
  <c r="L3" s="1"/>
  <c r="M20"/>
  <c r="M3" s="1"/>
  <c r="K19"/>
  <c r="K41"/>
  <c r="L40"/>
  <c r="M40"/>
  <c r="D20" i="1"/>
  <c r="E21"/>
  <c r="F21"/>
  <c r="E34"/>
  <c r="F34"/>
  <c r="D35"/>
  <c r="K18" i="2" l="1"/>
  <c r="M19"/>
  <c r="L19"/>
  <c r="L41"/>
  <c r="M41"/>
  <c r="K42"/>
  <c r="E20" i="1"/>
  <c r="F20"/>
  <c r="D19"/>
  <c r="E35"/>
  <c r="F35"/>
  <c r="D36"/>
  <c r="K5" i="2" l="1"/>
  <c r="K17"/>
  <c r="L18"/>
  <c r="L5" s="1"/>
  <c r="M18"/>
  <c r="M5" s="1"/>
  <c r="L42"/>
  <c r="M42"/>
  <c r="K43"/>
  <c r="D18" i="1"/>
  <c r="E19"/>
  <c r="F19"/>
  <c r="F36"/>
  <c r="D37"/>
  <c r="E36"/>
  <c r="K16" i="2" l="1"/>
  <c r="M17"/>
  <c r="L17"/>
  <c r="K44"/>
  <c r="M43"/>
  <c r="L43"/>
  <c r="E18" i="1"/>
  <c r="F18"/>
  <c r="D17"/>
  <c r="E37"/>
  <c r="F37"/>
  <c r="D38"/>
  <c r="L16" i="2" l="1"/>
  <c r="M16"/>
  <c r="K15"/>
  <c r="L44"/>
  <c r="M44"/>
  <c r="K45"/>
  <c r="E17" i="1"/>
  <c r="F17"/>
  <c r="D16"/>
  <c r="E38"/>
  <c r="F38"/>
  <c r="D39"/>
  <c r="M15" i="2" l="1"/>
  <c r="L15"/>
  <c r="K14"/>
  <c r="L45"/>
  <c r="M45"/>
  <c r="K46"/>
  <c r="D15" i="1"/>
  <c r="E16"/>
  <c r="F16"/>
  <c r="E39"/>
  <c r="D40"/>
  <c r="F39"/>
  <c r="K13" i="2" l="1"/>
  <c r="M14"/>
  <c r="L14"/>
  <c r="L46"/>
  <c r="M46"/>
  <c r="K47"/>
  <c r="E15" i="1"/>
  <c r="F15"/>
  <c r="D14"/>
  <c r="E40"/>
  <c r="F40"/>
  <c r="D41"/>
  <c r="M13" i="2" l="1"/>
  <c r="L13"/>
  <c r="K12"/>
  <c r="L47"/>
  <c r="M47"/>
  <c r="K48"/>
  <c r="F14" i="1"/>
  <c r="D13"/>
  <c r="E14"/>
  <c r="D42"/>
  <c r="E41"/>
  <c r="F41"/>
  <c r="L12" i="2" l="1"/>
  <c r="M12"/>
  <c r="L48"/>
  <c r="M48"/>
  <c r="D12" i="1"/>
  <c r="E13"/>
  <c r="F13"/>
  <c r="E42"/>
  <c r="F42"/>
  <c r="D43"/>
  <c r="E12" l="1"/>
  <c r="F12"/>
  <c r="D11"/>
  <c r="E43"/>
  <c r="F43"/>
  <c r="D44"/>
  <c r="D10" l="1"/>
  <c r="E11"/>
  <c r="F11"/>
  <c r="E44"/>
  <c r="F44"/>
  <c r="D45"/>
  <c r="E10" l="1"/>
  <c r="F10"/>
  <c r="E45"/>
  <c r="F45"/>
  <c r="D46"/>
  <c r="E46" l="1"/>
  <c r="F46"/>
</calcChain>
</file>

<file path=xl/sharedStrings.xml><?xml version="1.0" encoding="utf-8"?>
<sst xmlns="http://schemas.openxmlformats.org/spreadsheetml/2006/main" count="718" uniqueCount="159">
  <si>
    <t>1. R문항 역코딩 (1=4) (2=3) (3=2) (4=1).</t>
    <phoneticPr fontId="1" type="noConversion"/>
  </si>
  <si>
    <t>2. 각 하위요인 점수 더함</t>
    <phoneticPr fontId="1" type="noConversion"/>
  </si>
  <si>
    <t>3. 조직부적응1=ANX1+DEP1+IMP1+AGR1.</t>
    <phoneticPr fontId="1" type="noConversion"/>
  </si>
  <si>
    <t>요인</t>
    <phoneticPr fontId="1" type="noConversion"/>
  </si>
  <si>
    <t>원점수</t>
    <phoneticPr fontId="1" type="noConversion"/>
  </si>
  <si>
    <t>T점수</t>
    <phoneticPr fontId="1" type="noConversion"/>
  </si>
  <si>
    <t>백분위</t>
    <phoneticPr fontId="1" type="noConversion"/>
  </si>
  <si>
    <t>STEN</t>
    <phoneticPr fontId="1" type="noConversion"/>
  </si>
  <si>
    <t>0123</t>
    <phoneticPr fontId="1" type="noConversion"/>
  </si>
  <si>
    <t>P3_ANX_001</t>
    <phoneticPr fontId="1" type="noConversion"/>
  </si>
  <si>
    <t>P3_ANX_002</t>
  </si>
  <si>
    <t>R</t>
  </si>
  <si>
    <t>P3_ANX_003</t>
  </si>
  <si>
    <t>P3_ANX_004</t>
  </si>
  <si>
    <t>P3_ANX_005</t>
  </si>
  <si>
    <t>P3_ANX_006</t>
  </si>
  <si>
    <t>P3_ANX_007</t>
  </si>
  <si>
    <t>P3_ANX_008</t>
  </si>
  <si>
    <t>P3_ANX_009</t>
  </si>
  <si>
    <t>P3_ANX_010</t>
  </si>
  <si>
    <t>P3_ANX_011</t>
  </si>
  <si>
    <t>P3_ANX_012</t>
  </si>
  <si>
    <t>P3_DEP_001</t>
    <phoneticPr fontId="1" type="noConversion"/>
  </si>
  <si>
    <t>P3_DEP_002</t>
  </si>
  <si>
    <t>P3_DEP_003</t>
  </si>
  <si>
    <t>P3_DEP_004</t>
  </si>
  <si>
    <t>P3_DEP_005</t>
  </si>
  <si>
    <t>P3_DEP_006</t>
  </si>
  <si>
    <t>P3_DEP_007</t>
  </si>
  <si>
    <t>P3_DEP_008</t>
  </si>
  <si>
    <t>P3_DEP_009</t>
  </si>
  <si>
    <t>P3_DEP_010</t>
  </si>
  <si>
    <t>P3_DEP_011</t>
  </si>
  <si>
    <t>P3_DEP_012</t>
  </si>
  <si>
    <t>P3_IMP_001</t>
    <phoneticPr fontId="1" type="noConversion"/>
  </si>
  <si>
    <t>P3_IMP_002</t>
  </si>
  <si>
    <t>P3_IMP_003</t>
  </si>
  <si>
    <t>P3_IMP_004</t>
  </si>
  <si>
    <t>P3_IMP_005</t>
  </si>
  <si>
    <t>P3_IMP_006</t>
  </si>
  <si>
    <t>P3_IMP_007</t>
  </si>
  <si>
    <t>P3_IMP_008</t>
  </si>
  <si>
    <t>P3_IMP_009</t>
  </si>
  <si>
    <t>P3_IMP_010</t>
  </si>
  <si>
    <t>P3_IMP_011</t>
  </si>
  <si>
    <t>P3_IMP_012</t>
  </si>
  <si>
    <t>P3_AGR_001</t>
    <phoneticPr fontId="1" type="noConversion"/>
  </si>
  <si>
    <t>P3_AGR_002</t>
  </si>
  <si>
    <t>P3_AGR_003</t>
  </si>
  <si>
    <t>P3_AGR_004</t>
  </si>
  <si>
    <t>P3_AGR_005</t>
  </si>
  <si>
    <t>P3_AGR_006</t>
  </si>
  <si>
    <t>P3_AGR_007</t>
  </si>
  <si>
    <t>P3_AGR_008</t>
  </si>
  <si>
    <t>P3_AGR_009</t>
  </si>
  <si>
    <t>P3_AGR_010</t>
  </si>
  <si>
    <t>P3_AGR_011</t>
  </si>
  <si>
    <t>P3_AGR_012</t>
  </si>
  <si>
    <t>그렇다</t>
  </si>
  <si>
    <t>아니다</t>
  </si>
  <si>
    <t>매우 아니다</t>
  </si>
  <si>
    <t>매우 그렇다</t>
  </si>
  <si>
    <t>불안</t>
  </si>
  <si>
    <t>불안</t>
    <phoneticPr fontId="1" type="noConversion"/>
  </si>
  <si>
    <t>우울</t>
  </si>
  <si>
    <t>우울</t>
    <phoneticPr fontId="1" type="noConversion"/>
  </si>
  <si>
    <t>충동</t>
  </si>
  <si>
    <t>충동</t>
    <phoneticPr fontId="1" type="noConversion"/>
  </si>
  <si>
    <t>공격</t>
  </si>
  <si>
    <t>공격</t>
    <phoneticPr fontId="1" type="noConversion"/>
  </si>
  <si>
    <t>원점수</t>
  </si>
  <si>
    <t>T점수</t>
  </si>
  <si>
    <t>백분위</t>
  </si>
  <si>
    <t>STEN</t>
  </si>
  <si>
    <t>입력값</t>
    <phoneticPr fontId="1" type="noConversion"/>
  </si>
  <si>
    <t>역코딩 변환</t>
    <phoneticPr fontId="1" type="noConversion"/>
  </si>
  <si>
    <t>점수 변환</t>
    <phoneticPr fontId="1" type="noConversion"/>
  </si>
  <si>
    <t>1. SH</t>
    <phoneticPr fontId="1" type="noConversion"/>
  </si>
  <si>
    <t>2. DH</t>
    <phoneticPr fontId="1" type="noConversion"/>
  </si>
  <si>
    <t>문항번호</t>
    <phoneticPr fontId="1" type="noConversion"/>
  </si>
  <si>
    <t>SH</t>
    <phoneticPr fontId="1" type="noConversion"/>
  </si>
  <si>
    <t>DH</t>
    <phoneticPr fontId="1" type="noConversion"/>
  </si>
  <si>
    <t>HM</t>
    <phoneticPr fontId="1" type="noConversion"/>
  </si>
  <si>
    <t>3. HM</t>
    <phoneticPr fontId="1" type="noConversion"/>
  </si>
  <si>
    <t>MS</t>
    <phoneticPr fontId="1" type="noConversion"/>
  </si>
  <si>
    <t>역코딩</t>
    <phoneticPr fontId="1" type="noConversion"/>
  </si>
  <si>
    <t>4. MS</t>
    <phoneticPr fontId="1" type="noConversion"/>
  </si>
  <si>
    <t>문항코드</t>
    <phoneticPr fontId="1" type="noConversion"/>
  </si>
  <si>
    <t>역코딩</t>
    <phoneticPr fontId="1" type="noConversion"/>
  </si>
  <si>
    <t>문항</t>
    <phoneticPr fontId="1" type="noConversion"/>
  </si>
  <si>
    <t>걱정하지 않아도 된다는 것을 알면서도 계속 걱정을 하게 된다.</t>
  </si>
  <si>
    <t>나는 쉽게 걱정을 떨쳐버릴 수 있다.</t>
  </si>
  <si>
    <t>무슨 일 하나를 끝내면 다른 일에 대한 걱정이 곧바로 시작된다.</t>
  </si>
  <si>
    <t>꼼꼼히 계획을 세웠더라도 예측하지 못한 일이 생길까 봐 걱정된다.</t>
  </si>
  <si>
    <t>무언가를 할 때 실수를 저지르지 않을까 너무 걱정된다.</t>
  </si>
  <si>
    <t>나는 만사태평형이다.</t>
  </si>
  <si>
    <t>특별한 이유 없이 너무 불안해서 힘들 때가 있다.</t>
  </si>
  <si>
    <t>까닭없이 초조하고 긴장할 때가 많다.</t>
  </si>
  <si>
    <t>불안한 마음이 너무 커서 일상생활에 곤란함을 겪은 적이 있다.</t>
  </si>
  <si>
    <t>나는 중요한 발표나 시험을 앞두고도 별로 긴장하지 않는 편이다.</t>
  </si>
  <si>
    <t>나는 중요한 일을 앞둘 때면 예민해진다.</t>
  </si>
  <si>
    <t>일이 마무리 된 후에도 좀처럼 긴장을 풀기가 어렵다.</t>
  </si>
  <si>
    <t>앞날에 대해 크게 기대할 것이 없다고 느낀다.</t>
  </si>
  <si>
    <t>삶이 무의미하다고 생각된다.</t>
  </si>
  <si>
    <t>앞으로 나에게 좋은 일이 많이 생길 거라고 믿는다.</t>
  </si>
  <si>
    <t>이유 없이 우울하거나 공허해질 때가 있다.</t>
  </si>
  <si>
    <t>충분히 잠을 자고 일어나도 피로감이 가시지 않는다.</t>
  </si>
  <si>
    <t>여러 사람들과 함께 있어도 외로움을 느낀다.</t>
  </si>
  <si>
    <t>내가 텅 비어버린 것 같은 느낌이 든다.</t>
  </si>
  <si>
    <t>내가 쓸모있는 사람이라고 생각한 적이 없다.</t>
  </si>
  <si>
    <t>어떤 일에서도 별다른 재미를 느끼지 못한다.</t>
  </si>
  <si>
    <t>무언가를 새롭게 시작할 힘이 나지 않는다.</t>
  </si>
  <si>
    <t>최근 무언가를 이뤄 낸 경험이 없는 것 같다.</t>
  </si>
  <si>
    <t>나는 다른 사람들보다 더 많이 실패한 것 같다.</t>
  </si>
  <si>
    <t>기분에 따라 생각이나 행동이 쉽게 바뀌는 편이다.</t>
  </si>
  <si>
    <t>한번 기분이 나빠지면 그 상태에서 벗어나기 힘들다.</t>
  </si>
  <si>
    <t>나를 잘 아는 사람들은 나에게 기분파라고 한다.</t>
  </si>
  <si>
    <t>기분이 아주 좋을 때 나는 무심코 자제력을 잃어버리는 경향이 있다.</t>
  </si>
  <si>
    <t>어떤 결정을 하기 전에 예상되는 장단점을 생각해 본다.</t>
  </si>
  <si>
    <t>미리 계획을 세우기보다는 그때그때 상황에 맞춰 일하기를 좋아한다.</t>
  </si>
  <si>
    <t>성격이 불 같다는 말을 자주 듣는다.</t>
  </si>
  <si>
    <t>미래의 불확실한 성취보다는 당장의 만족을 누리는 것이 낫다.</t>
  </si>
  <si>
    <t>여러 생각이 떠올라서 어떤 일을 깊게 생각하는 데 방해를 받는다.</t>
  </si>
  <si>
    <t>나는 인내심이 많은 편이다.</t>
  </si>
  <si>
    <t>오래도록 앉아 한 가지 일만 하기가 힘들다.</t>
  </si>
  <si>
    <t>약간의 위험을 감수하더라도 모험하는 것을 상당히 즐긴다.</t>
  </si>
  <si>
    <t>다른 사람이 나에게 시비를 걸어도 크게 신경 쓰지 않는다.</t>
  </si>
  <si>
    <t>나를 잘 아는 사람들은 내가 다혈질이라고 한다.</t>
  </si>
  <si>
    <t>몹시 화가 나도 침착하게 대응할 수 있다.</t>
  </si>
  <si>
    <t>다른 사람과 시비가 붙어 크게 싸워본 적이 있다.</t>
  </si>
  <si>
    <t>나를 무시하는 사람에게는 반드시 그 대가를 치르게 한다.</t>
  </si>
  <si>
    <t>사람들이 나를 공격하면 말없이 참고 있지만은 않을 것이다.</t>
  </si>
  <si>
    <t>누구든 나를 공격하면 반드시 되갚아 줄 것이다.</t>
  </si>
  <si>
    <t>나는 어떤 경우에도 폭력을 이용해 문제를 해결하고 싶지는 않다.</t>
  </si>
  <si>
    <t>대화를 통해서 문제를 해결하자는 것은 약자의 변명에 불과하다.</t>
  </si>
  <si>
    <t>누군가에게 맞으면 나도 때려야 화가 풀린다.</t>
  </si>
  <si>
    <t>너무 화가 나면 물건을 던지기도 한다.</t>
  </si>
  <si>
    <t>언쟁을 벌이다가 나도 모르게 상대방을 밀친 적이 있다.</t>
  </si>
  <si>
    <t>MJ</t>
    <phoneticPr fontId="1" type="noConversion"/>
  </si>
  <si>
    <t>5. MJ</t>
    <phoneticPr fontId="1" type="noConversion"/>
  </si>
  <si>
    <t>SW</t>
    <phoneticPr fontId="1" type="noConversion"/>
  </si>
  <si>
    <t>DY</t>
    <phoneticPr fontId="1" type="noConversion"/>
  </si>
  <si>
    <t>6. SW</t>
    <phoneticPr fontId="1" type="noConversion"/>
  </si>
  <si>
    <t>7. DY</t>
    <phoneticPr fontId="1" type="noConversion"/>
  </si>
  <si>
    <t>8. YJ</t>
    <phoneticPr fontId="1" type="noConversion"/>
  </si>
  <si>
    <t>9. HL</t>
    <phoneticPr fontId="1" type="noConversion"/>
  </si>
  <si>
    <t>YJ</t>
    <phoneticPr fontId="1" type="noConversion"/>
  </si>
  <si>
    <t>불안</t>
    <phoneticPr fontId="1" type="noConversion"/>
  </si>
  <si>
    <t>우울</t>
    <phoneticPr fontId="1" type="noConversion"/>
  </si>
  <si>
    <t>충동</t>
    <phoneticPr fontId="1" type="noConversion"/>
  </si>
  <si>
    <t>공격</t>
    <phoneticPr fontId="1" type="noConversion"/>
  </si>
  <si>
    <t>SH</t>
    <phoneticPr fontId="1" type="noConversion"/>
  </si>
  <si>
    <t>DH</t>
    <phoneticPr fontId="1" type="noConversion"/>
  </si>
  <si>
    <t>HM</t>
    <phoneticPr fontId="1" type="noConversion"/>
  </si>
  <si>
    <t>MS</t>
    <phoneticPr fontId="1" type="noConversion"/>
  </si>
  <si>
    <t>MJ</t>
    <phoneticPr fontId="1" type="noConversion"/>
  </si>
  <si>
    <t>SW</t>
    <phoneticPr fontId="1" type="noConversion"/>
  </si>
  <si>
    <t>DY</t>
    <phoneticPr fontId="1" type="noConversion"/>
  </si>
  <si>
    <t>YJ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</si>
</sst>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7F7"/>
        <bgColor indexed="64"/>
      </patternFill>
    </fill>
    <fill>
      <patternFill patternType="solid">
        <fgColor rgb="FFF6FFE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6" fillId="0" borderId="0"/>
    <xf numFmtId="0" fontId="4" fillId="0" borderId="0"/>
    <xf numFmtId="0" fontId="4" fillId="0" borderId="0"/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2" fontId="0" fillId="2" borderId="0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horizontal="justify" vertical="center" shrinkToFit="1"/>
    </xf>
    <xf numFmtId="0" fontId="5" fillId="0" borderId="0" xfId="1" applyFont="1" applyFill="1" applyBorder="1" applyAlignment="1">
      <alignment horizontal="left" vertical="center" wrapText="1"/>
    </xf>
    <xf numFmtId="0" fontId="5" fillId="6" borderId="0" xfId="1" applyFont="1" applyFill="1" applyBorder="1" applyAlignment="1">
      <alignment horizontal="left" vertical="center" wrapText="1"/>
    </xf>
    <xf numFmtId="0" fontId="5" fillId="6" borderId="0" xfId="2" applyFont="1" applyFill="1" applyBorder="1" applyAlignment="1">
      <alignment horizontal="left" vertical="center" shrinkToFit="1"/>
    </xf>
    <xf numFmtId="0" fontId="5" fillId="6" borderId="0" xfId="3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justify" vertical="center" shrinkToFit="1"/>
    </xf>
    <xf numFmtId="0" fontId="0" fillId="3" borderId="0" xfId="0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left" vertical="center" wrapText="1"/>
    </xf>
    <xf numFmtId="0" fontId="5" fillId="0" borderId="0" xfId="4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vertical="center" shrinkToFit="1"/>
    </xf>
    <xf numFmtId="0" fontId="7" fillId="6" borderId="0" xfId="0" applyFont="1" applyFill="1" applyBorder="1" applyAlignment="1">
      <alignment horizontal="justify" vertical="center" shrinkToFit="1"/>
    </xf>
    <xf numFmtId="0" fontId="5" fillId="6" borderId="0" xfId="4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5">
    <cellStyle name="표준" xfId="0" builtinId="0"/>
    <cellStyle name="표준_F4" xfId="3"/>
    <cellStyle name="표준_정서(2-4)" xfId="1"/>
    <cellStyle name="표준_표준화검사문항(kpdi문항번호)" xfId="2"/>
    <cellStyle name="표준_행동" xfId="4"/>
  </cellStyles>
  <dxfs count="0"/>
  <tableStyles count="0" defaultTableStyle="TableStyleMedium9" defaultPivotStyle="PivotStyleLight16"/>
  <colors>
    <mruColors>
      <color rgb="FFFFF7F7"/>
      <color rgb="FFF6FFE5"/>
      <color rgb="FFE8FFB9"/>
      <color rgb="FFECFFD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46"/>
  <sheetViews>
    <sheetView workbookViewId="0">
      <selection activeCell="I8" sqref="I8"/>
    </sheetView>
  </sheetViews>
  <sheetFormatPr defaultRowHeight="16.5"/>
  <sheetData>
    <row r="2" spans="2:6">
      <c r="B2" t="s">
        <v>0</v>
      </c>
    </row>
    <row r="3" spans="2:6">
      <c r="B3" t="s">
        <v>1</v>
      </c>
    </row>
    <row r="4" spans="2:6">
      <c r="B4" t="s">
        <v>2</v>
      </c>
    </row>
    <row r="6" spans="2:6" ht="17.25" thickBot="1"/>
    <row r="7" spans="2:6">
      <c r="B7" s="65" t="s">
        <v>3</v>
      </c>
      <c r="C7" s="66"/>
      <c r="D7" s="66"/>
      <c r="E7" s="66"/>
      <c r="F7" s="67"/>
    </row>
    <row r="8" spans="2:6">
      <c r="B8" s="68" t="s">
        <v>4</v>
      </c>
      <c r="C8" s="69"/>
      <c r="D8" s="69" t="s">
        <v>5</v>
      </c>
      <c r="E8" s="69" t="s">
        <v>6</v>
      </c>
      <c r="F8" s="70" t="s">
        <v>7</v>
      </c>
    </row>
    <row r="9" spans="2:6">
      <c r="B9" s="2" t="s">
        <v>8</v>
      </c>
      <c r="C9" s="3">
        <v>1234</v>
      </c>
      <c r="D9" s="69"/>
      <c r="E9" s="69"/>
      <c r="F9" s="70"/>
    </row>
    <row r="10" spans="2:6">
      <c r="B10" s="4">
        <v>0</v>
      </c>
      <c r="C10" s="5">
        <v>12</v>
      </c>
      <c r="D10" s="6">
        <f t="shared" ref="D10:D26" si="0">D11-(30/18)</f>
        <v>20.000000000000014</v>
      </c>
      <c r="E10" s="7">
        <f>IF(80&lt;=D10,99.9,IF(79&lt;=D10,99.8,IF(78&lt;=D10,99.7,IF(77&lt;=D10,99.6,IF(76&lt;=D10,99.5,IF(75&lt;=D10,99.4,IF(74&lt;=D10,99.2,IF(73&lt;=D10,98.9,IF(72&lt;=D10,98.6,IF(71&lt;=D10,98.2,IF(70&lt;=D10,97.7,IF(69&lt;=D10,97.1,IF(68&lt;=D10,96.4,IF(67&lt;=D10,95.5,IF(66&lt;=D10,94.5,IF(65&lt;=D10,93,IF(64&lt;=D10,92,IF(63&lt;=D10,90,IF(62&lt;=D10,88,IF(61&lt;=D10,86,IF(60&lt;=D10,84,IF(59&lt;=D10,82,IF(58&lt;=D10,79,IF(57&lt;=D10,76,IF(56&lt;=D10,73,IF(55&lt;=D10,69,IF(54&lt;=D10,66,IF(53&lt;=D10,62,IF(52&lt;=D10,58,IF(51&lt;=D10,54,IF(50&lt;=D10,50,IF(49&lt;=D10,46,IF(48&lt;=D10,42,IF(47&lt;=D10,38,IF(46&lt;=D10,34,IF(45&lt;=D10,31,IF(44&lt;=D10,27,IF(43&lt;=D10,24,IF(42&lt;=D10,21,IF(41&lt;=D10,18,IF(40&lt;=D10,16,IF(39&lt;=D10,14,IF(38&lt;=D10,12,IF(37&lt;=D10,10,IF(36&lt;=D10,8,IF(35&lt;=D10,7,IF(34&lt;=D10,5.5,IF(33&lt;=D10,4.5,IF(32&lt;=D10,3.6,IF(31&lt;=D10,2.9,IF(30&lt;=D10,2.9,IF(29&lt;=D10,1.8,IF(28&lt;=D10,1.4,IF(27&lt;=D10,1.1,IF(26&lt;=D10,0.8,IF(25&lt;=D10,0.6,IF(24&lt;=D10,0.5,IF(23&lt;=D10,0.4,IF(22&lt;=D10,0.3,IF(21&lt;=D10,0.2,IF(20&lt;=D10,0.1)))))))))))))))))))))))))))))))))))))))))))))))))))))))))))))</f>
        <v>0.1</v>
      </c>
      <c r="F10" s="8">
        <f>IF(70.1&lt;=D10,10,IF(65.1&lt;=D10,9,IF(60.1&lt;=D10,8,IF(55.1&lt;=D10,7,IF(50.1&lt;=D10,6,IF(45.1&lt;=D10,5,IF(40.1&lt;=D10,4,IF(35.1&lt;=D10,3,IF(30.1&lt;=D10,2,IF(30&lt;=D10,1,1))))))))))</f>
        <v>1</v>
      </c>
    </row>
    <row r="11" spans="2:6">
      <c r="B11" s="4">
        <v>1</v>
      </c>
      <c r="C11" s="5">
        <v>13</v>
      </c>
      <c r="D11" s="6">
        <f t="shared" si="0"/>
        <v>21.666666666666682</v>
      </c>
      <c r="E11" s="7">
        <f t="shared" ref="E11:E46" si="1">IF(80&lt;=D11,99.9,IF(79&lt;=D11,99.8,IF(78&lt;=D11,99.7,IF(77&lt;=D11,99.6,IF(76&lt;=D11,99.5,IF(75&lt;=D11,99.4,IF(74&lt;=D11,99.2,IF(73&lt;=D11,98.9,IF(72&lt;=D11,98.6,IF(71&lt;=D11,98.2,IF(70&lt;=D11,97.7,IF(69&lt;=D11,97.1,IF(68&lt;=D11,96.4,IF(67&lt;=D11,95.5,IF(66&lt;=D11,94.5,IF(65&lt;=D11,93,IF(64&lt;=D11,92,IF(63&lt;=D11,90,IF(62&lt;=D11,88,IF(61&lt;=D11,86,IF(60&lt;=D11,84,IF(59&lt;=D11,82,IF(58&lt;=D11,79,IF(57&lt;=D11,76,IF(56&lt;=D11,73,IF(55&lt;=D11,69,IF(54&lt;=D11,66,IF(53&lt;=D11,62,IF(52&lt;=D11,58,IF(51&lt;=D11,54,IF(50&lt;=D11,50,IF(49&lt;=D11,46,IF(48&lt;=D11,42,IF(47&lt;=D11,38,IF(46&lt;=D11,34,IF(45&lt;=D11,31,IF(44&lt;=D11,27,IF(43&lt;=D11,24,IF(42&lt;=D11,21,IF(41&lt;=D11,18,IF(40&lt;=D11,16,IF(39&lt;=D11,14,IF(38&lt;=D11,12,IF(37&lt;=D11,10,IF(36&lt;=D11,8,IF(35&lt;=D11,7,IF(34&lt;=D11,5.5,IF(33&lt;=D11,4.5,IF(32&lt;=D11,3.6,IF(31&lt;=D11,2.9,IF(30&lt;=D11,2.9,IF(29&lt;=D11,1.8,IF(28&lt;=D11,1.4,IF(27&lt;=D11,1.1,IF(26&lt;=D11,0.8,IF(25&lt;=D11,0.6,IF(24&lt;=D11,0.5,IF(23&lt;=D11,0.4,IF(22&lt;=D11,0.3,IF(21&lt;=D11,0.2,IF(20&lt;=D11,0.1)))))))))))))))))))))))))))))))))))))))))))))))))))))))))))))</f>
        <v>0.2</v>
      </c>
      <c r="F11" s="8">
        <f t="shared" ref="F11:F46" si="2">IF(70.1&lt;=D11,10,IF(65.1&lt;=D11,9,IF(60.1&lt;=D11,8,IF(55.1&lt;=D11,7,IF(50.1&lt;=D11,6,IF(45.1&lt;=D11,5,IF(40.1&lt;=D11,4,IF(35.1&lt;=D11,3,IF(30.1&lt;=D11,2,IF(30&lt;=D11,1,1))))))))))</f>
        <v>1</v>
      </c>
    </row>
    <row r="12" spans="2:6">
      <c r="B12" s="4">
        <v>2</v>
      </c>
      <c r="C12" s="5">
        <v>14</v>
      </c>
      <c r="D12" s="6">
        <f t="shared" si="0"/>
        <v>23.33333333333335</v>
      </c>
      <c r="E12" s="7">
        <f t="shared" si="1"/>
        <v>0.4</v>
      </c>
      <c r="F12" s="8">
        <f t="shared" si="2"/>
        <v>1</v>
      </c>
    </row>
    <row r="13" spans="2:6">
      <c r="B13" s="4">
        <v>3</v>
      </c>
      <c r="C13" s="5">
        <v>15</v>
      </c>
      <c r="D13" s="6">
        <f t="shared" si="0"/>
        <v>25.000000000000018</v>
      </c>
      <c r="E13" s="7">
        <f t="shared" si="1"/>
        <v>0.6</v>
      </c>
      <c r="F13" s="8">
        <f t="shared" si="2"/>
        <v>1</v>
      </c>
    </row>
    <row r="14" spans="2:6">
      <c r="B14" s="4">
        <v>4</v>
      </c>
      <c r="C14" s="5">
        <v>16</v>
      </c>
      <c r="D14" s="6">
        <f t="shared" si="0"/>
        <v>26.666666666666686</v>
      </c>
      <c r="E14" s="7">
        <f t="shared" si="1"/>
        <v>0.8</v>
      </c>
      <c r="F14" s="8">
        <f t="shared" si="2"/>
        <v>1</v>
      </c>
    </row>
    <row r="15" spans="2:6">
      <c r="B15" s="4">
        <v>5</v>
      </c>
      <c r="C15" s="5">
        <v>17</v>
      </c>
      <c r="D15" s="6">
        <f t="shared" si="0"/>
        <v>28.333333333333353</v>
      </c>
      <c r="E15" s="7">
        <f t="shared" si="1"/>
        <v>1.4</v>
      </c>
      <c r="F15" s="8">
        <f t="shared" si="2"/>
        <v>1</v>
      </c>
    </row>
    <row r="16" spans="2:6">
      <c r="B16" s="4">
        <v>6</v>
      </c>
      <c r="C16" s="5">
        <v>18</v>
      </c>
      <c r="D16" s="6">
        <f t="shared" si="0"/>
        <v>30.000000000000021</v>
      </c>
      <c r="E16" s="7">
        <f t="shared" si="1"/>
        <v>2.9</v>
      </c>
      <c r="F16" s="8">
        <f t="shared" si="2"/>
        <v>1</v>
      </c>
    </row>
    <row r="17" spans="2:6">
      <c r="B17" s="4">
        <v>7</v>
      </c>
      <c r="C17" s="5">
        <v>19</v>
      </c>
      <c r="D17" s="6">
        <f t="shared" si="0"/>
        <v>31.666666666666689</v>
      </c>
      <c r="E17" s="7">
        <f t="shared" si="1"/>
        <v>2.9</v>
      </c>
      <c r="F17" s="8">
        <f t="shared" si="2"/>
        <v>2</v>
      </c>
    </row>
    <row r="18" spans="2:6">
      <c r="B18" s="4">
        <v>8</v>
      </c>
      <c r="C18" s="5">
        <v>20</v>
      </c>
      <c r="D18" s="6">
        <f t="shared" si="0"/>
        <v>33.333333333333357</v>
      </c>
      <c r="E18" s="7">
        <f t="shared" si="1"/>
        <v>4.5</v>
      </c>
      <c r="F18" s="8">
        <f t="shared" si="2"/>
        <v>2</v>
      </c>
    </row>
    <row r="19" spans="2:6">
      <c r="B19" s="4">
        <v>9</v>
      </c>
      <c r="C19" s="5">
        <v>21</v>
      </c>
      <c r="D19" s="6">
        <f t="shared" si="0"/>
        <v>35.000000000000021</v>
      </c>
      <c r="E19" s="7">
        <f t="shared" si="1"/>
        <v>7</v>
      </c>
      <c r="F19" s="8">
        <f t="shared" si="2"/>
        <v>2</v>
      </c>
    </row>
    <row r="20" spans="2:6">
      <c r="B20" s="4">
        <v>10</v>
      </c>
      <c r="C20" s="5">
        <v>22</v>
      </c>
      <c r="D20" s="6">
        <f t="shared" si="0"/>
        <v>36.666666666666686</v>
      </c>
      <c r="E20" s="7">
        <f t="shared" si="1"/>
        <v>8</v>
      </c>
      <c r="F20" s="8">
        <f t="shared" si="2"/>
        <v>3</v>
      </c>
    </row>
    <row r="21" spans="2:6">
      <c r="B21" s="4">
        <v>11</v>
      </c>
      <c r="C21" s="5">
        <v>23</v>
      </c>
      <c r="D21" s="6">
        <f t="shared" si="0"/>
        <v>38.33333333333335</v>
      </c>
      <c r="E21" s="7">
        <f t="shared" si="1"/>
        <v>12</v>
      </c>
      <c r="F21" s="8">
        <f t="shared" si="2"/>
        <v>3</v>
      </c>
    </row>
    <row r="22" spans="2:6">
      <c r="B22" s="4">
        <v>12</v>
      </c>
      <c r="C22" s="5">
        <v>24</v>
      </c>
      <c r="D22" s="6">
        <f t="shared" si="0"/>
        <v>40.000000000000014</v>
      </c>
      <c r="E22" s="7">
        <f t="shared" si="1"/>
        <v>16</v>
      </c>
      <c r="F22" s="8">
        <f t="shared" si="2"/>
        <v>3</v>
      </c>
    </row>
    <row r="23" spans="2:6">
      <c r="B23" s="4">
        <v>13</v>
      </c>
      <c r="C23" s="5">
        <v>25</v>
      </c>
      <c r="D23" s="6">
        <f t="shared" si="0"/>
        <v>41.666666666666679</v>
      </c>
      <c r="E23" s="7">
        <f t="shared" si="1"/>
        <v>18</v>
      </c>
      <c r="F23" s="8">
        <f t="shared" si="2"/>
        <v>4</v>
      </c>
    </row>
    <row r="24" spans="2:6">
      <c r="B24" s="4">
        <v>14</v>
      </c>
      <c r="C24" s="5">
        <v>26</v>
      </c>
      <c r="D24" s="6">
        <f t="shared" si="0"/>
        <v>43.333333333333343</v>
      </c>
      <c r="E24" s="7">
        <f t="shared" si="1"/>
        <v>24</v>
      </c>
      <c r="F24" s="8">
        <f t="shared" si="2"/>
        <v>4</v>
      </c>
    </row>
    <row r="25" spans="2:6">
      <c r="B25" s="4">
        <v>15</v>
      </c>
      <c r="C25" s="5">
        <v>27</v>
      </c>
      <c r="D25" s="6">
        <f t="shared" si="0"/>
        <v>45.000000000000007</v>
      </c>
      <c r="E25" s="7">
        <f t="shared" si="1"/>
        <v>31</v>
      </c>
      <c r="F25" s="8">
        <f t="shared" si="2"/>
        <v>4</v>
      </c>
    </row>
    <row r="26" spans="2:6">
      <c r="B26" s="4">
        <v>16</v>
      </c>
      <c r="C26" s="5">
        <v>28</v>
      </c>
      <c r="D26" s="6">
        <f t="shared" si="0"/>
        <v>46.666666666666671</v>
      </c>
      <c r="E26" s="7">
        <f t="shared" si="1"/>
        <v>34</v>
      </c>
      <c r="F26" s="8">
        <f t="shared" si="2"/>
        <v>5</v>
      </c>
    </row>
    <row r="27" spans="2:6">
      <c r="B27" s="4">
        <v>17</v>
      </c>
      <c r="C27" s="5">
        <v>29</v>
      </c>
      <c r="D27" s="6">
        <f>D28-(30/18)</f>
        <v>48.333333333333336</v>
      </c>
      <c r="E27" s="7">
        <f t="shared" si="1"/>
        <v>42</v>
      </c>
      <c r="F27" s="8">
        <f t="shared" si="2"/>
        <v>5</v>
      </c>
    </row>
    <row r="28" spans="2:6">
      <c r="B28" s="9">
        <v>18</v>
      </c>
      <c r="C28" s="10">
        <v>30</v>
      </c>
      <c r="D28" s="11">
        <v>50</v>
      </c>
      <c r="E28" s="12">
        <f t="shared" si="1"/>
        <v>50</v>
      </c>
      <c r="F28" s="13">
        <f t="shared" si="2"/>
        <v>5</v>
      </c>
    </row>
    <row r="29" spans="2:6">
      <c r="B29" s="4">
        <v>19</v>
      </c>
      <c r="C29" s="5">
        <v>31</v>
      </c>
      <c r="D29" s="6">
        <f>D28+(30/18)</f>
        <v>51.666666666666664</v>
      </c>
      <c r="E29" s="7">
        <f t="shared" si="1"/>
        <v>54</v>
      </c>
      <c r="F29" s="8">
        <f t="shared" si="2"/>
        <v>6</v>
      </c>
    </row>
    <row r="30" spans="2:6">
      <c r="B30" s="4">
        <v>20</v>
      </c>
      <c r="C30" s="5">
        <v>32</v>
      </c>
      <c r="D30" s="6">
        <f t="shared" ref="D30:D46" si="3">D29+(30/18)</f>
        <v>53.333333333333329</v>
      </c>
      <c r="E30" s="7">
        <f t="shared" si="1"/>
        <v>62</v>
      </c>
      <c r="F30" s="8">
        <f t="shared" si="2"/>
        <v>6</v>
      </c>
    </row>
    <row r="31" spans="2:6">
      <c r="B31" s="4">
        <v>21</v>
      </c>
      <c r="C31" s="5">
        <v>33</v>
      </c>
      <c r="D31" s="6">
        <f t="shared" si="3"/>
        <v>54.999999999999993</v>
      </c>
      <c r="E31" s="7">
        <f t="shared" si="1"/>
        <v>69</v>
      </c>
      <c r="F31" s="8">
        <f t="shared" si="2"/>
        <v>6</v>
      </c>
    </row>
    <row r="32" spans="2:6">
      <c r="B32" s="4">
        <v>22</v>
      </c>
      <c r="C32" s="5">
        <v>34</v>
      </c>
      <c r="D32" s="6">
        <f t="shared" si="3"/>
        <v>56.666666666666657</v>
      </c>
      <c r="E32" s="7">
        <f t="shared" si="1"/>
        <v>73</v>
      </c>
      <c r="F32" s="8">
        <f t="shared" si="2"/>
        <v>7</v>
      </c>
    </row>
    <row r="33" spans="2:6">
      <c r="B33" s="4">
        <v>23</v>
      </c>
      <c r="C33" s="5">
        <v>35</v>
      </c>
      <c r="D33" s="6">
        <f t="shared" si="3"/>
        <v>58.333333333333321</v>
      </c>
      <c r="E33" s="7">
        <f t="shared" si="1"/>
        <v>79</v>
      </c>
      <c r="F33" s="8">
        <f t="shared" si="2"/>
        <v>7</v>
      </c>
    </row>
    <row r="34" spans="2:6">
      <c r="B34" s="4">
        <v>24</v>
      </c>
      <c r="C34" s="5">
        <v>36</v>
      </c>
      <c r="D34" s="6">
        <f t="shared" si="3"/>
        <v>59.999999999999986</v>
      </c>
      <c r="E34" s="7">
        <f t="shared" si="1"/>
        <v>84</v>
      </c>
      <c r="F34" s="8">
        <f t="shared" si="2"/>
        <v>7</v>
      </c>
    </row>
    <row r="35" spans="2:6">
      <c r="B35" s="4">
        <v>25</v>
      </c>
      <c r="C35" s="5">
        <v>37</v>
      </c>
      <c r="D35" s="6">
        <f t="shared" si="3"/>
        <v>61.66666666666665</v>
      </c>
      <c r="E35" s="7">
        <f t="shared" si="1"/>
        <v>86</v>
      </c>
      <c r="F35" s="8">
        <f t="shared" si="2"/>
        <v>8</v>
      </c>
    </row>
    <row r="36" spans="2:6">
      <c r="B36" s="4">
        <v>26</v>
      </c>
      <c r="C36" s="5">
        <v>38</v>
      </c>
      <c r="D36" s="6">
        <f t="shared" si="3"/>
        <v>63.333333333333314</v>
      </c>
      <c r="E36" s="7">
        <f t="shared" si="1"/>
        <v>90</v>
      </c>
      <c r="F36" s="8">
        <f t="shared" si="2"/>
        <v>8</v>
      </c>
    </row>
    <row r="37" spans="2:6">
      <c r="B37" s="4">
        <v>27</v>
      </c>
      <c r="C37" s="5">
        <v>39</v>
      </c>
      <c r="D37" s="6">
        <f t="shared" si="3"/>
        <v>64.999999999999986</v>
      </c>
      <c r="E37" s="7">
        <f t="shared" si="1"/>
        <v>93</v>
      </c>
      <c r="F37" s="8">
        <f t="shared" si="2"/>
        <v>8</v>
      </c>
    </row>
    <row r="38" spans="2:6">
      <c r="B38" s="4">
        <v>28</v>
      </c>
      <c r="C38" s="5">
        <v>40</v>
      </c>
      <c r="D38" s="6">
        <f t="shared" si="3"/>
        <v>66.666666666666657</v>
      </c>
      <c r="E38" s="7">
        <f t="shared" si="1"/>
        <v>94.5</v>
      </c>
      <c r="F38" s="8">
        <f t="shared" si="2"/>
        <v>9</v>
      </c>
    </row>
    <row r="39" spans="2:6">
      <c r="B39" s="4">
        <v>29</v>
      </c>
      <c r="C39" s="5">
        <v>41</v>
      </c>
      <c r="D39" s="6">
        <f t="shared" si="3"/>
        <v>68.333333333333329</v>
      </c>
      <c r="E39" s="7">
        <f t="shared" si="1"/>
        <v>96.4</v>
      </c>
      <c r="F39" s="8">
        <f t="shared" si="2"/>
        <v>9</v>
      </c>
    </row>
    <row r="40" spans="2:6">
      <c r="B40" s="4">
        <v>30</v>
      </c>
      <c r="C40" s="5">
        <v>42</v>
      </c>
      <c r="D40" s="6">
        <f t="shared" si="3"/>
        <v>70</v>
      </c>
      <c r="E40" s="7">
        <f t="shared" si="1"/>
        <v>97.7</v>
      </c>
      <c r="F40" s="8">
        <f t="shared" si="2"/>
        <v>9</v>
      </c>
    </row>
    <row r="41" spans="2:6">
      <c r="B41" s="4">
        <v>31</v>
      </c>
      <c r="C41" s="5">
        <v>43</v>
      </c>
      <c r="D41" s="6">
        <f t="shared" si="3"/>
        <v>71.666666666666671</v>
      </c>
      <c r="E41" s="7">
        <f t="shared" si="1"/>
        <v>98.2</v>
      </c>
      <c r="F41" s="8">
        <f t="shared" si="2"/>
        <v>10</v>
      </c>
    </row>
    <row r="42" spans="2:6">
      <c r="B42" s="4">
        <v>32</v>
      </c>
      <c r="C42" s="5">
        <v>44</v>
      </c>
      <c r="D42" s="6">
        <f t="shared" si="3"/>
        <v>73.333333333333343</v>
      </c>
      <c r="E42" s="7">
        <f t="shared" si="1"/>
        <v>98.9</v>
      </c>
      <c r="F42" s="8">
        <f t="shared" si="2"/>
        <v>10</v>
      </c>
    </row>
    <row r="43" spans="2:6">
      <c r="B43" s="4">
        <v>33</v>
      </c>
      <c r="C43" s="5">
        <v>45</v>
      </c>
      <c r="D43" s="6">
        <f t="shared" si="3"/>
        <v>75.000000000000014</v>
      </c>
      <c r="E43" s="7">
        <f t="shared" si="1"/>
        <v>99.4</v>
      </c>
      <c r="F43" s="8">
        <f t="shared" si="2"/>
        <v>10</v>
      </c>
    </row>
    <row r="44" spans="2:6">
      <c r="B44" s="4">
        <v>34</v>
      </c>
      <c r="C44" s="5">
        <v>46</v>
      </c>
      <c r="D44" s="6">
        <f t="shared" si="3"/>
        <v>76.666666666666686</v>
      </c>
      <c r="E44" s="7">
        <f t="shared" si="1"/>
        <v>99.5</v>
      </c>
      <c r="F44" s="8">
        <f t="shared" si="2"/>
        <v>10</v>
      </c>
    </row>
    <row r="45" spans="2:6">
      <c r="B45" s="4">
        <v>35</v>
      </c>
      <c r="C45" s="5">
        <v>47</v>
      </c>
      <c r="D45" s="6">
        <f t="shared" si="3"/>
        <v>78.333333333333357</v>
      </c>
      <c r="E45" s="7">
        <f t="shared" si="1"/>
        <v>99.7</v>
      </c>
      <c r="F45" s="8">
        <f t="shared" si="2"/>
        <v>10</v>
      </c>
    </row>
    <row r="46" spans="2:6" ht="17.25" thickBot="1">
      <c r="B46" s="14">
        <v>36</v>
      </c>
      <c r="C46" s="15">
        <v>48</v>
      </c>
      <c r="D46" s="16">
        <f t="shared" si="3"/>
        <v>80.000000000000028</v>
      </c>
      <c r="E46" s="17">
        <f t="shared" si="1"/>
        <v>99.9</v>
      </c>
      <c r="F46" s="18">
        <f t="shared" si="2"/>
        <v>10</v>
      </c>
    </row>
  </sheetData>
  <mergeCells count="5">
    <mergeCell ref="B7:F7"/>
    <mergeCell ref="B8:C8"/>
    <mergeCell ref="D8:D9"/>
    <mergeCell ref="E8:E9"/>
    <mergeCell ref="F8:F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opLeftCell="D1" workbookViewId="0">
      <selection activeCell="K2" sqref="K2:K49"/>
    </sheetView>
  </sheetViews>
  <sheetFormatPr defaultRowHeight="16.5"/>
  <cols>
    <col min="1" max="1" width="9" style="1"/>
    <col min="2" max="3" width="11.625" style="1" bestFit="1" customWidth="1"/>
    <col min="4" max="5" width="11.625" bestFit="1" customWidth="1"/>
    <col min="6" max="8" width="11.625" style="1" bestFit="1" customWidth="1"/>
    <col min="9" max="11" width="11.625" bestFit="1" customWidth="1"/>
  </cols>
  <sheetData>
    <row r="1" spans="1:11">
      <c r="A1" s="40"/>
      <c r="B1" s="47" t="s">
        <v>79</v>
      </c>
      <c r="C1" s="47" t="s">
        <v>85</v>
      </c>
      <c r="D1" s="47" t="s">
        <v>80</v>
      </c>
      <c r="E1" s="47" t="s">
        <v>81</v>
      </c>
      <c r="F1" s="47" t="s">
        <v>82</v>
      </c>
      <c r="G1" s="47" t="s">
        <v>84</v>
      </c>
      <c r="H1" s="47" t="s">
        <v>138</v>
      </c>
      <c r="I1" s="47" t="s">
        <v>140</v>
      </c>
      <c r="J1" s="47" t="s">
        <v>141</v>
      </c>
      <c r="K1" s="71" t="s">
        <v>146</v>
      </c>
    </row>
    <row r="2" spans="1:11">
      <c r="A2" s="40">
        <v>1</v>
      </c>
      <c r="B2" s="41" t="s">
        <v>9</v>
      </c>
      <c r="C2" s="41"/>
      <c r="D2" s="1" t="s">
        <v>58</v>
      </c>
      <c r="E2" s="1" t="s">
        <v>58</v>
      </c>
      <c r="F2" s="1" t="s">
        <v>59</v>
      </c>
      <c r="G2" s="1" t="s">
        <v>58</v>
      </c>
      <c r="H2" s="1" t="s">
        <v>59</v>
      </c>
      <c r="I2" s="1" t="s">
        <v>58</v>
      </c>
      <c r="J2" s="1" t="s">
        <v>58</v>
      </c>
      <c r="K2" s="1" t="s">
        <v>58</v>
      </c>
    </row>
    <row r="3" spans="1:11">
      <c r="A3" s="40">
        <v>2</v>
      </c>
      <c r="B3" s="41" t="s">
        <v>10</v>
      </c>
      <c r="C3" s="41" t="s">
        <v>11</v>
      </c>
      <c r="D3" s="1" t="s">
        <v>59</v>
      </c>
      <c r="E3" s="1" t="s">
        <v>60</v>
      </c>
      <c r="F3" s="1" t="s">
        <v>58</v>
      </c>
      <c r="G3" s="1" t="s">
        <v>59</v>
      </c>
      <c r="H3" s="1" t="s">
        <v>58</v>
      </c>
      <c r="I3" s="1" t="s">
        <v>58</v>
      </c>
      <c r="J3" s="1" t="s">
        <v>59</v>
      </c>
      <c r="K3" s="1" t="s">
        <v>59</v>
      </c>
    </row>
    <row r="4" spans="1:11">
      <c r="A4" s="40">
        <v>3</v>
      </c>
      <c r="B4" s="41" t="s">
        <v>12</v>
      </c>
      <c r="C4" s="41"/>
      <c r="D4" s="1" t="s">
        <v>59</v>
      </c>
      <c r="E4" s="1" t="s">
        <v>58</v>
      </c>
      <c r="F4" s="1" t="s">
        <v>59</v>
      </c>
      <c r="G4" s="1" t="s">
        <v>59</v>
      </c>
      <c r="H4" s="1" t="s">
        <v>59</v>
      </c>
      <c r="I4" s="1" t="s">
        <v>59</v>
      </c>
      <c r="J4" s="1" t="s">
        <v>60</v>
      </c>
      <c r="K4" s="1" t="s">
        <v>58</v>
      </c>
    </row>
    <row r="5" spans="1:11">
      <c r="A5" s="40">
        <v>4</v>
      </c>
      <c r="B5" s="41" t="s">
        <v>13</v>
      </c>
      <c r="C5" s="41"/>
      <c r="D5" s="1" t="s">
        <v>58</v>
      </c>
      <c r="E5" s="1" t="s">
        <v>58</v>
      </c>
      <c r="F5" s="1" t="s">
        <v>59</v>
      </c>
      <c r="G5" s="1" t="s">
        <v>59</v>
      </c>
      <c r="H5" s="1" t="s">
        <v>59</v>
      </c>
      <c r="I5" s="1" t="s">
        <v>58</v>
      </c>
      <c r="J5" s="1" t="s">
        <v>58</v>
      </c>
      <c r="K5" s="1" t="s">
        <v>58</v>
      </c>
    </row>
    <row r="6" spans="1:11">
      <c r="A6" s="40">
        <v>5</v>
      </c>
      <c r="B6" s="41" t="s">
        <v>14</v>
      </c>
      <c r="C6" s="41"/>
      <c r="D6" s="1" t="s">
        <v>58</v>
      </c>
      <c r="E6" s="1" t="s">
        <v>61</v>
      </c>
      <c r="F6" s="1" t="s">
        <v>58</v>
      </c>
      <c r="G6" s="1" t="s">
        <v>59</v>
      </c>
      <c r="H6" s="1" t="s">
        <v>59</v>
      </c>
      <c r="I6" s="1" t="s">
        <v>59</v>
      </c>
      <c r="J6" s="1" t="s">
        <v>59</v>
      </c>
      <c r="K6" s="1" t="s">
        <v>58</v>
      </c>
    </row>
    <row r="7" spans="1:11">
      <c r="A7" s="40">
        <v>6</v>
      </c>
      <c r="B7" s="41" t="s">
        <v>15</v>
      </c>
      <c r="C7" s="41" t="s">
        <v>11</v>
      </c>
      <c r="D7" s="1" t="s">
        <v>58</v>
      </c>
      <c r="E7" s="1" t="s">
        <v>59</v>
      </c>
      <c r="F7" s="1" t="s">
        <v>61</v>
      </c>
      <c r="G7" s="1" t="s">
        <v>58</v>
      </c>
      <c r="H7" s="1" t="s">
        <v>59</v>
      </c>
      <c r="I7" s="1" t="s">
        <v>58</v>
      </c>
      <c r="J7" s="1" t="s">
        <v>60</v>
      </c>
      <c r="K7" s="1" t="s">
        <v>59</v>
      </c>
    </row>
    <row r="8" spans="1:11">
      <c r="A8" s="40">
        <v>7</v>
      </c>
      <c r="B8" s="41" t="s">
        <v>16</v>
      </c>
      <c r="C8" s="41"/>
      <c r="D8" s="1" t="s">
        <v>59</v>
      </c>
      <c r="E8" s="1" t="s">
        <v>59</v>
      </c>
      <c r="F8" s="1" t="s">
        <v>59</v>
      </c>
      <c r="G8" s="1" t="s">
        <v>59</v>
      </c>
      <c r="H8" s="1" t="s">
        <v>59</v>
      </c>
      <c r="I8" s="1" t="s">
        <v>59</v>
      </c>
      <c r="J8" s="1" t="s">
        <v>60</v>
      </c>
      <c r="K8" s="1" t="s">
        <v>59</v>
      </c>
    </row>
    <row r="9" spans="1:11">
      <c r="A9" s="40">
        <v>8</v>
      </c>
      <c r="B9" s="41" t="s">
        <v>17</v>
      </c>
      <c r="C9" s="41"/>
      <c r="D9" s="1" t="s">
        <v>59</v>
      </c>
      <c r="E9" s="1" t="s">
        <v>59</v>
      </c>
      <c r="F9" s="1" t="s">
        <v>59</v>
      </c>
      <c r="G9" s="1" t="s">
        <v>59</v>
      </c>
      <c r="H9" s="1" t="s">
        <v>59</v>
      </c>
      <c r="I9" s="1" t="s">
        <v>59</v>
      </c>
      <c r="J9" s="1" t="s">
        <v>59</v>
      </c>
      <c r="K9" s="1" t="s">
        <v>59</v>
      </c>
    </row>
    <row r="10" spans="1:11">
      <c r="A10" s="40">
        <v>9</v>
      </c>
      <c r="B10" s="41" t="s">
        <v>18</v>
      </c>
      <c r="C10" s="41"/>
      <c r="D10" s="1" t="s">
        <v>60</v>
      </c>
      <c r="E10" s="1" t="s">
        <v>59</v>
      </c>
      <c r="F10" s="1" t="s">
        <v>60</v>
      </c>
      <c r="G10" s="1" t="s">
        <v>60</v>
      </c>
      <c r="H10" s="1" t="s">
        <v>59</v>
      </c>
      <c r="I10" s="1" t="s">
        <v>59</v>
      </c>
      <c r="J10" s="1" t="s">
        <v>59</v>
      </c>
      <c r="K10" s="1" t="s">
        <v>59</v>
      </c>
    </row>
    <row r="11" spans="1:11">
      <c r="A11" s="40">
        <v>10</v>
      </c>
      <c r="B11" s="41" t="s">
        <v>19</v>
      </c>
      <c r="C11" s="41" t="s">
        <v>11</v>
      </c>
      <c r="D11" s="1" t="s">
        <v>60</v>
      </c>
      <c r="E11" s="1" t="s">
        <v>59</v>
      </c>
      <c r="F11" s="1" t="s">
        <v>59</v>
      </c>
      <c r="G11" s="1" t="s">
        <v>59</v>
      </c>
      <c r="H11" s="1" t="s">
        <v>59</v>
      </c>
      <c r="I11" s="1" t="s">
        <v>58</v>
      </c>
      <c r="J11" s="1" t="s">
        <v>59</v>
      </c>
      <c r="K11" s="1" t="s">
        <v>59</v>
      </c>
    </row>
    <row r="12" spans="1:11">
      <c r="A12" s="40">
        <v>11</v>
      </c>
      <c r="B12" s="41" t="s">
        <v>20</v>
      </c>
      <c r="C12" s="41"/>
      <c r="D12" s="1" t="s">
        <v>58</v>
      </c>
      <c r="E12" s="1" t="s">
        <v>58</v>
      </c>
      <c r="F12" s="1" t="s">
        <v>59</v>
      </c>
      <c r="G12" s="1" t="s">
        <v>61</v>
      </c>
      <c r="H12" s="1" t="s">
        <v>58</v>
      </c>
      <c r="I12" s="1" t="s">
        <v>58</v>
      </c>
      <c r="J12" s="1" t="s">
        <v>58</v>
      </c>
      <c r="K12" s="1" t="s">
        <v>58</v>
      </c>
    </row>
    <row r="13" spans="1:11">
      <c r="A13" s="40">
        <v>12</v>
      </c>
      <c r="B13" s="41" t="s">
        <v>21</v>
      </c>
      <c r="C13" s="41"/>
      <c r="D13" s="1" t="s">
        <v>58</v>
      </c>
      <c r="E13" s="1" t="s">
        <v>59</v>
      </c>
      <c r="F13" s="1" t="s">
        <v>60</v>
      </c>
      <c r="G13" s="1" t="s">
        <v>59</v>
      </c>
      <c r="H13" s="1" t="s">
        <v>59</v>
      </c>
      <c r="I13" s="1" t="s">
        <v>59</v>
      </c>
      <c r="J13" s="1" t="s">
        <v>60</v>
      </c>
      <c r="K13" s="1" t="s">
        <v>58</v>
      </c>
    </row>
    <row r="14" spans="1:11" s="45" customFormat="1">
      <c r="A14" s="42">
        <v>13</v>
      </c>
      <c r="B14" s="43" t="s">
        <v>22</v>
      </c>
      <c r="C14" s="43"/>
      <c r="D14" s="44" t="s">
        <v>60</v>
      </c>
      <c r="E14" s="44" t="s">
        <v>59</v>
      </c>
      <c r="F14" s="44" t="s">
        <v>59</v>
      </c>
      <c r="G14" s="44" t="s">
        <v>60</v>
      </c>
      <c r="H14" s="44" t="s">
        <v>59</v>
      </c>
      <c r="I14" s="44" t="s">
        <v>58</v>
      </c>
      <c r="J14" s="44" t="s">
        <v>60</v>
      </c>
      <c r="K14" s="44" t="s">
        <v>60</v>
      </c>
    </row>
    <row r="15" spans="1:11" s="45" customFormat="1">
      <c r="A15" s="42">
        <v>14</v>
      </c>
      <c r="B15" s="43" t="s">
        <v>23</v>
      </c>
      <c r="C15" s="43"/>
      <c r="D15" s="44" t="s">
        <v>60</v>
      </c>
      <c r="E15" s="44" t="s">
        <v>58</v>
      </c>
      <c r="F15" s="44" t="s">
        <v>60</v>
      </c>
      <c r="G15" s="44" t="s">
        <v>59</v>
      </c>
      <c r="H15" s="44" t="s">
        <v>60</v>
      </c>
      <c r="I15" s="44" t="s">
        <v>59</v>
      </c>
      <c r="J15" s="44" t="s">
        <v>60</v>
      </c>
      <c r="K15" s="44" t="s">
        <v>59</v>
      </c>
    </row>
    <row r="16" spans="1:11" s="45" customFormat="1">
      <c r="A16" s="42">
        <v>15</v>
      </c>
      <c r="B16" s="43" t="s">
        <v>24</v>
      </c>
      <c r="C16" s="43" t="s">
        <v>11</v>
      </c>
      <c r="D16" s="44" t="s">
        <v>58</v>
      </c>
      <c r="E16" s="44" t="s">
        <v>61</v>
      </c>
      <c r="F16" s="44" t="s">
        <v>58</v>
      </c>
      <c r="G16" s="44" t="s">
        <v>58</v>
      </c>
      <c r="H16" s="44" t="s">
        <v>58</v>
      </c>
      <c r="I16" s="44" t="s">
        <v>58</v>
      </c>
      <c r="J16" s="44" t="s">
        <v>61</v>
      </c>
      <c r="K16" s="44" t="s">
        <v>61</v>
      </c>
    </row>
    <row r="17" spans="1:11" s="45" customFormat="1">
      <c r="A17" s="42">
        <v>16</v>
      </c>
      <c r="B17" s="43" t="s">
        <v>25</v>
      </c>
      <c r="C17" s="43"/>
      <c r="D17" s="44" t="s">
        <v>60</v>
      </c>
      <c r="E17" s="44" t="s">
        <v>58</v>
      </c>
      <c r="F17" s="44" t="s">
        <v>59</v>
      </c>
      <c r="G17" s="44" t="s">
        <v>58</v>
      </c>
      <c r="H17" s="44" t="s">
        <v>59</v>
      </c>
      <c r="I17" s="44" t="s">
        <v>59</v>
      </c>
      <c r="J17" s="44" t="s">
        <v>60</v>
      </c>
      <c r="K17" s="44" t="s">
        <v>59</v>
      </c>
    </row>
    <row r="18" spans="1:11" s="45" customFormat="1">
      <c r="A18" s="42">
        <v>17</v>
      </c>
      <c r="B18" s="43" t="s">
        <v>26</v>
      </c>
      <c r="C18" s="43"/>
      <c r="D18" s="44" t="s">
        <v>58</v>
      </c>
      <c r="E18" s="44" t="s">
        <v>59</v>
      </c>
      <c r="F18" s="44" t="s">
        <v>61</v>
      </c>
      <c r="G18" s="44" t="s">
        <v>58</v>
      </c>
      <c r="H18" s="44" t="s">
        <v>58</v>
      </c>
      <c r="I18" s="44" t="s">
        <v>58</v>
      </c>
      <c r="J18" s="44" t="s">
        <v>59</v>
      </c>
      <c r="K18" s="44" t="s">
        <v>58</v>
      </c>
    </row>
    <row r="19" spans="1:11" s="45" customFormat="1">
      <c r="A19" s="42">
        <v>18</v>
      </c>
      <c r="B19" s="43" t="s">
        <v>27</v>
      </c>
      <c r="C19" s="43"/>
      <c r="D19" s="44" t="s">
        <v>59</v>
      </c>
      <c r="E19" s="44" t="s">
        <v>59</v>
      </c>
      <c r="F19" s="44" t="s">
        <v>60</v>
      </c>
      <c r="G19" s="44" t="s">
        <v>59</v>
      </c>
      <c r="H19" s="44" t="s">
        <v>59</v>
      </c>
      <c r="I19" s="44" t="s">
        <v>59</v>
      </c>
      <c r="J19" s="44" t="s">
        <v>60</v>
      </c>
      <c r="K19" s="44" t="s">
        <v>58</v>
      </c>
    </row>
    <row r="20" spans="1:11" s="45" customFormat="1">
      <c r="A20" s="42">
        <v>19</v>
      </c>
      <c r="B20" s="43" t="s">
        <v>28</v>
      </c>
      <c r="C20" s="43"/>
      <c r="D20" s="44" t="s">
        <v>60</v>
      </c>
      <c r="E20" s="44" t="s">
        <v>58</v>
      </c>
      <c r="F20" s="44" t="s">
        <v>59</v>
      </c>
      <c r="G20" s="44" t="s">
        <v>59</v>
      </c>
      <c r="H20" s="44" t="s">
        <v>59</v>
      </c>
      <c r="I20" s="44" t="s">
        <v>59</v>
      </c>
      <c r="J20" s="44" t="s">
        <v>60</v>
      </c>
      <c r="K20" s="44" t="s">
        <v>59</v>
      </c>
    </row>
    <row r="21" spans="1:11" s="45" customFormat="1">
      <c r="A21" s="42">
        <v>20</v>
      </c>
      <c r="B21" s="43" t="s">
        <v>29</v>
      </c>
      <c r="C21" s="43"/>
      <c r="D21" s="44" t="s">
        <v>60</v>
      </c>
      <c r="E21" s="44" t="s">
        <v>60</v>
      </c>
      <c r="F21" s="44" t="s">
        <v>59</v>
      </c>
      <c r="G21" s="44" t="s">
        <v>60</v>
      </c>
      <c r="H21" s="44" t="s">
        <v>59</v>
      </c>
      <c r="I21" s="44" t="s">
        <v>59</v>
      </c>
      <c r="J21" s="44" t="s">
        <v>59</v>
      </c>
      <c r="K21" s="44" t="s">
        <v>60</v>
      </c>
    </row>
    <row r="22" spans="1:11" s="45" customFormat="1">
      <c r="A22" s="42">
        <v>21</v>
      </c>
      <c r="B22" s="43" t="s">
        <v>30</v>
      </c>
      <c r="C22" s="43"/>
      <c r="D22" s="44" t="s">
        <v>59</v>
      </c>
      <c r="E22" s="44" t="s">
        <v>59</v>
      </c>
      <c r="F22" s="44" t="s">
        <v>58</v>
      </c>
      <c r="G22" s="44" t="s">
        <v>60</v>
      </c>
      <c r="H22" s="44" t="s">
        <v>60</v>
      </c>
      <c r="I22" s="44" t="s">
        <v>59</v>
      </c>
      <c r="J22" s="44" t="s">
        <v>60</v>
      </c>
      <c r="K22" s="44" t="s">
        <v>60</v>
      </c>
    </row>
    <row r="23" spans="1:11" s="45" customFormat="1">
      <c r="A23" s="42">
        <v>22</v>
      </c>
      <c r="B23" s="43" t="s">
        <v>31</v>
      </c>
      <c r="C23" s="43"/>
      <c r="D23" s="44" t="s">
        <v>59</v>
      </c>
      <c r="E23" s="44" t="s">
        <v>60</v>
      </c>
      <c r="F23" s="44" t="s">
        <v>58</v>
      </c>
      <c r="G23" s="44" t="s">
        <v>59</v>
      </c>
      <c r="H23" s="44" t="s">
        <v>59</v>
      </c>
      <c r="I23" s="44" t="s">
        <v>58</v>
      </c>
      <c r="J23" s="44" t="s">
        <v>60</v>
      </c>
      <c r="K23" s="44" t="s">
        <v>59</v>
      </c>
    </row>
    <row r="24" spans="1:11" s="45" customFormat="1">
      <c r="A24" s="42">
        <v>23</v>
      </c>
      <c r="B24" s="43" t="s">
        <v>32</v>
      </c>
      <c r="C24" s="43"/>
      <c r="D24" s="44" t="s">
        <v>59</v>
      </c>
      <c r="E24" s="44" t="s">
        <v>60</v>
      </c>
      <c r="F24" s="44" t="s">
        <v>59</v>
      </c>
      <c r="G24" s="44" t="s">
        <v>60</v>
      </c>
      <c r="H24" s="44" t="s">
        <v>59</v>
      </c>
      <c r="I24" s="44" t="s">
        <v>60</v>
      </c>
      <c r="J24" s="44" t="s">
        <v>60</v>
      </c>
      <c r="K24" s="44" t="s">
        <v>60</v>
      </c>
    </row>
    <row r="25" spans="1:11" s="45" customFormat="1">
      <c r="A25" s="42">
        <v>24</v>
      </c>
      <c r="B25" s="43" t="s">
        <v>33</v>
      </c>
      <c r="C25" s="43"/>
      <c r="D25" s="44" t="s">
        <v>59</v>
      </c>
      <c r="E25" s="44" t="s">
        <v>59</v>
      </c>
      <c r="F25" s="44" t="s">
        <v>59</v>
      </c>
      <c r="G25" s="44" t="s">
        <v>59</v>
      </c>
      <c r="H25" s="44" t="s">
        <v>59</v>
      </c>
      <c r="I25" s="44" t="s">
        <v>58</v>
      </c>
      <c r="J25" s="44" t="s">
        <v>59</v>
      </c>
      <c r="K25" s="44" t="s">
        <v>59</v>
      </c>
    </row>
    <row r="26" spans="1:11">
      <c r="A26" s="40">
        <v>25</v>
      </c>
      <c r="B26" s="41" t="s">
        <v>34</v>
      </c>
      <c r="C26" s="41"/>
      <c r="D26" s="1" t="s">
        <v>59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</row>
    <row r="27" spans="1:11">
      <c r="A27" s="40">
        <v>26</v>
      </c>
      <c r="B27" s="41" t="s">
        <v>35</v>
      </c>
      <c r="C27" s="41"/>
      <c r="D27" s="1" t="s">
        <v>59</v>
      </c>
      <c r="E27" s="1" t="s">
        <v>58</v>
      </c>
      <c r="F27" s="1" t="s">
        <v>59</v>
      </c>
      <c r="G27" s="1" t="s">
        <v>59</v>
      </c>
      <c r="H27" s="1" t="s">
        <v>59</v>
      </c>
      <c r="I27" s="1" t="s">
        <v>59</v>
      </c>
      <c r="J27" s="1" t="s">
        <v>60</v>
      </c>
      <c r="K27" s="1" t="s">
        <v>59</v>
      </c>
    </row>
    <row r="28" spans="1:11">
      <c r="A28" s="40">
        <v>27</v>
      </c>
      <c r="B28" s="41" t="s">
        <v>36</v>
      </c>
      <c r="C28" s="41"/>
      <c r="D28" s="1" t="s">
        <v>59</v>
      </c>
      <c r="E28" s="1" t="s">
        <v>59</v>
      </c>
      <c r="F28" s="1" t="s">
        <v>59</v>
      </c>
      <c r="G28" s="1" t="s">
        <v>60</v>
      </c>
      <c r="H28" s="1" t="s">
        <v>59</v>
      </c>
      <c r="I28" s="1" t="s">
        <v>59</v>
      </c>
      <c r="J28" s="1" t="s">
        <v>61</v>
      </c>
      <c r="K28" s="1" t="s">
        <v>59</v>
      </c>
    </row>
    <row r="29" spans="1:11">
      <c r="A29" s="40">
        <v>28</v>
      </c>
      <c r="B29" s="41" t="s">
        <v>37</v>
      </c>
      <c r="C29" s="41"/>
      <c r="D29" s="1" t="s">
        <v>59</v>
      </c>
      <c r="E29" s="1" t="s">
        <v>58</v>
      </c>
      <c r="F29" s="1" t="s">
        <v>58</v>
      </c>
      <c r="G29" s="1" t="s">
        <v>59</v>
      </c>
      <c r="H29" s="1" t="s">
        <v>59</v>
      </c>
      <c r="I29" s="1" t="s">
        <v>59</v>
      </c>
      <c r="J29" s="1" t="s">
        <v>61</v>
      </c>
      <c r="K29" s="1" t="s">
        <v>59</v>
      </c>
    </row>
    <row r="30" spans="1:11">
      <c r="A30" s="40">
        <v>29</v>
      </c>
      <c r="B30" s="41" t="s">
        <v>38</v>
      </c>
      <c r="C30" s="41" t="s">
        <v>11</v>
      </c>
      <c r="D30" s="1" t="s">
        <v>61</v>
      </c>
      <c r="E30" s="1" t="s">
        <v>58</v>
      </c>
      <c r="F30" s="1" t="s">
        <v>58</v>
      </c>
      <c r="G30" s="1" t="s">
        <v>61</v>
      </c>
      <c r="H30" s="1" t="s">
        <v>58</v>
      </c>
      <c r="I30" s="1" t="s">
        <v>58</v>
      </c>
      <c r="J30" s="1" t="s">
        <v>61</v>
      </c>
      <c r="K30" s="1" t="s">
        <v>58</v>
      </c>
    </row>
    <row r="31" spans="1:11">
      <c r="A31" s="40">
        <v>30</v>
      </c>
      <c r="B31" s="41" t="s">
        <v>39</v>
      </c>
      <c r="C31" s="41"/>
      <c r="D31" s="1" t="s">
        <v>58</v>
      </c>
      <c r="E31" s="1" t="s">
        <v>59</v>
      </c>
      <c r="F31" s="1" t="s">
        <v>58</v>
      </c>
      <c r="G31" s="1" t="s">
        <v>60</v>
      </c>
      <c r="H31" s="1" t="s">
        <v>59</v>
      </c>
      <c r="I31" s="1" t="s">
        <v>59</v>
      </c>
      <c r="J31" s="1" t="s">
        <v>59</v>
      </c>
      <c r="K31" s="1" t="s">
        <v>59</v>
      </c>
    </row>
    <row r="32" spans="1:11">
      <c r="A32" s="40">
        <v>31</v>
      </c>
      <c r="B32" s="41" t="s">
        <v>40</v>
      </c>
      <c r="C32" s="39"/>
      <c r="D32" s="1" t="s">
        <v>60</v>
      </c>
      <c r="E32" s="1" t="s">
        <v>59</v>
      </c>
      <c r="F32" s="1" t="s">
        <v>59</v>
      </c>
      <c r="G32" s="1" t="s">
        <v>60</v>
      </c>
      <c r="H32" s="1" t="s">
        <v>59</v>
      </c>
      <c r="I32" s="1" t="s">
        <v>59</v>
      </c>
      <c r="J32" s="1" t="s">
        <v>58</v>
      </c>
      <c r="K32" s="1" t="s">
        <v>59</v>
      </c>
    </row>
    <row r="33" spans="1:11">
      <c r="A33" s="40">
        <v>32</v>
      </c>
      <c r="B33" s="41" t="s">
        <v>41</v>
      </c>
      <c r="C33" s="41"/>
      <c r="D33" s="1" t="s">
        <v>58</v>
      </c>
      <c r="E33" s="1" t="s">
        <v>60</v>
      </c>
      <c r="F33" s="1" t="s">
        <v>58</v>
      </c>
      <c r="G33" s="1" t="s">
        <v>59</v>
      </c>
      <c r="H33" s="1" t="s">
        <v>59</v>
      </c>
      <c r="I33" s="1" t="s">
        <v>59</v>
      </c>
      <c r="J33" s="1" t="s">
        <v>58</v>
      </c>
      <c r="K33" s="1" t="s">
        <v>59</v>
      </c>
    </row>
    <row r="34" spans="1:11">
      <c r="A34" s="40">
        <v>33</v>
      </c>
      <c r="B34" s="41" t="s">
        <v>42</v>
      </c>
      <c r="C34" s="41"/>
      <c r="D34" s="1" t="s">
        <v>59</v>
      </c>
      <c r="E34" s="1" t="s">
        <v>60</v>
      </c>
      <c r="F34" s="1" t="s">
        <v>59</v>
      </c>
      <c r="G34" s="1" t="s">
        <v>58</v>
      </c>
      <c r="H34" s="1" t="s">
        <v>59</v>
      </c>
      <c r="I34" s="1" t="s">
        <v>59</v>
      </c>
      <c r="J34" s="1" t="s">
        <v>59</v>
      </c>
      <c r="K34" s="1" t="s">
        <v>58</v>
      </c>
    </row>
    <row r="35" spans="1:11">
      <c r="A35" s="40">
        <v>34</v>
      </c>
      <c r="B35" s="41" t="s">
        <v>43</v>
      </c>
      <c r="C35" s="41" t="s">
        <v>11</v>
      </c>
      <c r="D35" s="1" t="s">
        <v>58</v>
      </c>
      <c r="E35" s="1" t="s">
        <v>59</v>
      </c>
      <c r="F35" s="1" t="s">
        <v>59</v>
      </c>
      <c r="G35" s="1" t="s">
        <v>61</v>
      </c>
      <c r="H35" s="1" t="s">
        <v>58</v>
      </c>
      <c r="I35" s="1" t="s">
        <v>58</v>
      </c>
      <c r="J35" s="1" t="s">
        <v>59</v>
      </c>
      <c r="K35" s="1" t="s">
        <v>58</v>
      </c>
    </row>
    <row r="36" spans="1:11">
      <c r="A36" s="40">
        <v>35</v>
      </c>
      <c r="B36" s="41" t="s">
        <v>44</v>
      </c>
      <c r="C36" s="41"/>
      <c r="D36" s="1" t="s">
        <v>59</v>
      </c>
      <c r="E36" s="1" t="s">
        <v>61</v>
      </c>
      <c r="F36" s="1" t="s">
        <v>59</v>
      </c>
      <c r="G36" s="1" t="s">
        <v>60</v>
      </c>
      <c r="H36" s="1" t="s">
        <v>59</v>
      </c>
      <c r="I36" s="1" t="s">
        <v>59</v>
      </c>
      <c r="J36" s="1" t="s">
        <v>58</v>
      </c>
      <c r="K36" s="1" t="s">
        <v>58</v>
      </c>
    </row>
    <row r="37" spans="1:11">
      <c r="A37" s="40">
        <v>36</v>
      </c>
      <c r="B37" s="41" t="s">
        <v>45</v>
      </c>
      <c r="C37" s="41"/>
      <c r="D37" s="1" t="s">
        <v>59</v>
      </c>
      <c r="E37" s="1" t="s">
        <v>58</v>
      </c>
      <c r="F37" s="1" t="s">
        <v>59</v>
      </c>
      <c r="G37" s="1" t="s">
        <v>60</v>
      </c>
      <c r="H37" s="1" t="s">
        <v>58</v>
      </c>
      <c r="I37" s="1" t="s">
        <v>59</v>
      </c>
      <c r="J37" s="1" t="s">
        <v>59</v>
      </c>
      <c r="K37" s="1" t="s">
        <v>59</v>
      </c>
    </row>
    <row r="38" spans="1:11" s="45" customFormat="1">
      <c r="A38" s="42">
        <v>37</v>
      </c>
      <c r="B38" s="43" t="s">
        <v>46</v>
      </c>
      <c r="C38" s="43" t="s">
        <v>11</v>
      </c>
      <c r="D38" s="44" t="s">
        <v>58</v>
      </c>
      <c r="E38" s="44" t="s">
        <v>58</v>
      </c>
      <c r="F38" s="44" t="s">
        <v>59</v>
      </c>
      <c r="G38" s="44" t="s">
        <v>58</v>
      </c>
      <c r="H38" s="44" t="s">
        <v>59</v>
      </c>
      <c r="I38" s="44" t="s">
        <v>58</v>
      </c>
      <c r="J38" s="44" t="s">
        <v>58</v>
      </c>
      <c r="K38" s="44" t="s">
        <v>59</v>
      </c>
    </row>
    <row r="39" spans="1:11" s="45" customFormat="1">
      <c r="A39" s="42">
        <v>38</v>
      </c>
      <c r="B39" s="43" t="s">
        <v>47</v>
      </c>
      <c r="C39" s="43"/>
      <c r="D39" s="44" t="s">
        <v>60</v>
      </c>
      <c r="E39" s="44" t="s">
        <v>59</v>
      </c>
      <c r="F39" s="44" t="s">
        <v>59</v>
      </c>
      <c r="G39" s="44" t="s">
        <v>60</v>
      </c>
      <c r="H39" s="44" t="s">
        <v>60</v>
      </c>
      <c r="I39" s="44" t="s">
        <v>59</v>
      </c>
      <c r="J39" s="44" t="s">
        <v>58</v>
      </c>
      <c r="K39" s="44" t="s">
        <v>59</v>
      </c>
    </row>
    <row r="40" spans="1:11" s="45" customFormat="1">
      <c r="A40" s="42">
        <v>39</v>
      </c>
      <c r="B40" s="43" t="s">
        <v>48</v>
      </c>
      <c r="C40" s="43" t="s">
        <v>11</v>
      </c>
      <c r="D40" s="44" t="s">
        <v>58</v>
      </c>
      <c r="E40" s="44" t="s">
        <v>58</v>
      </c>
      <c r="F40" s="44" t="s">
        <v>59</v>
      </c>
      <c r="G40" s="44" t="s">
        <v>61</v>
      </c>
      <c r="H40" s="44" t="s">
        <v>58</v>
      </c>
      <c r="I40" s="44" t="s">
        <v>58</v>
      </c>
      <c r="J40" s="44" t="s">
        <v>59</v>
      </c>
      <c r="K40" s="44" t="s">
        <v>59</v>
      </c>
    </row>
    <row r="41" spans="1:11" s="45" customFormat="1">
      <c r="A41" s="42">
        <v>40</v>
      </c>
      <c r="B41" s="43" t="s">
        <v>49</v>
      </c>
      <c r="C41" s="46"/>
      <c r="D41" s="44" t="s">
        <v>59</v>
      </c>
      <c r="E41" s="44" t="s">
        <v>60</v>
      </c>
      <c r="F41" s="44" t="s">
        <v>58</v>
      </c>
      <c r="G41" s="44" t="s">
        <v>60</v>
      </c>
      <c r="H41" s="44" t="s">
        <v>60</v>
      </c>
      <c r="I41" s="44" t="s">
        <v>59</v>
      </c>
      <c r="J41" s="44" t="s">
        <v>59</v>
      </c>
      <c r="K41" s="44" t="s">
        <v>58</v>
      </c>
    </row>
    <row r="42" spans="1:11" s="45" customFormat="1">
      <c r="A42" s="42">
        <v>41</v>
      </c>
      <c r="B42" s="43" t="s">
        <v>50</v>
      </c>
      <c r="C42" s="43"/>
      <c r="D42" s="44" t="s">
        <v>59</v>
      </c>
      <c r="E42" s="44" t="s">
        <v>59</v>
      </c>
      <c r="F42" s="44" t="s">
        <v>59</v>
      </c>
      <c r="G42" s="44" t="s">
        <v>59</v>
      </c>
      <c r="H42" s="44" t="s">
        <v>59</v>
      </c>
      <c r="I42" s="44" t="s">
        <v>60</v>
      </c>
      <c r="J42" s="44" t="s">
        <v>60</v>
      </c>
      <c r="K42" s="44" t="s">
        <v>58</v>
      </c>
    </row>
    <row r="43" spans="1:11" s="45" customFormat="1">
      <c r="A43" s="42">
        <v>42</v>
      </c>
      <c r="B43" s="43" t="s">
        <v>51</v>
      </c>
      <c r="C43" s="43"/>
      <c r="D43" s="44" t="s">
        <v>58</v>
      </c>
      <c r="E43" s="44" t="s">
        <v>58</v>
      </c>
      <c r="F43" s="44" t="s">
        <v>58</v>
      </c>
      <c r="G43" s="44" t="s">
        <v>61</v>
      </c>
      <c r="H43" s="44" t="s">
        <v>58</v>
      </c>
      <c r="I43" s="44" t="s">
        <v>58</v>
      </c>
      <c r="J43" s="44" t="s">
        <v>58</v>
      </c>
      <c r="K43" s="44" t="s">
        <v>58</v>
      </c>
    </row>
    <row r="44" spans="1:11" s="45" customFormat="1">
      <c r="A44" s="42">
        <v>43</v>
      </c>
      <c r="B44" s="43" t="s">
        <v>52</v>
      </c>
      <c r="C44" s="43"/>
      <c r="D44" s="44" t="s">
        <v>60</v>
      </c>
      <c r="E44" s="44" t="s">
        <v>59</v>
      </c>
      <c r="F44" s="44" t="s">
        <v>59</v>
      </c>
      <c r="G44" s="44" t="s">
        <v>59</v>
      </c>
      <c r="H44" s="44" t="s">
        <v>59</v>
      </c>
      <c r="I44" s="44" t="s">
        <v>59</v>
      </c>
      <c r="J44" s="44" t="s">
        <v>59</v>
      </c>
      <c r="K44" s="44" t="s">
        <v>58</v>
      </c>
    </row>
    <row r="45" spans="1:11" s="45" customFormat="1">
      <c r="A45" s="42">
        <v>44</v>
      </c>
      <c r="B45" s="43" t="s">
        <v>53</v>
      </c>
      <c r="C45" s="43" t="s">
        <v>11</v>
      </c>
      <c r="D45" s="44" t="s">
        <v>61</v>
      </c>
      <c r="E45" s="44" t="s">
        <v>61</v>
      </c>
      <c r="F45" s="44" t="s">
        <v>58</v>
      </c>
      <c r="G45" s="44" t="s">
        <v>61</v>
      </c>
      <c r="H45" s="44" t="s">
        <v>58</v>
      </c>
      <c r="I45" s="44" t="s">
        <v>61</v>
      </c>
      <c r="J45" s="44" t="s">
        <v>58</v>
      </c>
      <c r="K45" s="44" t="s">
        <v>58</v>
      </c>
    </row>
    <row r="46" spans="1:11" s="45" customFormat="1">
      <c r="A46" s="42">
        <v>45</v>
      </c>
      <c r="B46" s="43" t="s">
        <v>54</v>
      </c>
      <c r="C46" s="43"/>
      <c r="D46" s="44" t="s">
        <v>60</v>
      </c>
      <c r="E46" s="44" t="s">
        <v>60</v>
      </c>
      <c r="F46" s="44" t="s">
        <v>59</v>
      </c>
      <c r="G46" s="44" t="s">
        <v>60</v>
      </c>
      <c r="H46" s="44" t="s">
        <v>59</v>
      </c>
      <c r="I46" s="44" t="s">
        <v>59</v>
      </c>
      <c r="J46" s="44" t="s">
        <v>59</v>
      </c>
      <c r="K46" s="44" t="s">
        <v>59</v>
      </c>
    </row>
    <row r="47" spans="1:11" s="45" customFormat="1">
      <c r="A47" s="42">
        <v>46</v>
      </c>
      <c r="B47" s="43" t="s">
        <v>55</v>
      </c>
      <c r="C47" s="43"/>
      <c r="D47" s="44" t="s">
        <v>60</v>
      </c>
      <c r="E47" s="44" t="s">
        <v>58</v>
      </c>
      <c r="F47" s="44" t="s">
        <v>59</v>
      </c>
      <c r="G47" s="44" t="s">
        <v>59</v>
      </c>
      <c r="H47" s="44" t="s">
        <v>59</v>
      </c>
      <c r="I47" s="44" t="s">
        <v>60</v>
      </c>
      <c r="J47" s="44" t="s">
        <v>58</v>
      </c>
      <c r="K47" s="44" t="s">
        <v>59</v>
      </c>
    </row>
    <row r="48" spans="1:11" s="45" customFormat="1">
      <c r="A48" s="42">
        <v>47</v>
      </c>
      <c r="B48" s="43" t="s">
        <v>56</v>
      </c>
      <c r="C48" s="43"/>
      <c r="D48" s="44" t="s">
        <v>60</v>
      </c>
      <c r="E48" s="44" t="s">
        <v>60</v>
      </c>
      <c r="F48" s="44" t="s">
        <v>59</v>
      </c>
      <c r="G48" s="44" t="s">
        <v>60</v>
      </c>
      <c r="H48" s="44" t="s">
        <v>59</v>
      </c>
      <c r="I48" s="44" t="s">
        <v>60</v>
      </c>
      <c r="J48" s="44" t="s">
        <v>58</v>
      </c>
      <c r="K48" s="44" t="s">
        <v>60</v>
      </c>
    </row>
    <row r="49" spans="1:11" s="45" customFormat="1">
      <c r="A49" s="42">
        <v>48</v>
      </c>
      <c r="B49" s="43" t="s">
        <v>57</v>
      </c>
      <c r="C49" s="43"/>
      <c r="D49" s="44" t="s">
        <v>60</v>
      </c>
      <c r="E49" s="44" t="s">
        <v>59</v>
      </c>
      <c r="F49" s="44" t="s">
        <v>60</v>
      </c>
      <c r="G49" s="44" t="s">
        <v>60</v>
      </c>
      <c r="H49" s="44" t="s">
        <v>60</v>
      </c>
      <c r="I49" s="44" t="s">
        <v>59</v>
      </c>
      <c r="J49" s="44" t="s">
        <v>60</v>
      </c>
      <c r="K49" s="44" t="s">
        <v>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9"/>
  <sheetViews>
    <sheetView topLeftCell="G10" workbookViewId="0">
      <selection activeCell="V25" sqref="V25:Z30"/>
    </sheetView>
  </sheetViews>
  <sheetFormatPr defaultRowHeight="16.5"/>
  <cols>
    <col min="1" max="1" width="9" style="5"/>
    <col min="2" max="2" width="12.125" style="5" bestFit="1" customWidth="1"/>
    <col min="3" max="3" width="9" style="5"/>
    <col min="4" max="4" width="64.125" style="5" bestFit="1" customWidth="1"/>
    <col min="5" max="6" width="11.625" style="1" bestFit="1" customWidth="1"/>
    <col min="7" max="7" width="9" style="1"/>
    <col min="9" max="13" width="9" style="1"/>
    <col min="22" max="22" width="9" style="38"/>
  </cols>
  <sheetData>
    <row r="1" spans="1:26">
      <c r="B1" s="51" t="s">
        <v>87</v>
      </c>
      <c r="C1" s="51" t="s">
        <v>88</v>
      </c>
      <c r="D1" s="51" t="s">
        <v>89</v>
      </c>
      <c r="E1" s="34" t="s">
        <v>74</v>
      </c>
      <c r="F1" s="36" t="s">
        <v>75</v>
      </c>
      <c r="G1" s="36" t="s">
        <v>76</v>
      </c>
      <c r="I1" s="33"/>
      <c r="J1" s="33" t="s">
        <v>4</v>
      </c>
      <c r="K1" s="33" t="s">
        <v>5</v>
      </c>
      <c r="L1" s="33" t="s">
        <v>6</v>
      </c>
      <c r="M1" s="33" t="s">
        <v>7</v>
      </c>
    </row>
    <row r="2" spans="1:26">
      <c r="A2" s="35">
        <v>1</v>
      </c>
      <c r="B2" s="50" t="s">
        <v>9</v>
      </c>
      <c r="C2" s="50"/>
      <c r="D2" s="52" t="s">
        <v>90</v>
      </c>
      <c r="E2" s="1" t="s">
        <v>58</v>
      </c>
      <c r="F2" s="33" t="str">
        <f>E2</f>
        <v>그렇다</v>
      </c>
      <c r="G2" s="33">
        <f>IF(F2="매우 그렇다",4,IF(F2="그렇다",3,IF(F2="아니다",2,1)))</f>
        <v>3</v>
      </c>
      <c r="I2" s="33" t="s">
        <v>63</v>
      </c>
      <c r="J2" s="33">
        <f>SUM(G2:G13)</f>
        <v>33</v>
      </c>
      <c r="K2" s="33">
        <f>VLOOKUP(J2,$J$12:$M$48,2)</f>
        <v>54.999999999999993</v>
      </c>
      <c r="L2" s="33">
        <f>VLOOKUP(J2,$J$12:$M$48,3)</f>
        <v>69</v>
      </c>
      <c r="M2" s="33">
        <f>VLOOKUP(J2,$J$12:$M$48,4)</f>
        <v>6</v>
      </c>
    </row>
    <row r="3" spans="1:26">
      <c r="A3" s="35">
        <v>2</v>
      </c>
      <c r="B3" s="50" t="s">
        <v>10</v>
      </c>
      <c r="C3" s="50" t="s">
        <v>11</v>
      </c>
      <c r="D3" s="52" t="s">
        <v>91</v>
      </c>
      <c r="E3" s="1" t="s">
        <v>59</v>
      </c>
      <c r="F3" s="33" t="str">
        <f>IF(E3="매우 그렇다","매우 아니다",IF(E3="그렇다","아니다",IF(E3="아니다","그렇다","매우 그렇다")))</f>
        <v>그렇다</v>
      </c>
      <c r="G3" s="33">
        <f t="shared" ref="G3:G49" si="0">IF(F3="매우 그렇다",4,IF(F3="그렇다",3,IF(F3="아니다",2,1)))</f>
        <v>3</v>
      </c>
      <c r="I3" s="33" t="s">
        <v>65</v>
      </c>
      <c r="J3" s="33">
        <f>SUM(G14:G25)</f>
        <v>21</v>
      </c>
      <c r="K3" s="33">
        <f t="shared" ref="K3:K5" si="1">VLOOKUP(J3,$J$12:$M$48,2)</f>
        <v>35.000000000000021</v>
      </c>
      <c r="L3" s="33">
        <f>VLOOKUP(J3,$J$12:$M$48,3)</f>
        <v>7</v>
      </c>
      <c r="M3" s="33">
        <f t="shared" ref="M3:M5" si="2">VLOOKUP(J3,$J$12:$M$48,4)</f>
        <v>2</v>
      </c>
    </row>
    <row r="4" spans="1:26">
      <c r="A4" s="35">
        <v>3</v>
      </c>
      <c r="B4" s="50" t="s">
        <v>12</v>
      </c>
      <c r="C4" s="50"/>
      <c r="D4" s="52" t="s">
        <v>92</v>
      </c>
      <c r="E4" s="1" t="s">
        <v>58</v>
      </c>
      <c r="F4" s="33" t="str">
        <f>E4</f>
        <v>그렇다</v>
      </c>
      <c r="G4" s="33">
        <f t="shared" si="0"/>
        <v>3</v>
      </c>
      <c r="I4" s="33" t="s">
        <v>67</v>
      </c>
      <c r="J4" s="33">
        <f>SUM(G26:G37)</f>
        <v>26</v>
      </c>
      <c r="K4" s="33">
        <f t="shared" si="1"/>
        <v>43.333333333333343</v>
      </c>
      <c r="L4" s="33">
        <f t="shared" ref="L4:L5" si="3">VLOOKUP(J4,$J$12:$M$48,3)</f>
        <v>24</v>
      </c>
      <c r="M4" s="33">
        <f t="shared" si="2"/>
        <v>4</v>
      </c>
    </row>
    <row r="5" spans="1:26">
      <c r="A5" s="35">
        <v>4</v>
      </c>
      <c r="B5" s="50" t="s">
        <v>13</v>
      </c>
      <c r="C5" s="50"/>
      <c r="D5" s="53" t="s">
        <v>93</v>
      </c>
      <c r="E5" s="1" t="s">
        <v>58</v>
      </c>
      <c r="F5" s="33" t="str">
        <f t="shared" ref="F5:F6" si="4">E5</f>
        <v>그렇다</v>
      </c>
      <c r="G5" s="33">
        <f t="shared" si="0"/>
        <v>3</v>
      </c>
      <c r="I5" s="33" t="s">
        <v>69</v>
      </c>
      <c r="J5" s="33">
        <f>SUM(G38:G49)</f>
        <v>29</v>
      </c>
      <c r="K5" s="33">
        <f t="shared" si="1"/>
        <v>48.333333333333336</v>
      </c>
      <c r="L5" s="33">
        <f t="shared" si="3"/>
        <v>42</v>
      </c>
      <c r="M5" s="33">
        <f t="shared" si="2"/>
        <v>5</v>
      </c>
    </row>
    <row r="6" spans="1:26">
      <c r="A6" s="35">
        <v>5</v>
      </c>
      <c r="B6" s="50" t="s">
        <v>14</v>
      </c>
      <c r="C6" s="50"/>
      <c r="D6" s="53" t="s">
        <v>94</v>
      </c>
      <c r="E6" s="1" t="s">
        <v>58</v>
      </c>
      <c r="F6" s="33" t="str">
        <f t="shared" si="4"/>
        <v>그렇다</v>
      </c>
      <c r="G6" s="33">
        <f t="shared" si="0"/>
        <v>3</v>
      </c>
    </row>
    <row r="7" spans="1:26">
      <c r="A7" s="35">
        <v>6</v>
      </c>
      <c r="B7" s="50" t="s">
        <v>15</v>
      </c>
      <c r="C7" s="50" t="s">
        <v>11</v>
      </c>
      <c r="D7" s="53" t="s">
        <v>95</v>
      </c>
      <c r="E7" s="1" t="s">
        <v>59</v>
      </c>
      <c r="F7" s="33" t="str">
        <f t="shared" ref="F7:F45" si="5">IF(E7="매우 그렇다","매우 아니다",IF(E7="그렇다","아니다",IF(E7="아니다","그렇다","매우 그렇다")))</f>
        <v>그렇다</v>
      </c>
      <c r="G7" s="33">
        <f t="shared" si="0"/>
        <v>3</v>
      </c>
    </row>
    <row r="8" spans="1:26" ht="17.25" thickBot="1">
      <c r="A8" s="35">
        <v>7</v>
      </c>
      <c r="B8" s="50" t="s">
        <v>16</v>
      </c>
      <c r="C8" s="50"/>
      <c r="D8" s="53" t="s">
        <v>96</v>
      </c>
      <c r="E8" s="1" t="s">
        <v>59</v>
      </c>
      <c r="F8" s="33" t="str">
        <f>E8</f>
        <v>아니다</v>
      </c>
      <c r="G8" s="33">
        <f t="shared" si="0"/>
        <v>2</v>
      </c>
    </row>
    <row r="9" spans="1:26">
      <c r="A9" s="35">
        <v>8</v>
      </c>
      <c r="B9" s="50" t="s">
        <v>17</v>
      </c>
      <c r="C9" s="50"/>
      <c r="D9" s="53" t="s">
        <v>97</v>
      </c>
      <c r="E9" s="1" t="s">
        <v>59</v>
      </c>
      <c r="F9" s="33" t="str">
        <f t="shared" ref="F9:F10" si="6">E9</f>
        <v>아니다</v>
      </c>
      <c r="G9" s="33">
        <f t="shared" si="0"/>
        <v>2</v>
      </c>
      <c r="I9" s="65" t="s">
        <v>3</v>
      </c>
      <c r="J9" s="66"/>
      <c r="K9" s="66"/>
      <c r="L9" s="66"/>
      <c r="M9" s="67"/>
      <c r="P9" s="38" t="s">
        <v>77</v>
      </c>
      <c r="Q9" s="1"/>
      <c r="R9" s="1"/>
      <c r="S9" s="1"/>
      <c r="T9" s="1"/>
      <c r="V9" s="38" t="s">
        <v>142</v>
      </c>
    </row>
    <row r="10" spans="1:26">
      <c r="A10" s="35">
        <v>9</v>
      </c>
      <c r="B10" s="50" t="s">
        <v>18</v>
      </c>
      <c r="C10" s="50"/>
      <c r="D10" s="54" t="s">
        <v>98</v>
      </c>
      <c r="E10" s="1" t="s">
        <v>59</v>
      </c>
      <c r="F10" s="33" t="str">
        <f t="shared" si="6"/>
        <v>아니다</v>
      </c>
      <c r="G10" s="33">
        <f t="shared" si="0"/>
        <v>2</v>
      </c>
      <c r="I10" s="68" t="s">
        <v>4</v>
      </c>
      <c r="J10" s="69"/>
      <c r="K10" s="69" t="s">
        <v>5</v>
      </c>
      <c r="L10" s="69" t="s">
        <v>6</v>
      </c>
      <c r="M10" s="70" t="s">
        <v>7</v>
      </c>
      <c r="P10" s="37"/>
      <c r="Q10" s="37" t="s">
        <v>70</v>
      </c>
      <c r="R10" s="37" t="s">
        <v>71</v>
      </c>
      <c r="S10" s="37" t="s">
        <v>72</v>
      </c>
      <c r="T10" s="37" t="s">
        <v>73</v>
      </c>
      <c r="V10" s="72"/>
      <c r="W10" s="72" t="s">
        <v>70</v>
      </c>
      <c r="X10" s="72" t="s">
        <v>71</v>
      </c>
      <c r="Y10" s="72" t="s">
        <v>72</v>
      </c>
      <c r="Z10" s="72" t="s">
        <v>73</v>
      </c>
    </row>
    <row r="11" spans="1:26">
      <c r="A11" s="35">
        <v>10</v>
      </c>
      <c r="B11" s="50" t="s">
        <v>19</v>
      </c>
      <c r="C11" s="50" t="s">
        <v>11</v>
      </c>
      <c r="D11" s="54" t="s">
        <v>99</v>
      </c>
      <c r="E11" s="1" t="s">
        <v>59</v>
      </c>
      <c r="F11" s="33" t="str">
        <f t="shared" si="5"/>
        <v>그렇다</v>
      </c>
      <c r="G11" s="33">
        <f t="shared" si="0"/>
        <v>3</v>
      </c>
      <c r="I11" s="2" t="s">
        <v>8</v>
      </c>
      <c r="J11" s="3">
        <v>1234</v>
      </c>
      <c r="K11" s="69"/>
      <c r="L11" s="69"/>
      <c r="M11" s="70"/>
      <c r="P11" s="37" t="s">
        <v>62</v>
      </c>
      <c r="Q11" s="37">
        <v>31</v>
      </c>
      <c r="R11" s="37">
        <v>51.666666666666664</v>
      </c>
      <c r="S11" s="37">
        <v>54</v>
      </c>
      <c r="T11" s="37">
        <v>6</v>
      </c>
      <c r="V11" s="72" t="s">
        <v>62</v>
      </c>
      <c r="W11" s="72">
        <v>27</v>
      </c>
      <c r="X11" s="72">
        <v>45.000000000000007</v>
      </c>
      <c r="Y11" s="72">
        <v>31</v>
      </c>
      <c r="Z11" s="72">
        <v>4</v>
      </c>
    </row>
    <row r="12" spans="1:26">
      <c r="A12" s="35">
        <v>11</v>
      </c>
      <c r="B12" s="50" t="s">
        <v>20</v>
      </c>
      <c r="C12" s="50"/>
      <c r="D12" s="54" t="s">
        <v>100</v>
      </c>
      <c r="E12" s="1" t="s">
        <v>58</v>
      </c>
      <c r="F12" s="33" t="str">
        <f>E12</f>
        <v>그렇다</v>
      </c>
      <c r="G12" s="33">
        <f t="shared" si="0"/>
        <v>3</v>
      </c>
      <c r="I12" s="19">
        <v>0</v>
      </c>
      <c r="J12" s="3">
        <v>12</v>
      </c>
      <c r="K12" s="20">
        <f t="shared" ref="K12:K28" si="7">K13-(30/18)</f>
        <v>20.000000000000014</v>
      </c>
      <c r="L12" s="21">
        <f>IF(80&lt;=K12,99.9,IF(79&lt;=K12,99.8,IF(78&lt;=K12,99.7,IF(77&lt;=K12,99.6,IF(76&lt;=K12,99.5,IF(75&lt;=K12,99.4,IF(74&lt;=K12,99.2,IF(73&lt;=K12,98.9,IF(72&lt;=K12,98.6,IF(71&lt;=K12,98.2,IF(70&lt;=K12,97.7,IF(69&lt;=K12,97.1,IF(68&lt;=K12,96.4,IF(67&lt;=K12,95.5,IF(66&lt;=K12,94.5,IF(65&lt;=K12,93,IF(64&lt;=K12,92,IF(63&lt;=K12,90,IF(62&lt;=K12,88,IF(61&lt;=K12,86,IF(60&lt;=K12,84,IF(59&lt;=K12,82,IF(58&lt;=K12,79,IF(57&lt;=K12,76,IF(56&lt;=K12,73,IF(55&lt;=K12,69,IF(54&lt;=K12,66,IF(53&lt;=K12,62,IF(52&lt;=K12,58,IF(51&lt;=K12,54,IF(50&lt;=K12,50,IF(49&lt;=K12,46,IF(48&lt;=K12,42,IF(47&lt;=K12,38,IF(46&lt;=K12,34,IF(45&lt;=K12,31,IF(44&lt;=K12,27,IF(43&lt;=K12,24,IF(42&lt;=K12,21,IF(41&lt;=K12,18,IF(40&lt;=K12,16,IF(39&lt;=K12,14,IF(38&lt;=K12,12,IF(37&lt;=K12,10,IF(36&lt;=K12,8,IF(35&lt;=K12,7,IF(34&lt;=K12,5.5,IF(33&lt;=K12,4.5,IF(32&lt;=K12,3.6,IF(31&lt;=K12,2.9,IF(30&lt;=K12,2.9,IF(29&lt;=K12,1.8,IF(28&lt;=K12,1.4,IF(27&lt;=K12,1.1,IF(26&lt;=K12,0.8,IF(25&lt;=K12,0.6,IF(24&lt;=K12,0.5,IF(23&lt;=K12,0.4,IF(22&lt;=K12,0.3,IF(21&lt;=K12,0.2,IF(20&lt;=K12,0.1)))))))))))))))))))))))))))))))))))))))))))))))))))))))))))))</f>
        <v>0.1</v>
      </c>
      <c r="M12" s="22">
        <f>IF(70.1&lt;=K12,10,IF(65.1&lt;=K12,9,IF(60.1&lt;=K12,8,IF(55.1&lt;=K12,7,IF(50.1&lt;=K12,6,IF(45.1&lt;=K12,5,IF(40.1&lt;=K12,4,IF(35.1&lt;=K12,3,IF(30.1&lt;=K12,2,IF(30&lt;=K12,1,1))))))))))</f>
        <v>1</v>
      </c>
      <c r="P12" s="37" t="s">
        <v>64</v>
      </c>
      <c r="Q12" s="37">
        <v>20</v>
      </c>
      <c r="R12" s="37">
        <v>33.333333333333357</v>
      </c>
      <c r="S12" s="37">
        <v>4.5</v>
      </c>
      <c r="T12" s="37">
        <v>2</v>
      </c>
      <c r="V12" s="72" t="s">
        <v>64</v>
      </c>
      <c r="W12" s="72">
        <v>27</v>
      </c>
      <c r="X12" s="72">
        <v>45.000000000000007</v>
      </c>
      <c r="Y12" s="72">
        <v>31</v>
      </c>
      <c r="Z12" s="72">
        <v>4</v>
      </c>
    </row>
    <row r="13" spans="1:26">
      <c r="A13" s="35">
        <v>12</v>
      </c>
      <c r="B13" s="50" t="s">
        <v>21</v>
      </c>
      <c r="C13" s="50"/>
      <c r="D13" s="54" t="s">
        <v>101</v>
      </c>
      <c r="E13" s="1" t="s">
        <v>58</v>
      </c>
      <c r="F13" s="33" t="str">
        <f t="shared" ref="F13:F15" si="8">E13</f>
        <v>그렇다</v>
      </c>
      <c r="G13" s="33">
        <f t="shared" si="0"/>
        <v>3</v>
      </c>
      <c r="I13" s="19">
        <v>1</v>
      </c>
      <c r="J13" s="3">
        <v>13</v>
      </c>
      <c r="K13" s="20">
        <f t="shared" si="7"/>
        <v>21.666666666666682</v>
      </c>
      <c r="L13" s="21">
        <f t="shared" ref="L13:L48" si="9">IF(80&lt;=K13,99.9,IF(79&lt;=K13,99.8,IF(78&lt;=K13,99.7,IF(77&lt;=K13,99.6,IF(76&lt;=K13,99.5,IF(75&lt;=K13,99.4,IF(74&lt;=K13,99.2,IF(73&lt;=K13,98.9,IF(72&lt;=K13,98.6,IF(71&lt;=K13,98.2,IF(70&lt;=K13,97.7,IF(69&lt;=K13,97.1,IF(68&lt;=K13,96.4,IF(67&lt;=K13,95.5,IF(66&lt;=K13,94.5,IF(65&lt;=K13,93,IF(64&lt;=K13,92,IF(63&lt;=K13,90,IF(62&lt;=K13,88,IF(61&lt;=K13,86,IF(60&lt;=K13,84,IF(59&lt;=K13,82,IF(58&lt;=K13,79,IF(57&lt;=K13,76,IF(56&lt;=K13,73,IF(55&lt;=K13,69,IF(54&lt;=K13,66,IF(53&lt;=K13,62,IF(52&lt;=K13,58,IF(51&lt;=K13,54,IF(50&lt;=K13,50,IF(49&lt;=K13,46,IF(48&lt;=K13,42,IF(47&lt;=K13,38,IF(46&lt;=K13,34,IF(45&lt;=K13,31,IF(44&lt;=K13,27,IF(43&lt;=K13,24,IF(42&lt;=K13,21,IF(41&lt;=K13,18,IF(40&lt;=K13,16,IF(39&lt;=K13,14,IF(38&lt;=K13,12,IF(37&lt;=K13,10,IF(36&lt;=K13,8,IF(35&lt;=K13,7,IF(34&lt;=K13,5.5,IF(33&lt;=K13,4.5,IF(32&lt;=K13,3.6,IF(31&lt;=K13,2.9,IF(30&lt;=K13,2.9,IF(29&lt;=K13,1.8,IF(28&lt;=K13,1.4,IF(27&lt;=K13,1.1,IF(26&lt;=K13,0.8,IF(25&lt;=K13,0.6,IF(24&lt;=K13,0.5,IF(23&lt;=K13,0.4,IF(22&lt;=K13,0.3,IF(21&lt;=K13,0.2,IF(20&lt;=K13,0.1)))))))))))))))))))))))))))))))))))))))))))))))))))))))))))))</f>
        <v>0.2</v>
      </c>
      <c r="M13" s="22">
        <f t="shared" ref="M13:M48" si="10">IF(70.1&lt;=K13,10,IF(65.1&lt;=K13,9,IF(60.1&lt;=K13,8,IF(55.1&lt;=K13,7,IF(50.1&lt;=K13,6,IF(45.1&lt;=K13,5,IF(40.1&lt;=K13,4,IF(35.1&lt;=K13,3,IF(30.1&lt;=K13,2,IF(30&lt;=K13,1,1))))))))))</f>
        <v>1</v>
      </c>
      <c r="P13" s="37" t="s">
        <v>66</v>
      </c>
      <c r="Q13" s="37">
        <v>24</v>
      </c>
      <c r="R13" s="37">
        <v>40.000000000000014</v>
      </c>
      <c r="S13" s="37">
        <v>16</v>
      </c>
      <c r="T13" s="37">
        <v>3</v>
      </c>
      <c r="V13" s="72" t="s">
        <v>66</v>
      </c>
      <c r="W13" s="72">
        <v>24</v>
      </c>
      <c r="X13" s="72">
        <v>40.000000000000014</v>
      </c>
      <c r="Y13" s="72">
        <v>16</v>
      </c>
      <c r="Z13" s="72">
        <v>3</v>
      </c>
    </row>
    <row r="14" spans="1:26">
      <c r="A14" s="42">
        <v>13</v>
      </c>
      <c r="B14" s="43" t="s">
        <v>22</v>
      </c>
      <c r="C14" s="43"/>
      <c r="D14" s="55" t="s">
        <v>102</v>
      </c>
      <c r="E14" s="44" t="s">
        <v>60</v>
      </c>
      <c r="F14" s="33" t="str">
        <f t="shared" si="8"/>
        <v>매우 아니다</v>
      </c>
      <c r="G14" s="33">
        <f t="shared" si="0"/>
        <v>1</v>
      </c>
      <c r="I14" s="19">
        <v>2</v>
      </c>
      <c r="J14" s="3">
        <v>14</v>
      </c>
      <c r="K14" s="20">
        <f t="shared" si="7"/>
        <v>23.33333333333335</v>
      </c>
      <c r="L14" s="21">
        <f t="shared" si="9"/>
        <v>0.4</v>
      </c>
      <c r="M14" s="22">
        <f t="shared" si="10"/>
        <v>1</v>
      </c>
      <c r="P14" s="37" t="s">
        <v>68</v>
      </c>
      <c r="Q14" s="37">
        <v>18</v>
      </c>
      <c r="R14" s="37">
        <v>30.000000000000021</v>
      </c>
      <c r="S14" s="37">
        <v>2.9</v>
      </c>
      <c r="T14" s="37">
        <v>1</v>
      </c>
      <c r="V14" s="72" t="s">
        <v>68</v>
      </c>
      <c r="W14" s="72">
        <v>21</v>
      </c>
      <c r="X14" s="72">
        <v>35.000000000000021</v>
      </c>
      <c r="Y14" s="72">
        <v>7</v>
      </c>
      <c r="Z14" s="72">
        <v>2</v>
      </c>
    </row>
    <row r="15" spans="1:26">
      <c r="A15" s="42">
        <v>14</v>
      </c>
      <c r="B15" s="43" t="s">
        <v>23</v>
      </c>
      <c r="C15" s="43"/>
      <c r="D15" s="55" t="s">
        <v>103</v>
      </c>
      <c r="E15" s="44" t="s">
        <v>59</v>
      </c>
      <c r="F15" s="33" t="str">
        <f t="shared" si="8"/>
        <v>아니다</v>
      </c>
      <c r="G15" s="33">
        <f t="shared" si="0"/>
        <v>2</v>
      </c>
      <c r="I15" s="19">
        <v>3</v>
      </c>
      <c r="J15" s="3">
        <v>15</v>
      </c>
      <c r="K15" s="20">
        <f t="shared" si="7"/>
        <v>25.000000000000018</v>
      </c>
      <c r="L15" s="21">
        <f t="shared" si="9"/>
        <v>0.6</v>
      </c>
      <c r="M15" s="22">
        <f t="shared" si="10"/>
        <v>1</v>
      </c>
      <c r="P15" s="1"/>
      <c r="Q15" s="1"/>
      <c r="R15" s="1"/>
      <c r="S15" s="1"/>
      <c r="T15" s="1"/>
    </row>
    <row r="16" spans="1:26">
      <c r="A16" s="42">
        <v>15</v>
      </c>
      <c r="B16" s="43" t="s">
        <v>24</v>
      </c>
      <c r="C16" s="43" t="s">
        <v>11</v>
      </c>
      <c r="D16" s="55" t="s">
        <v>104</v>
      </c>
      <c r="E16" s="44" t="s">
        <v>61</v>
      </c>
      <c r="F16" s="33" t="str">
        <f t="shared" si="5"/>
        <v>매우 아니다</v>
      </c>
      <c r="G16" s="33">
        <f t="shared" si="0"/>
        <v>1</v>
      </c>
      <c r="I16" s="19">
        <v>4</v>
      </c>
      <c r="J16" s="3">
        <v>16</v>
      </c>
      <c r="K16" s="20">
        <f t="shared" si="7"/>
        <v>26.666666666666686</v>
      </c>
      <c r="L16" s="21">
        <f t="shared" si="9"/>
        <v>0.8</v>
      </c>
      <c r="M16" s="22">
        <f t="shared" si="10"/>
        <v>1</v>
      </c>
      <c r="P16" s="1"/>
      <c r="Q16" s="1"/>
      <c r="R16" s="1"/>
      <c r="S16" s="1"/>
      <c r="T16" s="1"/>
    </row>
    <row r="17" spans="1:26">
      <c r="A17" s="42">
        <v>16</v>
      </c>
      <c r="B17" s="43" t="s">
        <v>25</v>
      </c>
      <c r="C17" s="43"/>
      <c r="D17" s="55" t="s">
        <v>105</v>
      </c>
      <c r="E17" s="44" t="s">
        <v>59</v>
      </c>
      <c r="F17" s="33" t="str">
        <f>E17</f>
        <v>아니다</v>
      </c>
      <c r="G17" s="33">
        <f t="shared" si="0"/>
        <v>2</v>
      </c>
      <c r="I17" s="19">
        <v>5</v>
      </c>
      <c r="J17" s="3">
        <v>17</v>
      </c>
      <c r="K17" s="20">
        <f t="shared" si="7"/>
        <v>28.333333333333353</v>
      </c>
      <c r="L17" s="21">
        <f t="shared" si="9"/>
        <v>1.4</v>
      </c>
      <c r="M17" s="22">
        <f t="shared" si="10"/>
        <v>1</v>
      </c>
      <c r="P17" s="38" t="s">
        <v>78</v>
      </c>
      <c r="Q17" s="1"/>
      <c r="R17" s="1"/>
      <c r="S17" s="1"/>
      <c r="T17" s="1"/>
      <c r="V17" s="38" t="s">
        <v>143</v>
      </c>
    </row>
    <row r="18" spans="1:26">
      <c r="A18" s="42">
        <v>17</v>
      </c>
      <c r="B18" s="43" t="s">
        <v>26</v>
      </c>
      <c r="C18" s="43"/>
      <c r="D18" s="55" t="s">
        <v>106</v>
      </c>
      <c r="E18" s="44" t="s">
        <v>58</v>
      </c>
      <c r="F18" s="33" t="str">
        <f t="shared" ref="F18:F29" si="11">E18</f>
        <v>그렇다</v>
      </c>
      <c r="G18" s="33">
        <f t="shared" si="0"/>
        <v>3</v>
      </c>
      <c r="I18" s="19">
        <v>6</v>
      </c>
      <c r="J18" s="3">
        <v>18</v>
      </c>
      <c r="K18" s="20">
        <f t="shared" si="7"/>
        <v>30.000000000000021</v>
      </c>
      <c r="L18" s="21">
        <f t="shared" si="9"/>
        <v>2.9</v>
      </c>
      <c r="M18" s="22">
        <f t="shared" si="10"/>
        <v>1</v>
      </c>
      <c r="P18" s="37"/>
      <c r="Q18" s="37" t="s">
        <v>70</v>
      </c>
      <c r="R18" s="37" t="s">
        <v>71</v>
      </c>
      <c r="S18" s="37" t="s">
        <v>72</v>
      </c>
      <c r="T18" s="37" t="s">
        <v>73</v>
      </c>
      <c r="V18" s="72"/>
      <c r="W18" s="72" t="s">
        <v>70</v>
      </c>
      <c r="X18" s="72" t="s">
        <v>71</v>
      </c>
      <c r="Y18" s="72" t="s">
        <v>72</v>
      </c>
      <c r="Z18" s="72" t="s">
        <v>73</v>
      </c>
    </row>
    <row r="19" spans="1:26">
      <c r="A19" s="42">
        <v>18</v>
      </c>
      <c r="B19" s="43" t="s">
        <v>27</v>
      </c>
      <c r="C19" s="43"/>
      <c r="D19" s="55" t="s">
        <v>107</v>
      </c>
      <c r="E19" s="44" t="s">
        <v>58</v>
      </c>
      <c r="F19" s="33" t="str">
        <f t="shared" si="11"/>
        <v>그렇다</v>
      </c>
      <c r="G19" s="33">
        <f t="shared" si="0"/>
        <v>3</v>
      </c>
      <c r="I19" s="19">
        <v>7</v>
      </c>
      <c r="J19" s="3">
        <v>19</v>
      </c>
      <c r="K19" s="20">
        <f t="shared" si="7"/>
        <v>31.666666666666689</v>
      </c>
      <c r="L19" s="21">
        <f t="shared" si="9"/>
        <v>2.9</v>
      </c>
      <c r="M19" s="22">
        <f t="shared" si="10"/>
        <v>2</v>
      </c>
      <c r="P19" s="37" t="s">
        <v>62</v>
      </c>
      <c r="Q19" s="37">
        <v>34</v>
      </c>
      <c r="R19" s="37">
        <v>56.666666666666657</v>
      </c>
      <c r="S19" s="37">
        <v>73</v>
      </c>
      <c r="T19" s="37">
        <v>7</v>
      </c>
      <c r="V19" s="72" t="s">
        <v>62</v>
      </c>
      <c r="W19" s="72">
        <v>28</v>
      </c>
      <c r="X19" s="72">
        <v>46.666666666666671</v>
      </c>
      <c r="Y19" s="72">
        <v>34</v>
      </c>
      <c r="Z19" s="72">
        <v>5</v>
      </c>
    </row>
    <row r="20" spans="1:26">
      <c r="A20" s="42">
        <v>19</v>
      </c>
      <c r="B20" s="43" t="s">
        <v>28</v>
      </c>
      <c r="C20" s="43"/>
      <c r="D20" s="56" t="s">
        <v>108</v>
      </c>
      <c r="E20" s="44" t="s">
        <v>59</v>
      </c>
      <c r="F20" s="33" t="str">
        <f t="shared" si="11"/>
        <v>아니다</v>
      </c>
      <c r="G20" s="33">
        <f t="shared" si="0"/>
        <v>2</v>
      </c>
      <c r="I20" s="19">
        <v>8</v>
      </c>
      <c r="J20" s="3">
        <v>20</v>
      </c>
      <c r="K20" s="20">
        <f t="shared" si="7"/>
        <v>33.333333333333357</v>
      </c>
      <c r="L20" s="21">
        <f t="shared" si="9"/>
        <v>4.5</v>
      </c>
      <c r="M20" s="22">
        <f t="shared" si="10"/>
        <v>2</v>
      </c>
      <c r="P20" s="37" t="s">
        <v>64</v>
      </c>
      <c r="Q20" s="37">
        <v>23</v>
      </c>
      <c r="R20" s="37">
        <v>38.33333333333335</v>
      </c>
      <c r="S20" s="37">
        <v>12</v>
      </c>
      <c r="T20" s="37">
        <v>3</v>
      </c>
      <c r="V20" s="72" t="s">
        <v>64</v>
      </c>
      <c r="W20" s="72">
        <v>15</v>
      </c>
      <c r="X20" s="72">
        <v>25.000000000000018</v>
      </c>
      <c r="Y20" s="72">
        <v>0.6</v>
      </c>
      <c r="Z20" s="72">
        <v>1</v>
      </c>
    </row>
    <row r="21" spans="1:26">
      <c r="A21" s="42">
        <v>20</v>
      </c>
      <c r="B21" s="43" t="s">
        <v>29</v>
      </c>
      <c r="C21" s="43"/>
      <c r="D21" s="57" t="s">
        <v>109</v>
      </c>
      <c r="E21" s="44" t="s">
        <v>60</v>
      </c>
      <c r="F21" s="33" t="str">
        <f t="shared" si="11"/>
        <v>매우 아니다</v>
      </c>
      <c r="G21" s="33">
        <f t="shared" si="0"/>
        <v>1</v>
      </c>
      <c r="I21" s="19">
        <v>9</v>
      </c>
      <c r="J21" s="3">
        <v>21</v>
      </c>
      <c r="K21" s="20">
        <f t="shared" si="7"/>
        <v>35.000000000000021</v>
      </c>
      <c r="L21" s="21">
        <f t="shared" si="9"/>
        <v>7</v>
      </c>
      <c r="M21" s="22">
        <f t="shared" si="10"/>
        <v>2</v>
      </c>
      <c r="P21" s="37" t="s">
        <v>66</v>
      </c>
      <c r="Q21" s="37">
        <v>28</v>
      </c>
      <c r="R21" s="37">
        <v>46.666666666666671</v>
      </c>
      <c r="S21" s="37">
        <v>34</v>
      </c>
      <c r="T21" s="37">
        <v>5</v>
      </c>
      <c r="V21" s="72" t="s">
        <v>66</v>
      </c>
      <c r="W21" s="72">
        <v>31</v>
      </c>
      <c r="X21" s="72">
        <v>51.666666666666664</v>
      </c>
      <c r="Y21" s="72">
        <v>54</v>
      </c>
      <c r="Z21" s="72">
        <v>6</v>
      </c>
    </row>
    <row r="22" spans="1:26">
      <c r="A22" s="42">
        <v>21</v>
      </c>
      <c r="B22" s="43" t="s">
        <v>30</v>
      </c>
      <c r="C22" s="43"/>
      <c r="D22" s="56" t="s">
        <v>110</v>
      </c>
      <c r="E22" s="44" t="s">
        <v>60</v>
      </c>
      <c r="F22" s="33" t="str">
        <f t="shared" si="11"/>
        <v>매우 아니다</v>
      </c>
      <c r="G22" s="33">
        <f t="shared" si="0"/>
        <v>1</v>
      </c>
      <c r="I22" s="19">
        <v>10</v>
      </c>
      <c r="J22" s="3">
        <v>22</v>
      </c>
      <c r="K22" s="20">
        <f t="shared" si="7"/>
        <v>36.666666666666686</v>
      </c>
      <c r="L22" s="21">
        <f t="shared" si="9"/>
        <v>8</v>
      </c>
      <c r="M22" s="22">
        <f t="shared" si="10"/>
        <v>3</v>
      </c>
      <c r="P22" s="37" t="s">
        <v>68</v>
      </c>
      <c r="Q22" s="37">
        <v>22</v>
      </c>
      <c r="R22" s="37">
        <v>36.666666666666686</v>
      </c>
      <c r="S22" s="37">
        <v>8</v>
      </c>
      <c r="T22" s="37">
        <v>3</v>
      </c>
      <c r="V22" s="72" t="s">
        <v>68</v>
      </c>
      <c r="W22" s="72">
        <v>27</v>
      </c>
      <c r="X22" s="72">
        <v>45.000000000000007</v>
      </c>
      <c r="Y22" s="72">
        <v>31</v>
      </c>
      <c r="Z22" s="72">
        <v>4</v>
      </c>
    </row>
    <row r="23" spans="1:26">
      <c r="A23" s="42">
        <v>22</v>
      </c>
      <c r="B23" s="43" t="s">
        <v>31</v>
      </c>
      <c r="C23" s="43"/>
      <c r="D23" s="57" t="s">
        <v>111</v>
      </c>
      <c r="E23" s="44" t="s">
        <v>59</v>
      </c>
      <c r="F23" s="33" t="str">
        <f t="shared" si="11"/>
        <v>아니다</v>
      </c>
      <c r="G23" s="33">
        <f t="shared" si="0"/>
        <v>2</v>
      </c>
      <c r="I23" s="19">
        <v>11</v>
      </c>
      <c r="J23" s="3">
        <v>23</v>
      </c>
      <c r="K23" s="20">
        <f t="shared" si="7"/>
        <v>38.33333333333335</v>
      </c>
      <c r="L23" s="21">
        <f t="shared" si="9"/>
        <v>12</v>
      </c>
      <c r="M23" s="22">
        <f t="shared" si="10"/>
        <v>3</v>
      </c>
      <c r="P23" s="1"/>
      <c r="Q23" s="1"/>
      <c r="R23" s="1"/>
      <c r="S23" s="1"/>
      <c r="T23" s="1"/>
    </row>
    <row r="24" spans="1:26">
      <c r="A24" s="42">
        <v>23</v>
      </c>
      <c r="B24" s="43" t="s">
        <v>32</v>
      </c>
      <c r="C24" s="43"/>
      <c r="D24" s="57" t="s">
        <v>112</v>
      </c>
      <c r="E24" s="44" t="s">
        <v>60</v>
      </c>
      <c r="F24" s="33" t="str">
        <f t="shared" si="11"/>
        <v>매우 아니다</v>
      </c>
      <c r="G24" s="33">
        <f t="shared" si="0"/>
        <v>1</v>
      </c>
      <c r="I24" s="19">
        <v>12</v>
      </c>
      <c r="J24" s="3">
        <v>24</v>
      </c>
      <c r="K24" s="20">
        <f t="shared" si="7"/>
        <v>40.000000000000014</v>
      </c>
      <c r="L24" s="21">
        <f t="shared" si="9"/>
        <v>16</v>
      </c>
      <c r="M24" s="22">
        <f t="shared" si="10"/>
        <v>3</v>
      </c>
      <c r="P24" s="1"/>
      <c r="Q24" s="1"/>
      <c r="R24" s="1"/>
      <c r="S24" s="1"/>
      <c r="T24" s="1"/>
    </row>
    <row r="25" spans="1:26">
      <c r="A25" s="42">
        <v>24</v>
      </c>
      <c r="B25" s="43" t="s">
        <v>33</v>
      </c>
      <c r="C25" s="43"/>
      <c r="D25" s="57" t="s">
        <v>113</v>
      </c>
      <c r="E25" s="44" t="s">
        <v>59</v>
      </c>
      <c r="F25" s="33" t="str">
        <f t="shared" si="11"/>
        <v>아니다</v>
      </c>
      <c r="G25" s="33">
        <f t="shared" si="0"/>
        <v>2</v>
      </c>
      <c r="I25" s="19">
        <v>13</v>
      </c>
      <c r="J25" s="3">
        <v>25</v>
      </c>
      <c r="K25" s="20">
        <f t="shared" si="7"/>
        <v>41.666666666666679</v>
      </c>
      <c r="L25" s="21">
        <f t="shared" si="9"/>
        <v>18</v>
      </c>
      <c r="M25" s="22">
        <f t="shared" si="10"/>
        <v>4</v>
      </c>
      <c r="P25" s="49" t="s">
        <v>83</v>
      </c>
      <c r="V25" s="38" t="s">
        <v>144</v>
      </c>
    </row>
    <row r="26" spans="1:26">
      <c r="A26" s="40">
        <v>25</v>
      </c>
      <c r="B26" s="41" t="s">
        <v>34</v>
      </c>
      <c r="C26" s="41"/>
      <c r="D26" s="52" t="s">
        <v>114</v>
      </c>
      <c r="E26" s="1" t="s">
        <v>59</v>
      </c>
      <c r="F26" s="33" t="str">
        <f t="shared" si="11"/>
        <v>아니다</v>
      </c>
      <c r="G26" s="33">
        <f t="shared" si="0"/>
        <v>2</v>
      </c>
      <c r="I26" s="19">
        <v>14</v>
      </c>
      <c r="J26" s="3">
        <v>26</v>
      </c>
      <c r="K26" s="20">
        <f t="shared" si="7"/>
        <v>43.333333333333343</v>
      </c>
      <c r="L26" s="21">
        <f t="shared" si="9"/>
        <v>24</v>
      </c>
      <c r="M26" s="22">
        <f t="shared" si="10"/>
        <v>4</v>
      </c>
      <c r="P26" s="37"/>
      <c r="Q26" s="37" t="s">
        <v>70</v>
      </c>
      <c r="R26" s="37" t="s">
        <v>71</v>
      </c>
      <c r="S26" s="37" t="s">
        <v>72</v>
      </c>
      <c r="T26" s="37" t="s">
        <v>73</v>
      </c>
      <c r="V26" s="72"/>
      <c r="W26" s="72" t="s">
        <v>70</v>
      </c>
      <c r="X26" s="72" t="s">
        <v>71</v>
      </c>
      <c r="Y26" s="72" t="s">
        <v>72</v>
      </c>
      <c r="Z26" s="72" t="s">
        <v>73</v>
      </c>
    </row>
    <row r="27" spans="1:26">
      <c r="A27" s="40">
        <v>26</v>
      </c>
      <c r="B27" s="41" t="s">
        <v>35</v>
      </c>
      <c r="C27" s="41"/>
      <c r="D27" s="53" t="s">
        <v>115</v>
      </c>
      <c r="E27" s="1" t="s">
        <v>59</v>
      </c>
      <c r="F27" s="33" t="str">
        <f t="shared" si="11"/>
        <v>아니다</v>
      </c>
      <c r="G27" s="33">
        <f t="shared" si="0"/>
        <v>2</v>
      </c>
      <c r="I27" s="19">
        <v>15</v>
      </c>
      <c r="J27" s="3">
        <v>27</v>
      </c>
      <c r="K27" s="20">
        <f t="shared" si="7"/>
        <v>45.000000000000007</v>
      </c>
      <c r="L27" s="21">
        <f t="shared" si="9"/>
        <v>31</v>
      </c>
      <c r="M27" s="22">
        <f t="shared" si="10"/>
        <v>4</v>
      </c>
      <c r="P27" s="37" t="s">
        <v>62</v>
      </c>
      <c r="Q27" s="37">
        <v>23</v>
      </c>
      <c r="R27" s="37">
        <v>38.33333333333335</v>
      </c>
      <c r="S27" s="37">
        <v>12</v>
      </c>
      <c r="T27" s="37">
        <v>3</v>
      </c>
      <c r="V27" s="72" t="s">
        <v>62</v>
      </c>
      <c r="W27" s="72">
        <v>33</v>
      </c>
      <c r="X27" s="72">
        <v>54.999999999999993</v>
      </c>
      <c r="Y27" s="72">
        <v>69</v>
      </c>
      <c r="Z27" s="72">
        <v>6</v>
      </c>
    </row>
    <row r="28" spans="1:26">
      <c r="A28" s="40">
        <v>27</v>
      </c>
      <c r="B28" s="41" t="s">
        <v>36</v>
      </c>
      <c r="C28" s="41"/>
      <c r="D28" s="53" t="s">
        <v>116</v>
      </c>
      <c r="E28" s="1" t="s">
        <v>59</v>
      </c>
      <c r="F28" s="33" t="str">
        <f t="shared" si="11"/>
        <v>아니다</v>
      </c>
      <c r="G28" s="33">
        <f t="shared" si="0"/>
        <v>2</v>
      </c>
      <c r="I28" s="19">
        <v>16</v>
      </c>
      <c r="J28" s="3">
        <v>28</v>
      </c>
      <c r="K28" s="20">
        <f t="shared" si="7"/>
        <v>46.666666666666671</v>
      </c>
      <c r="L28" s="21">
        <f t="shared" si="9"/>
        <v>34</v>
      </c>
      <c r="M28" s="22">
        <f t="shared" si="10"/>
        <v>5</v>
      </c>
      <c r="P28" s="37" t="s">
        <v>64</v>
      </c>
      <c r="Q28" s="37">
        <v>26</v>
      </c>
      <c r="R28" s="37">
        <v>43.333333333333343</v>
      </c>
      <c r="S28" s="37">
        <v>24</v>
      </c>
      <c r="T28" s="37">
        <v>4</v>
      </c>
      <c r="V28" s="72" t="s">
        <v>64</v>
      </c>
      <c r="W28" s="72">
        <v>21</v>
      </c>
      <c r="X28" s="72">
        <v>35.000000000000021</v>
      </c>
      <c r="Y28" s="72">
        <v>7</v>
      </c>
      <c r="Z28" s="72">
        <v>2</v>
      </c>
    </row>
    <row r="29" spans="1:26">
      <c r="A29" s="40">
        <v>28</v>
      </c>
      <c r="B29" s="41" t="s">
        <v>37</v>
      </c>
      <c r="C29" s="41"/>
      <c r="D29" s="53" t="s">
        <v>117</v>
      </c>
      <c r="E29" s="1" t="s">
        <v>59</v>
      </c>
      <c r="F29" s="33" t="str">
        <f t="shared" si="11"/>
        <v>아니다</v>
      </c>
      <c r="G29" s="33">
        <f t="shared" si="0"/>
        <v>2</v>
      </c>
      <c r="I29" s="19">
        <v>17</v>
      </c>
      <c r="J29" s="3">
        <v>29</v>
      </c>
      <c r="K29" s="20">
        <f>K30-(30/18)</f>
        <v>48.333333333333336</v>
      </c>
      <c r="L29" s="21">
        <f t="shared" si="9"/>
        <v>42</v>
      </c>
      <c r="M29" s="22">
        <f t="shared" si="10"/>
        <v>5</v>
      </c>
      <c r="P29" s="37" t="s">
        <v>66</v>
      </c>
      <c r="Q29" s="37">
        <v>29</v>
      </c>
      <c r="R29" s="37">
        <v>48.333333333333336</v>
      </c>
      <c r="S29" s="37">
        <v>42</v>
      </c>
      <c r="T29" s="37">
        <v>5</v>
      </c>
      <c r="V29" s="72" t="s">
        <v>66</v>
      </c>
      <c r="W29" s="72">
        <v>26</v>
      </c>
      <c r="X29" s="72">
        <v>43.333333333333343</v>
      </c>
      <c r="Y29" s="72">
        <v>24</v>
      </c>
      <c r="Z29" s="72">
        <v>4</v>
      </c>
    </row>
    <row r="30" spans="1:26">
      <c r="A30" s="40">
        <v>29</v>
      </c>
      <c r="B30" s="41" t="s">
        <v>38</v>
      </c>
      <c r="C30" s="41" t="s">
        <v>11</v>
      </c>
      <c r="D30" s="52" t="s">
        <v>118</v>
      </c>
      <c r="E30" s="1" t="s">
        <v>58</v>
      </c>
      <c r="F30" s="33" t="str">
        <f t="shared" si="5"/>
        <v>아니다</v>
      </c>
      <c r="G30" s="33">
        <f t="shared" si="0"/>
        <v>2</v>
      </c>
      <c r="I30" s="23">
        <v>18</v>
      </c>
      <c r="J30" s="24">
        <v>30</v>
      </c>
      <c r="K30" s="25">
        <v>50</v>
      </c>
      <c r="L30" s="26">
        <f t="shared" si="9"/>
        <v>50</v>
      </c>
      <c r="M30" s="27">
        <f t="shared" si="10"/>
        <v>5</v>
      </c>
      <c r="P30" s="37" t="s">
        <v>68</v>
      </c>
      <c r="Q30" s="37">
        <v>27</v>
      </c>
      <c r="R30" s="37">
        <v>45.000000000000007</v>
      </c>
      <c r="S30" s="37">
        <v>31</v>
      </c>
      <c r="T30" s="37">
        <v>4</v>
      </c>
      <c r="V30" s="72" t="s">
        <v>68</v>
      </c>
      <c r="W30" s="72">
        <v>29</v>
      </c>
      <c r="X30" s="72">
        <v>48.333333333333336</v>
      </c>
      <c r="Y30" s="72">
        <v>42</v>
      </c>
      <c r="Z30" s="72">
        <v>5</v>
      </c>
    </row>
    <row r="31" spans="1:26">
      <c r="A31" s="40">
        <v>30</v>
      </c>
      <c r="B31" s="41" t="s">
        <v>39</v>
      </c>
      <c r="C31" s="41"/>
      <c r="D31" s="58" t="s">
        <v>119</v>
      </c>
      <c r="E31" s="1" t="s">
        <v>59</v>
      </c>
      <c r="F31" s="33" t="str">
        <f>E31</f>
        <v>아니다</v>
      </c>
      <c r="G31" s="33">
        <f t="shared" si="0"/>
        <v>2</v>
      </c>
      <c r="I31" s="19">
        <v>19</v>
      </c>
      <c r="J31" s="3">
        <v>31</v>
      </c>
      <c r="K31" s="20">
        <f>K30+(30/18)</f>
        <v>51.666666666666664</v>
      </c>
      <c r="L31" s="21">
        <f t="shared" si="9"/>
        <v>54</v>
      </c>
      <c r="M31" s="22">
        <f t="shared" si="10"/>
        <v>6</v>
      </c>
    </row>
    <row r="32" spans="1:26">
      <c r="A32" s="35">
        <v>31</v>
      </c>
      <c r="B32" s="50" t="s">
        <v>40</v>
      </c>
      <c r="C32" s="39"/>
      <c r="D32" s="58" t="s">
        <v>120</v>
      </c>
      <c r="E32" s="1" t="s">
        <v>59</v>
      </c>
      <c r="F32" s="33" t="str">
        <f t="shared" ref="F32:F34" si="12">E32</f>
        <v>아니다</v>
      </c>
      <c r="G32" s="33">
        <f t="shared" si="0"/>
        <v>2</v>
      </c>
      <c r="I32" s="19">
        <v>20</v>
      </c>
      <c r="J32" s="3">
        <v>32</v>
      </c>
      <c r="K32" s="20">
        <f t="shared" ref="K32:K48" si="13">K31+(30/18)</f>
        <v>53.333333333333329</v>
      </c>
      <c r="L32" s="21">
        <f t="shared" si="9"/>
        <v>62</v>
      </c>
      <c r="M32" s="22">
        <f t="shared" si="10"/>
        <v>6</v>
      </c>
    </row>
    <row r="33" spans="1:22">
      <c r="A33" s="35">
        <v>32</v>
      </c>
      <c r="B33" s="50" t="s">
        <v>41</v>
      </c>
      <c r="C33" s="50"/>
      <c r="D33" s="58" t="s">
        <v>121</v>
      </c>
      <c r="E33" s="1" t="s">
        <v>59</v>
      </c>
      <c r="F33" s="33" t="str">
        <f t="shared" si="12"/>
        <v>아니다</v>
      </c>
      <c r="G33" s="33">
        <f t="shared" si="0"/>
        <v>2</v>
      </c>
      <c r="I33" s="19">
        <v>21</v>
      </c>
      <c r="J33" s="3">
        <v>33</v>
      </c>
      <c r="K33" s="20">
        <f t="shared" si="13"/>
        <v>54.999999999999993</v>
      </c>
      <c r="L33" s="21">
        <f t="shared" si="9"/>
        <v>69</v>
      </c>
      <c r="M33" s="22">
        <f t="shared" si="10"/>
        <v>6</v>
      </c>
      <c r="P33" s="49" t="s">
        <v>86</v>
      </c>
      <c r="V33" s="38" t="s">
        <v>145</v>
      </c>
    </row>
    <row r="34" spans="1:22">
      <c r="A34" s="35">
        <v>33</v>
      </c>
      <c r="B34" s="59" t="s">
        <v>42</v>
      </c>
      <c r="C34" s="50"/>
      <c r="D34" s="60" t="s">
        <v>122</v>
      </c>
      <c r="E34" s="1" t="s">
        <v>58</v>
      </c>
      <c r="F34" s="33" t="str">
        <f t="shared" si="12"/>
        <v>그렇다</v>
      </c>
      <c r="G34" s="33">
        <f t="shared" si="0"/>
        <v>3</v>
      </c>
      <c r="I34" s="19">
        <v>22</v>
      </c>
      <c r="J34" s="3">
        <v>34</v>
      </c>
      <c r="K34" s="20">
        <f t="shared" si="13"/>
        <v>56.666666666666657</v>
      </c>
      <c r="L34" s="21">
        <f t="shared" si="9"/>
        <v>73</v>
      </c>
      <c r="M34" s="22">
        <f t="shared" si="10"/>
        <v>7</v>
      </c>
      <c r="P34" s="37"/>
      <c r="Q34" s="37" t="s">
        <v>70</v>
      </c>
      <c r="R34" s="37" t="s">
        <v>71</v>
      </c>
      <c r="S34" s="37" t="s">
        <v>72</v>
      </c>
      <c r="T34" s="37" t="s">
        <v>73</v>
      </c>
    </row>
    <row r="35" spans="1:22">
      <c r="A35" s="35">
        <v>34</v>
      </c>
      <c r="B35" s="50" t="s">
        <v>43</v>
      </c>
      <c r="C35" s="50" t="s">
        <v>11</v>
      </c>
      <c r="D35" s="61" t="s">
        <v>123</v>
      </c>
      <c r="E35" s="1" t="s">
        <v>58</v>
      </c>
      <c r="F35" s="33" t="str">
        <f t="shared" si="5"/>
        <v>아니다</v>
      </c>
      <c r="G35" s="33">
        <f t="shared" si="0"/>
        <v>2</v>
      </c>
      <c r="I35" s="19">
        <v>23</v>
      </c>
      <c r="J35" s="3">
        <v>35</v>
      </c>
      <c r="K35" s="20">
        <f t="shared" si="13"/>
        <v>58.333333333333321</v>
      </c>
      <c r="L35" s="21">
        <f t="shared" si="9"/>
        <v>79</v>
      </c>
      <c r="M35" s="22">
        <f t="shared" si="10"/>
        <v>7</v>
      </c>
      <c r="P35" s="37" t="s">
        <v>62</v>
      </c>
      <c r="Q35" s="37">
        <v>28</v>
      </c>
      <c r="R35" s="37">
        <v>46.666666666666671</v>
      </c>
      <c r="S35" s="37">
        <v>34</v>
      </c>
      <c r="T35" s="37">
        <v>5</v>
      </c>
    </row>
    <row r="36" spans="1:22">
      <c r="A36" s="35">
        <v>35</v>
      </c>
      <c r="B36" s="50" t="s">
        <v>44</v>
      </c>
      <c r="C36" s="50"/>
      <c r="D36" s="61" t="s">
        <v>124</v>
      </c>
      <c r="E36" s="1" t="s">
        <v>58</v>
      </c>
      <c r="F36" s="33" t="str">
        <f>E36</f>
        <v>그렇다</v>
      </c>
      <c r="G36" s="33">
        <f t="shared" si="0"/>
        <v>3</v>
      </c>
      <c r="I36" s="19">
        <v>24</v>
      </c>
      <c r="J36" s="3">
        <v>36</v>
      </c>
      <c r="K36" s="20">
        <f t="shared" si="13"/>
        <v>59.999999999999986</v>
      </c>
      <c r="L36" s="21">
        <f t="shared" si="9"/>
        <v>84</v>
      </c>
      <c r="M36" s="22">
        <f t="shared" si="10"/>
        <v>7</v>
      </c>
      <c r="P36" s="37" t="s">
        <v>64</v>
      </c>
      <c r="Q36" s="37">
        <v>22</v>
      </c>
      <c r="R36" s="37">
        <v>36.666666666666686</v>
      </c>
      <c r="S36" s="37">
        <v>8</v>
      </c>
      <c r="T36" s="37">
        <v>3</v>
      </c>
    </row>
    <row r="37" spans="1:22">
      <c r="A37" s="35">
        <v>36</v>
      </c>
      <c r="B37" s="50" t="s">
        <v>45</v>
      </c>
      <c r="C37" s="50"/>
      <c r="D37" s="61" t="s">
        <v>125</v>
      </c>
      <c r="E37" s="1" t="s">
        <v>59</v>
      </c>
      <c r="F37" s="33" t="str">
        <f>E37</f>
        <v>아니다</v>
      </c>
      <c r="G37" s="33">
        <f t="shared" si="0"/>
        <v>2</v>
      </c>
      <c r="I37" s="19">
        <v>25</v>
      </c>
      <c r="J37" s="3">
        <v>37</v>
      </c>
      <c r="K37" s="20">
        <f t="shared" si="13"/>
        <v>61.66666666666665</v>
      </c>
      <c r="L37" s="21">
        <f t="shared" si="9"/>
        <v>86</v>
      </c>
      <c r="M37" s="22">
        <f t="shared" si="10"/>
        <v>8</v>
      </c>
      <c r="P37" s="37" t="s">
        <v>66</v>
      </c>
      <c r="Q37" s="37">
        <v>18</v>
      </c>
      <c r="R37" s="37">
        <v>30.000000000000021</v>
      </c>
      <c r="S37" s="37">
        <v>2.9</v>
      </c>
      <c r="T37" s="37">
        <v>1</v>
      </c>
    </row>
    <row r="38" spans="1:22">
      <c r="A38" s="42">
        <v>37</v>
      </c>
      <c r="B38" s="43" t="s">
        <v>46</v>
      </c>
      <c r="C38" s="43" t="s">
        <v>11</v>
      </c>
      <c r="D38" s="62" t="s">
        <v>126</v>
      </c>
      <c r="E38" s="44" t="s">
        <v>59</v>
      </c>
      <c r="F38" s="33" t="str">
        <f t="shared" si="5"/>
        <v>그렇다</v>
      </c>
      <c r="G38" s="33">
        <f t="shared" si="0"/>
        <v>3</v>
      </c>
      <c r="I38" s="19">
        <v>26</v>
      </c>
      <c r="J38" s="3">
        <v>38</v>
      </c>
      <c r="K38" s="20">
        <f t="shared" si="13"/>
        <v>63.333333333333314</v>
      </c>
      <c r="L38" s="21">
        <f t="shared" si="9"/>
        <v>90</v>
      </c>
      <c r="M38" s="22">
        <f t="shared" si="10"/>
        <v>8</v>
      </c>
      <c r="P38" s="37" t="s">
        <v>68</v>
      </c>
      <c r="Q38" s="37">
        <v>19</v>
      </c>
      <c r="R38" s="37">
        <v>31.666666666666689</v>
      </c>
      <c r="S38" s="37">
        <v>2.9</v>
      </c>
      <c r="T38" s="37">
        <v>2</v>
      </c>
    </row>
    <row r="39" spans="1:22">
      <c r="A39" s="42">
        <v>38</v>
      </c>
      <c r="B39" s="43" t="s">
        <v>47</v>
      </c>
      <c r="C39" s="43"/>
      <c r="D39" s="62" t="s">
        <v>127</v>
      </c>
      <c r="E39" s="44" t="s">
        <v>59</v>
      </c>
      <c r="F39" s="33" t="str">
        <f>E39</f>
        <v>아니다</v>
      </c>
      <c r="G39" s="33">
        <f t="shared" si="0"/>
        <v>2</v>
      </c>
      <c r="I39" s="19">
        <v>27</v>
      </c>
      <c r="J39" s="3">
        <v>39</v>
      </c>
      <c r="K39" s="20">
        <f t="shared" si="13"/>
        <v>64.999999999999986</v>
      </c>
      <c r="L39" s="21">
        <f t="shared" si="9"/>
        <v>93</v>
      </c>
      <c r="M39" s="22">
        <f t="shared" si="10"/>
        <v>8</v>
      </c>
    </row>
    <row r="40" spans="1:22">
      <c r="A40" s="42">
        <v>39</v>
      </c>
      <c r="B40" s="43" t="s">
        <v>48</v>
      </c>
      <c r="C40" s="43" t="s">
        <v>11</v>
      </c>
      <c r="D40" s="62" t="s">
        <v>128</v>
      </c>
      <c r="E40" s="44" t="s">
        <v>59</v>
      </c>
      <c r="F40" s="33" t="str">
        <f t="shared" si="5"/>
        <v>그렇다</v>
      </c>
      <c r="G40" s="33">
        <f t="shared" si="0"/>
        <v>3</v>
      </c>
      <c r="I40" s="19">
        <v>28</v>
      </c>
      <c r="J40" s="3">
        <v>40</v>
      </c>
      <c r="K40" s="20">
        <f t="shared" si="13"/>
        <v>66.666666666666657</v>
      </c>
      <c r="L40" s="21">
        <f t="shared" si="9"/>
        <v>94.5</v>
      </c>
      <c r="M40" s="22">
        <f t="shared" si="10"/>
        <v>9</v>
      </c>
    </row>
    <row r="41" spans="1:22">
      <c r="A41" s="42">
        <v>40</v>
      </c>
      <c r="B41" s="43" t="s">
        <v>49</v>
      </c>
      <c r="C41" s="46"/>
      <c r="D41" s="62" t="s">
        <v>129</v>
      </c>
      <c r="E41" s="44" t="s">
        <v>58</v>
      </c>
      <c r="F41" s="33" t="str">
        <f>E41</f>
        <v>그렇다</v>
      </c>
      <c r="G41" s="33">
        <f t="shared" si="0"/>
        <v>3</v>
      </c>
      <c r="I41" s="19">
        <v>29</v>
      </c>
      <c r="J41" s="3">
        <v>41</v>
      </c>
      <c r="K41" s="20">
        <f t="shared" si="13"/>
        <v>68.333333333333329</v>
      </c>
      <c r="L41" s="21">
        <f t="shared" si="9"/>
        <v>96.4</v>
      </c>
      <c r="M41" s="22">
        <f t="shared" si="10"/>
        <v>9</v>
      </c>
      <c r="P41" s="38" t="s">
        <v>139</v>
      </c>
    </row>
    <row r="42" spans="1:22">
      <c r="A42" s="42">
        <v>41</v>
      </c>
      <c r="B42" s="43" t="s">
        <v>50</v>
      </c>
      <c r="C42" s="43"/>
      <c r="D42" s="62" t="s">
        <v>130</v>
      </c>
      <c r="E42" s="44" t="s">
        <v>58</v>
      </c>
      <c r="F42" s="33" t="str">
        <f t="shared" ref="F42:F44" si="14">E42</f>
        <v>그렇다</v>
      </c>
      <c r="G42" s="33">
        <f t="shared" si="0"/>
        <v>3</v>
      </c>
      <c r="I42" s="19">
        <v>30</v>
      </c>
      <c r="J42" s="3">
        <v>42</v>
      </c>
      <c r="K42" s="20">
        <f t="shared" si="13"/>
        <v>70</v>
      </c>
      <c r="L42" s="21">
        <f t="shared" si="9"/>
        <v>97.7</v>
      </c>
      <c r="M42" s="22">
        <f t="shared" si="10"/>
        <v>9</v>
      </c>
      <c r="P42" s="37"/>
      <c r="Q42" s="37" t="s">
        <v>70</v>
      </c>
      <c r="R42" s="37" t="s">
        <v>71</v>
      </c>
      <c r="S42" s="37" t="s">
        <v>72</v>
      </c>
      <c r="T42" s="37" t="s">
        <v>73</v>
      </c>
    </row>
    <row r="43" spans="1:22">
      <c r="A43" s="42">
        <v>42</v>
      </c>
      <c r="B43" s="43" t="s">
        <v>51</v>
      </c>
      <c r="C43" s="43"/>
      <c r="D43" s="63" t="s">
        <v>131</v>
      </c>
      <c r="E43" s="44" t="s">
        <v>58</v>
      </c>
      <c r="F43" s="33" t="str">
        <f t="shared" si="14"/>
        <v>그렇다</v>
      </c>
      <c r="G43" s="33">
        <f t="shared" si="0"/>
        <v>3</v>
      </c>
      <c r="I43" s="19">
        <v>31</v>
      </c>
      <c r="J43" s="3">
        <v>43</v>
      </c>
      <c r="K43" s="20">
        <f t="shared" si="13"/>
        <v>71.666666666666671</v>
      </c>
      <c r="L43" s="21">
        <f t="shared" si="9"/>
        <v>98.2</v>
      </c>
      <c r="M43" s="22">
        <f t="shared" si="10"/>
        <v>10</v>
      </c>
      <c r="P43" s="37" t="s">
        <v>62</v>
      </c>
      <c r="Q43" s="37">
        <v>27</v>
      </c>
      <c r="R43" s="37">
        <v>45.000000000000007</v>
      </c>
      <c r="S43" s="37">
        <v>31</v>
      </c>
      <c r="T43" s="37">
        <v>4</v>
      </c>
    </row>
    <row r="44" spans="1:22">
      <c r="A44" s="42">
        <v>43</v>
      </c>
      <c r="B44" s="43" t="s">
        <v>52</v>
      </c>
      <c r="C44" s="43"/>
      <c r="D44" s="62" t="s">
        <v>132</v>
      </c>
      <c r="E44" s="44" t="s">
        <v>58</v>
      </c>
      <c r="F44" s="33" t="str">
        <f t="shared" si="14"/>
        <v>그렇다</v>
      </c>
      <c r="G44" s="33">
        <f t="shared" si="0"/>
        <v>3</v>
      </c>
      <c r="I44" s="19">
        <v>32</v>
      </c>
      <c r="J44" s="3">
        <v>44</v>
      </c>
      <c r="K44" s="20">
        <f t="shared" si="13"/>
        <v>73.333333333333343</v>
      </c>
      <c r="L44" s="21">
        <f t="shared" si="9"/>
        <v>98.9</v>
      </c>
      <c r="M44" s="22">
        <f t="shared" si="10"/>
        <v>10</v>
      </c>
      <c r="P44" s="37" t="s">
        <v>64</v>
      </c>
      <c r="Q44" s="37">
        <v>23</v>
      </c>
      <c r="R44" s="37">
        <v>38.33333333333335</v>
      </c>
      <c r="S44" s="37">
        <v>12</v>
      </c>
      <c r="T44" s="37">
        <v>3</v>
      </c>
    </row>
    <row r="45" spans="1:22">
      <c r="A45" s="42">
        <v>44</v>
      </c>
      <c r="B45" s="43" t="s">
        <v>53</v>
      </c>
      <c r="C45" s="43" t="s">
        <v>11</v>
      </c>
      <c r="D45" s="62" t="s">
        <v>133</v>
      </c>
      <c r="E45" s="44" t="s">
        <v>58</v>
      </c>
      <c r="F45" s="33" t="str">
        <f t="shared" si="5"/>
        <v>아니다</v>
      </c>
      <c r="G45" s="33">
        <f t="shared" si="0"/>
        <v>2</v>
      </c>
      <c r="I45" s="19">
        <v>33</v>
      </c>
      <c r="J45" s="3">
        <v>45</v>
      </c>
      <c r="K45" s="20">
        <f t="shared" si="13"/>
        <v>75.000000000000014</v>
      </c>
      <c r="L45" s="21">
        <f t="shared" si="9"/>
        <v>99.4</v>
      </c>
      <c r="M45" s="22">
        <f t="shared" si="10"/>
        <v>10</v>
      </c>
      <c r="P45" s="37" t="s">
        <v>66</v>
      </c>
      <c r="Q45" s="37">
        <v>26</v>
      </c>
      <c r="R45" s="37">
        <v>43.333333333333343</v>
      </c>
      <c r="S45" s="37">
        <v>24</v>
      </c>
      <c r="T45" s="37">
        <v>4</v>
      </c>
    </row>
    <row r="46" spans="1:22">
      <c r="A46" s="42">
        <v>45</v>
      </c>
      <c r="B46" s="43" t="s">
        <v>54</v>
      </c>
      <c r="C46" s="43"/>
      <c r="D46" s="62" t="s">
        <v>134</v>
      </c>
      <c r="E46" s="44" t="s">
        <v>59</v>
      </c>
      <c r="F46" s="33" t="str">
        <f>E46</f>
        <v>아니다</v>
      </c>
      <c r="G46" s="33">
        <f t="shared" si="0"/>
        <v>2</v>
      </c>
      <c r="I46" s="19">
        <v>34</v>
      </c>
      <c r="J46" s="3">
        <v>46</v>
      </c>
      <c r="K46" s="20">
        <f t="shared" si="13"/>
        <v>76.666666666666686</v>
      </c>
      <c r="L46" s="21">
        <f t="shared" si="9"/>
        <v>99.5</v>
      </c>
      <c r="M46" s="22">
        <f t="shared" si="10"/>
        <v>10</v>
      </c>
      <c r="P46" s="37" t="s">
        <v>68</v>
      </c>
      <c r="Q46" s="37">
        <v>23</v>
      </c>
      <c r="R46" s="37">
        <v>38.33333333333335</v>
      </c>
      <c r="S46" s="37">
        <v>12</v>
      </c>
      <c r="T46" s="37">
        <v>3</v>
      </c>
    </row>
    <row r="47" spans="1:22">
      <c r="A47" s="42">
        <v>46</v>
      </c>
      <c r="B47" s="43" t="s">
        <v>55</v>
      </c>
      <c r="C47" s="43"/>
      <c r="D47" s="64" t="s">
        <v>135</v>
      </c>
      <c r="E47" s="44" t="s">
        <v>59</v>
      </c>
      <c r="F47" s="33" t="str">
        <f t="shared" ref="F47:F49" si="15">E47</f>
        <v>아니다</v>
      </c>
      <c r="G47" s="33">
        <f t="shared" si="0"/>
        <v>2</v>
      </c>
      <c r="I47" s="19">
        <v>35</v>
      </c>
      <c r="J47" s="3">
        <v>47</v>
      </c>
      <c r="K47" s="20">
        <f t="shared" si="13"/>
        <v>78.333333333333357</v>
      </c>
      <c r="L47" s="21">
        <f t="shared" si="9"/>
        <v>99.7</v>
      </c>
      <c r="M47" s="22">
        <f t="shared" si="10"/>
        <v>10</v>
      </c>
    </row>
    <row r="48" spans="1:22" ht="17.25" thickBot="1">
      <c r="A48" s="42">
        <v>47</v>
      </c>
      <c r="B48" s="43" t="s">
        <v>56</v>
      </c>
      <c r="C48" s="43"/>
      <c r="D48" s="64" t="s">
        <v>136</v>
      </c>
      <c r="E48" s="44" t="s">
        <v>60</v>
      </c>
      <c r="F48" s="33" t="str">
        <f t="shared" si="15"/>
        <v>매우 아니다</v>
      </c>
      <c r="G48" s="33">
        <f t="shared" si="0"/>
        <v>1</v>
      </c>
      <c r="I48" s="28">
        <v>36</v>
      </c>
      <c r="J48" s="29">
        <v>48</v>
      </c>
      <c r="K48" s="30">
        <f t="shared" si="13"/>
        <v>80.000000000000028</v>
      </c>
      <c r="L48" s="31">
        <f t="shared" si="9"/>
        <v>99.9</v>
      </c>
      <c r="M48" s="32">
        <f t="shared" si="10"/>
        <v>10</v>
      </c>
    </row>
    <row r="49" spans="1:7">
      <c r="A49" s="42">
        <v>48</v>
      </c>
      <c r="B49" s="43" t="s">
        <v>57</v>
      </c>
      <c r="C49" s="43"/>
      <c r="D49" s="64" t="s">
        <v>137</v>
      </c>
      <c r="E49" s="44" t="s">
        <v>59</v>
      </c>
      <c r="F49" s="33" t="str">
        <f t="shared" si="15"/>
        <v>아니다</v>
      </c>
      <c r="G49" s="33">
        <f t="shared" si="0"/>
        <v>2</v>
      </c>
    </row>
  </sheetData>
  <mergeCells count="5">
    <mergeCell ref="I9:M9"/>
    <mergeCell ref="I10:J10"/>
    <mergeCell ref="K10:K11"/>
    <mergeCell ref="L10:L11"/>
    <mergeCell ref="M10:M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H14" sqref="H14"/>
    </sheetView>
  </sheetViews>
  <sheetFormatPr defaultRowHeight="16.5"/>
  <sheetData>
    <row r="1" spans="1:5">
      <c r="A1" s="5"/>
      <c r="B1" s="51" t="s">
        <v>147</v>
      </c>
      <c r="C1" s="51" t="s">
        <v>148</v>
      </c>
      <c r="D1" s="51" t="s">
        <v>149</v>
      </c>
      <c r="E1" s="51" t="s">
        <v>150</v>
      </c>
    </row>
    <row r="2" spans="1:5">
      <c r="A2" s="47" t="s">
        <v>151</v>
      </c>
      <c r="B2" s="48">
        <v>31</v>
      </c>
      <c r="C2" s="48">
        <v>20</v>
      </c>
      <c r="D2" s="48">
        <v>24</v>
      </c>
      <c r="E2" s="48">
        <v>18</v>
      </c>
    </row>
    <row r="3" spans="1:5">
      <c r="A3" s="47" t="s">
        <v>152</v>
      </c>
      <c r="B3" s="48">
        <v>34</v>
      </c>
      <c r="C3" s="48">
        <v>23</v>
      </c>
      <c r="D3" s="48">
        <v>28</v>
      </c>
      <c r="E3" s="48">
        <v>22</v>
      </c>
    </row>
    <row r="4" spans="1:5">
      <c r="A4" s="47" t="s">
        <v>153</v>
      </c>
      <c r="B4" s="48">
        <v>23</v>
      </c>
      <c r="C4" s="48">
        <v>26</v>
      </c>
      <c r="D4" s="48">
        <v>29</v>
      </c>
      <c r="E4" s="48">
        <v>27</v>
      </c>
    </row>
    <row r="5" spans="1:5">
      <c r="A5" s="47" t="s">
        <v>154</v>
      </c>
      <c r="B5" s="48">
        <v>28</v>
      </c>
      <c r="C5" s="48">
        <v>22</v>
      </c>
      <c r="D5" s="48">
        <v>18</v>
      </c>
      <c r="E5" s="48">
        <v>19</v>
      </c>
    </row>
    <row r="6" spans="1:5">
      <c r="A6" s="47" t="s">
        <v>155</v>
      </c>
      <c r="B6" s="48">
        <v>27</v>
      </c>
      <c r="C6" s="48">
        <v>23</v>
      </c>
      <c r="D6" s="48">
        <v>26</v>
      </c>
      <c r="E6" s="48">
        <v>23</v>
      </c>
    </row>
    <row r="7" spans="1:5">
      <c r="A7" s="47" t="s">
        <v>156</v>
      </c>
      <c r="B7" s="74">
        <v>27</v>
      </c>
      <c r="C7" s="74">
        <v>27</v>
      </c>
      <c r="D7" s="74">
        <v>24</v>
      </c>
      <c r="E7" s="74">
        <v>21</v>
      </c>
    </row>
    <row r="8" spans="1:5">
      <c r="A8" s="47" t="s">
        <v>157</v>
      </c>
      <c r="B8" s="74">
        <v>28</v>
      </c>
      <c r="C8" s="74">
        <v>15</v>
      </c>
      <c r="D8" s="74">
        <v>31</v>
      </c>
      <c r="E8" s="74">
        <v>27</v>
      </c>
    </row>
    <row r="9" spans="1:5">
      <c r="A9" s="47" t="s">
        <v>158</v>
      </c>
      <c r="B9" s="74">
        <v>33</v>
      </c>
      <c r="C9" s="74">
        <v>21</v>
      </c>
      <c r="D9" s="74">
        <v>26</v>
      </c>
      <c r="E9" s="74">
        <v>29</v>
      </c>
    </row>
    <row r="10" spans="1:5">
      <c r="A10" s="7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rawdata</vt:lpstr>
      <vt:lpstr>결과산출</vt:lpstr>
      <vt:lpstr>결과요약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KIRBS</dc:creator>
  <cp:lastModifiedBy>KIRBS</cp:lastModifiedBy>
  <dcterms:created xsi:type="dcterms:W3CDTF">2022-04-15T08:06:33Z</dcterms:created>
  <dcterms:modified xsi:type="dcterms:W3CDTF">2022-04-18T08:08:13Z</dcterms:modified>
</cp:coreProperties>
</file>