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86AW\PycharmProjects\TRM_Engineering\Option_pricing\test\Data\"/>
    </mc:Choice>
  </mc:AlternateContent>
  <xr:revisionPtr revIDLastSave="0" documentId="13_ncr:1_{6D89146C-12AA-4F49-B7F8-FBFD063B8644}" xr6:coauthVersionLast="47" xr6:coauthVersionMax="47" xr10:uidLastSave="{00000000-0000-0000-0000-000000000000}"/>
  <bookViews>
    <workbookView xWindow="6270" yWindow="3230" windowWidth="27480" windowHeight="17400" xr2:uid="{4F84F26D-B08E-B04C-9B86-DA120CB1A038}"/>
  </bookViews>
  <sheets>
    <sheet name="spot_pric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K2" i="1"/>
  <c r="J2" i="1"/>
  <c r="H2" i="1"/>
  <c r="F3" i="1"/>
  <c r="F4" i="1"/>
  <c r="F2" i="1"/>
  <c r="I2" i="1"/>
  <c r="E3" i="1"/>
  <c r="E4" i="1"/>
  <c r="E2" i="1"/>
  <c r="C2" i="1"/>
  <c r="B3" i="1"/>
  <c r="B4" i="1"/>
  <c r="B2" i="1"/>
  <c r="H3" i="1" l="1"/>
  <c r="I3" i="1" s="1"/>
  <c r="H4" i="1"/>
  <c r="I4" i="1" s="1"/>
  <c r="J3" i="1" l="1"/>
  <c r="K3" i="1" s="1"/>
  <c r="J4" i="1"/>
  <c r="K4" i="1" s="1"/>
</calcChain>
</file>

<file path=xl/sharedStrings.xml><?xml version="1.0" encoding="utf-8"?>
<sst xmlns="http://schemas.openxmlformats.org/spreadsheetml/2006/main" count="14" uniqueCount="14">
  <si>
    <t>test_id</t>
    <phoneticPr fontId="1" type="noConversion"/>
  </si>
  <si>
    <t>S0</t>
    <phoneticPr fontId="1" type="noConversion"/>
  </si>
  <si>
    <t>K</t>
    <phoneticPr fontId="1" type="noConversion"/>
  </si>
  <si>
    <t>sigma</t>
    <phoneticPr fontId="1" type="noConversion"/>
  </si>
  <si>
    <t>r</t>
    <phoneticPr fontId="1" type="noConversion"/>
  </si>
  <si>
    <t>call_price</t>
    <phoneticPr fontId="1" type="noConversion"/>
  </si>
  <si>
    <t>put_price</t>
    <phoneticPr fontId="1" type="noConversion"/>
  </si>
  <si>
    <t>d1</t>
    <phoneticPr fontId="1" type="noConversion"/>
  </si>
  <si>
    <t>d2</t>
    <phoneticPr fontId="1" type="noConversion"/>
  </si>
  <si>
    <t>T</t>
    <phoneticPr fontId="1" type="noConversion"/>
  </si>
  <si>
    <t>in_the_money_call</t>
    <phoneticPr fontId="1" type="noConversion"/>
  </si>
  <si>
    <t>at_the_money_call</t>
    <phoneticPr fontId="1" type="noConversion"/>
  </si>
  <si>
    <t>out_of_the_money_call</t>
    <phoneticPr fontId="1" type="noConversion"/>
  </si>
  <si>
    <t>div_yield_cont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</si>
</sst>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65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64d312fc52dce5b/TRM%20Engineering_Interview_Option_VaR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s"/>
      <sheetName val="Option"/>
      <sheetName val="VaR Calculation"/>
      <sheetName val="VaR Methodolgy"/>
    </sheetNames>
    <sheetDataSet>
      <sheetData sheetId="0"/>
      <sheetData sheetId="1">
        <row r="6">
          <cell r="C6">
            <v>19</v>
          </cell>
        </row>
        <row r="7">
          <cell r="C7">
            <v>17</v>
          </cell>
        </row>
        <row r="8">
          <cell r="C8">
            <v>0.46027397260273972</v>
          </cell>
        </row>
        <row r="10">
          <cell r="C10">
            <v>4.9875415110389679E-3</v>
          </cell>
        </row>
        <row r="12">
          <cell r="C12">
            <v>0.3</v>
          </cell>
        </row>
        <row r="22">
          <cell r="C22">
            <v>0.65952577424589309</v>
          </cell>
        </row>
        <row r="23">
          <cell r="C23">
            <v>0.45599529118685211</v>
          </cell>
        </row>
        <row r="27">
          <cell r="C27">
            <v>2.6968842086815044</v>
          </cell>
        </row>
        <row r="32">
          <cell r="C32">
            <v>0.657903164673872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78C5-2CE4-4E4C-A7C9-54E132A4FFC0}">
  <dimension ref="A1:K4"/>
  <sheetViews>
    <sheetView tabSelected="1" zoomScale="113" workbookViewId="0">
      <selection activeCell="G8" sqref="G8"/>
    </sheetView>
  </sheetViews>
  <sheetFormatPr defaultColWidth="10.83203125" defaultRowHeight="15.5"/>
  <cols>
    <col min="1" max="1" width="22.6640625" style="1" customWidth="1"/>
    <col min="2" max="6" width="10.83203125" style="1"/>
    <col min="7" max="7" width="18.1640625" style="1" customWidth="1"/>
    <col min="8" max="9" width="10.83203125" style="1"/>
    <col min="10" max="10" width="11.6640625" style="1" bestFit="1" customWidth="1"/>
    <col min="11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13</v>
      </c>
      <c r="H1" s="1" t="s">
        <v>7</v>
      </c>
      <c r="I1" s="1" t="s">
        <v>8</v>
      </c>
      <c r="J1" s="1" t="s">
        <v>5</v>
      </c>
      <c r="K1" s="1" t="s">
        <v>6</v>
      </c>
    </row>
    <row r="2" spans="1:11">
      <c r="A2" s="1" t="s">
        <v>10</v>
      </c>
      <c r="B2" s="1">
        <f>[1]Option!$C$6</f>
        <v>19</v>
      </c>
      <c r="C2" s="1">
        <f>[1]Option!$C$7</f>
        <v>17</v>
      </c>
      <c r="D2" s="1">
        <v>0.3</v>
      </c>
      <c r="E2" s="1">
        <f>[1]Option!$C$8</f>
        <v>0.46027397260273972</v>
      </c>
      <c r="F2" s="1">
        <f>[1]Option!$C$10</f>
        <v>4.9875415110389679E-3</v>
      </c>
      <c r="G2" s="1">
        <v>0</v>
      </c>
      <c r="H2" s="1">
        <f>[1]Option!$C$22</f>
        <v>0.65952577424589309</v>
      </c>
      <c r="I2" s="1">
        <f>[1]Option!$C$23</f>
        <v>0.45599529118685211</v>
      </c>
      <c r="J2" s="2">
        <f>[1]Option!$C$27</f>
        <v>2.6968842086815044</v>
      </c>
      <c r="K2" s="3">
        <f>[1]Option!$C$32</f>
        <v>0.657903164673872</v>
      </c>
    </row>
    <row r="3" spans="1:11">
      <c r="A3" s="1" t="s">
        <v>11</v>
      </c>
      <c r="B3" s="1">
        <f>[1]Option!$C$6</f>
        <v>19</v>
      </c>
      <c r="C3" s="1">
        <v>19</v>
      </c>
      <c r="D3" s="1">
        <f>[1]Option!$C$12</f>
        <v>0.3</v>
      </c>
      <c r="E3" s="1">
        <f>[1]Option!$C$8</f>
        <v>0.46027397260273972</v>
      </c>
      <c r="F3" s="1">
        <f>[1]Option!$C$10</f>
        <v>4.9875415110389679E-3</v>
      </c>
      <c r="G3" s="1">
        <v>0</v>
      </c>
      <c r="H3" s="1">
        <f>(LN(B3/C3)+(F3+0.5*(D3^2))*E3)/(D3*SQRT(E3))</f>
        <v>0.11304431634084026</v>
      </c>
      <c r="I3" s="1">
        <f>H3-D3*SQRT(E3)</f>
        <v>-9.0486166718200742E-2</v>
      </c>
      <c r="J3" s="1">
        <f>B3*NORMSDIST(H3)-EXP(-F3*E3)*NORMSDIST(I3)*C3</f>
        <v>1.5601980331169489</v>
      </c>
      <c r="K3" s="1">
        <f>J3-B3+EXP(-F3*E3)*C3</f>
        <v>1.5166309839319467</v>
      </c>
    </row>
    <row r="4" spans="1:11">
      <c r="A4" s="1" t="s">
        <v>12</v>
      </c>
      <c r="B4" s="1">
        <f>[1]Option!$C$6</f>
        <v>19</v>
      </c>
      <c r="C4" s="1">
        <v>20</v>
      </c>
      <c r="D4" s="1">
        <f>[1]Option!$C$12</f>
        <v>0.3</v>
      </c>
      <c r="E4" s="1">
        <f>[1]Option!$C$8</f>
        <v>0.46027397260273972</v>
      </c>
      <c r="F4" s="1">
        <f>[1]Option!$C$10</f>
        <v>4.9875415110389679E-3</v>
      </c>
      <c r="G4" s="1">
        <v>0</v>
      </c>
      <c r="H4" s="1">
        <f>(LN(B4/C4)+(F4+0.5*(D4^2))*E4)/(D4*SQRT(E4))</f>
        <v>-0.13897343361296491</v>
      </c>
      <c r="I4" s="1">
        <f>H4-D4*SQRT(E4)</f>
        <v>-0.34250391667200591</v>
      </c>
      <c r="J4" s="1">
        <f>B4*NORMSDIST(H4)-EXP(-F4*E4)*NORMSDIST(I4)*C4</f>
        <v>1.1470430112987771</v>
      </c>
      <c r="K4" s="1">
        <f>J4-B4+EXP(-F4*E4)*C4</f>
        <v>2.1011829595250902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Zeng, J. (Junshen)</cp:lastModifiedBy>
  <dcterms:created xsi:type="dcterms:W3CDTF">2023-06-04T14:17:10Z</dcterms:created>
  <dcterms:modified xsi:type="dcterms:W3CDTF">2023-06-07T09:05:49Z</dcterms:modified>
</cp:coreProperties>
</file>