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EstaPastaDeTrabalho" defaultThemeVersion="124226"/>
  <mc:AlternateContent xmlns:mc="http://schemas.openxmlformats.org/markup-compatibility/2006">
    <mc:Choice Requires="x15">
      <x15ac:absPath xmlns:x15ac="http://schemas.microsoft.com/office/spreadsheetml/2010/11/ac" url="F:\COMERCIAL\"/>
    </mc:Choice>
  </mc:AlternateContent>
  <xr:revisionPtr revIDLastSave="0" documentId="13_ncr:1_{AF1ADD2F-A87C-4FDD-A1D0-427670F4322B}" xr6:coauthVersionLast="47" xr6:coauthVersionMax="47" xr10:uidLastSave="{00000000-0000-0000-0000-000000000000}"/>
  <bookViews>
    <workbookView xWindow="-108" yWindow="-108" windowWidth="23256" windowHeight="12456" tabRatio="638" activeTab="1" xr2:uid="{00000000-000D-0000-FFFF-FFFF00000000}"/>
  </bookViews>
  <sheets>
    <sheet name="Pedido de Venda" sheetId="57" r:id="rId1"/>
    <sheet name="IMPRESSÃO PDF" sheetId="60" r:id="rId2"/>
    <sheet name="PREMISSAS" sheetId="58" state="hidden" r:id="rId3"/>
    <sheet name="REGIÕES" sheetId="61" state="hidden" r:id="rId4"/>
    <sheet name="Planilha1" sheetId="59" state="hidden" r:id="rId5"/>
  </sheets>
  <definedNames>
    <definedName name="_xlnm.Print_Area" localSheetId="1">'IMPRESSÃO PDF'!$A:$L</definedName>
    <definedName name="_xlnm.Print_Area" localSheetId="0">'Pedido de Venda'!$A:$L</definedName>
    <definedName name="CULTIVARCAB" localSheetId="1">cultivar[[#Headers],[Cultivar]]</definedName>
    <definedName name="CULTIVARCAB">cultivar[[#Headers],[Cultivar]]</definedName>
    <definedName name="CULTURAREF">PREMISSAS!$AC$3</definedName>
    <definedName name="EMBALAGEM_CAB" localSheetId="1">EMBALAGEM[[#Headers],[Embalagem]]</definedName>
    <definedName name="EMBALAGEM_CAB">EMBALAGEM[[#Headers],[Embalagem]]</definedName>
    <definedName name="EMBALAGEM_LST" localSheetId="1">EMBALAGEM[Cultura]</definedName>
    <definedName name="EMBALAGEM_LST">EMBALAGEM[Cultura]</definedName>
    <definedName name="FRM_PGTO_REF">PREMISSAS!$AE$3</definedName>
    <definedName name="LST_CIDADES">Tabela1[Cidade]</definedName>
    <definedName name="LST_CTVRCELSO" localSheetId="1">CULTIVARCELSO[[PRODUÇÃO CELSO ]]</definedName>
    <definedName name="LST_CTVRCELSO">CULTIVARCELSO[[PRODUÇÃO CELSO ]]</definedName>
    <definedName name="LST_CTVRTROPICAL" localSheetId="1">CULTIVARTROPICAL[TROPICAL AGRICOLA]</definedName>
    <definedName name="LST_CTVRTROPICAL">CULTIVARTROPICAL[TROPICAL AGRICOLA]</definedName>
    <definedName name="LST_CULTURACULTIVAR" localSheetId="1">cultivar[Cultura]</definedName>
    <definedName name="LST_CULTURACULTIVAR">cultivar[Cultura]</definedName>
    <definedName name="LST_CULTURATSI" localSheetId="1">TSI[Cultura]</definedName>
    <definedName name="LST_CULTURATSI">TSI[Cultura]</definedName>
    <definedName name="LST_EMPRESA" localSheetId="1">CADASTRO[EMPRESA]</definedName>
    <definedName name="LST_EMPRESA">CADASTRO[EMPRESA]</definedName>
    <definedName name="LST_MAX" localSheetId="1">RTV[Máximo]</definedName>
    <definedName name="LST_MAX">RTV[Máximo]</definedName>
    <definedName name="LST_MIN" localSheetId="1">RTV[Mínimo]</definedName>
    <definedName name="LST_MIN">RTV[Mínimo]</definedName>
    <definedName name="LST_RTV" localSheetId="1">RTV[RTV]</definedName>
    <definedName name="LST_RTV">RTV[RTV]</definedName>
    <definedName name="REF_CTVRTROPICAL" localSheetId="1">CULTIVARTROPICAL[TROPICAL AGRICOLA]</definedName>
    <definedName name="REF_CTVRTROPICAL">CULTIVARTROPICAL[TROPICAL AGRICOLA]</definedName>
    <definedName name="REF_EMPRESA" localSheetId="1">'IMPRESSÃO PDF'!$D$2</definedName>
    <definedName name="REF_EMPRESA">'Pedido de Venda'!$D$2</definedName>
    <definedName name="REF_FORMA_PGTO" localSheetId="1">'IMPRESSÃO PDF'!$H$36</definedName>
    <definedName name="REF_FORMA_PGTO">'Pedido de Venda'!$H$36</definedName>
    <definedName name="REF_LST">Planilha1!$G$2</definedName>
    <definedName name="RTV_REF" localSheetId="1">'IMPRESSÃO PDF'!$K$3</definedName>
    <definedName name="RTV_REF">'Pedido de Venda'!$K$3</definedName>
    <definedName name="TSICAB" localSheetId="1">TSI[[#Headers],[TRATAMENTO]]</definedName>
    <definedName name="TSICAB">TSI[[#Headers],[TRATAMENTO]]</definedName>
    <definedName name="VENDEDOR" localSheetId="1">RTV[RTV]</definedName>
    <definedName name="VENDEDOR">RTV[RTV]</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57" l="1"/>
  <c r="I10" i="60" s="1"/>
  <c r="D2" i="60" l="1"/>
  <c r="D34" i="60"/>
  <c r="D35" i="60"/>
  <c r="D33" i="60"/>
  <c r="C34" i="60"/>
  <c r="C35" i="60"/>
  <c r="C33" i="60"/>
  <c r="J21" i="60"/>
  <c r="J22" i="60"/>
  <c r="J23" i="60"/>
  <c r="J24" i="60"/>
  <c r="J25" i="60"/>
  <c r="J26" i="60"/>
  <c r="J27" i="60"/>
  <c r="J28" i="60"/>
  <c r="J29" i="60"/>
  <c r="J20" i="60"/>
  <c r="I21" i="60"/>
  <c r="I22" i="60"/>
  <c r="I23" i="60"/>
  <c r="I24" i="60"/>
  <c r="I25" i="60"/>
  <c r="I26" i="60"/>
  <c r="I27" i="60"/>
  <c r="I28" i="60"/>
  <c r="I29" i="60"/>
  <c r="I20" i="60"/>
  <c r="H21" i="60"/>
  <c r="H22" i="60"/>
  <c r="H23" i="60"/>
  <c r="H24" i="60"/>
  <c r="H25" i="60"/>
  <c r="H26" i="60"/>
  <c r="H27" i="60"/>
  <c r="H28" i="60"/>
  <c r="H29" i="60"/>
  <c r="H20" i="60"/>
  <c r="E21" i="60"/>
  <c r="E22" i="60"/>
  <c r="E23" i="60"/>
  <c r="E24" i="60"/>
  <c r="E25" i="60"/>
  <c r="E26" i="60"/>
  <c r="E27" i="60"/>
  <c r="E28" i="60"/>
  <c r="E29" i="60"/>
  <c r="E20" i="60"/>
  <c r="B21" i="60"/>
  <c r="B22" i="60"/>
  <c r="B23" i="60"/>
  <c r="B24" i="60"/>
  <c r="B25" i="60"/>
  <c r="B26" i="60"/>
  <c r="B27" i="60"/>
  <c r="B28" i="60"/>
  <c r="B29" i="60"/>
  <c r="B20" i="60"/>
  <c r="C17" i="60"/>
  <c r="K16" i="60"/>
  <c r="I16" i="60"/>
  <c r="D16" i="60"/>
  <c r="D15" i="60"/>
  <c r="K13" i="60"/>
  <c r="I13" i="60"/>
  <c r="H13" i="60"/>
  <c r="G12" i="60"/>
  <c r="E12" i="60" l="1"/>
  <c r="A12" i="60"/>
  <c r="L10" i="60"/>
  <c r="K10" i="60"/>
  <c r="H10" i="60"/>
  <c r="A10" i="60"/>
  <c r="L8" i="60"/>
  <c r="L7" i="60"/>
  <c r="G8" i="60"/>
  <c r="A8" i="60"/>
  <c r="K5" i="60"/>
  <c r="K3" i="60"/>
  <c r="L2" i="60"/>
  <c r="G88" i="60"/>
  <c r="G82" i="60"/>
  <c r="B78" i="60"/>
  <c r="A38" i="60" a="1"/>
  <c r="A38" i="60" s="1"/>
  <c r="A37" i="60"/>
  <c r="K36" i="60"/>
  <c r="D36" i="60"/>
  <c r="K35" i="60"/>
  <c r="H35" i="60"/>
  <c r="K34" i="60"/>
  <c r="K33" i="60"/>
  <c r="H30" i="60"/>
  <c r="H2" i="60"/>
  <c r="A38" i="57" a="1"/>
  <c r="A38" i="57" s="1"/>
  <c r="AE3" i="58" l="1"/>
  <c r="G2" i="59"/>
  <c r="G5" i="59" s="1" a="1"/>
  <c r="G5" i="59" s="1"/>
  <c r="B78" i="57"/>
  <c r="G82" i="57"/>
  <c r="G88" i="57"/>
  <c r="C14" i="58" l="1" a="1"/>
  <c r="C14" i="58" s="1"/>
  <c r="D14" i="58"/>
  <c r="AA8" i="58" a="1"/>
  <c r="AA8" i="58" s="1"/>
  <c r="P7" i="58" a="1"/>
  <c r="P7" i="58" s="1"/>
  <c r="O7" i="58" a="1"/>
  <c r="O7" i="58" s="1"/>
  <c r="A37" i="57"/>
  <c r="H30" i="57"/>
  <c r="H35" i="57"/>
  <c r="K29" i="57" l="1"/>
  <c r="K29" i="60" s="1"/>
  <c r="K28" i="57"/>
  <c r="K28" i="60" s="1"/>
  <c r="K27" i="57"/>
  <c r="K27" i="60" s="1"/>
  <c r="K26" i="57"/>
  <c r="K26" i="60" s="1"/>
  <c r="K25" i="57"/>
  <c r="K25" i="60" s="1"/>
  <c r="K24" i="57"/>
  <c r="K24" i="60" s="1"/>
  <c r="K23" i="57"/>
  <c r="K23" i="60" s="1"/>
  <c r="K22" i="57"/>
  <c r="K22" i="60" s="1"/>
  <c r="K21" i="57"/>
  <c r="K21" i="60" s="1"/>
  <c r="K20" i="57"/>
  <c r="K20" i="60" s="1"/>
  <c r="K30" i="60" s="1"/>
  <c r="K30" i="57" l="1"/>
  <c r="K36" i="57"/>
  <c r="K35" i="57"/>
  <c r="K34" i="57"/>
  <c r="K33" i="57"/>
  <c r="H2" i="57"/>
  <c r="E34" i="57" l="1"/>
  <c r="E34" i="60" s="1"/>
  <c r="E35" i="57"/>
  <c r="E35" i="60" s="1"/>
  <c r="E33" i="57"/>
  <c r="E33" i="60" s="1"/>
  <c r="E36" i="60" s="1"/>
  <c r="D36" i="57"/>
  <c r="E36" i="5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<sst xmlns="http://schemas.openxmlformats.org/spreadsheetml/2006/main" count="6252" uniqueCount="2190">
  <si>
    <t>Cultivar</t>
  </si>
  <si>
    <t>Nome do Cliente</t>
  </si>
  <si>
    <t>Nome da Fazenda</t>
  </si>
  <si>
    <t>Endereço de Faturamento</t>
  </si>
  <si>
    <t>Município</t>
  </si>
  <si>
    <t>Estado</t>
  </si>
  <si>
    <t>CEP</t>
  </si>
  <si>
    <t>CNPJ/CPF</t>
  </si>
  <si>
    <t>Insc. Est.</t>
  </si>
  <si>
    <t>(FOB) Semente a ser retirada pelo Comprador.</t>
  </si>
  <si>
    <t>(CIF) Semente será entregue na fazenda do Comprador.</t>
  </si>
  <si>
    <t>Revenda</t>
  </si>
  <si>
    <t>Item</t>
  </si>
  <si>
    <t>TOTAL</t>
  </si>
  <si>
    <t>* O comprador reconhece juridicamente a exatidão do presente pedido e autoriza o seu faturamento, conforme as condições acima específicadas.</t>
  </si>
  <si>
    <t>Agricultor</t>
  </si>
  <si>
    <t>Obs.:  * Este pedido é válido depois de aprovado pelo(a) vendedor(a).</t>
  </si>
  <si>
    <t>* O pedido se refere à venda de sementes licenciadas.</t>
  </si>
  <si>
    <t>*As sementes estarão com 13% (treze por cento) de umidade no momento do ensaque.</t>
  </si>
  <si>
    <t>* Fica pactuado entre as partes, que havendo variação nas peneiras para um tamanho maior ou menor do que descrito nesse pedido o (a) vendedor (a) se compromete a informar com antecedência ao período de retirada ou entrega da mercadoria e assume a responsabilidade de disponibilizar um volume de sementes equivalente ao inicialmente contratado para a área a ser plantada, que será facilmente mensurado por cálculos matemáticos entre as quantidades de plantas indicadas e o peso das sementes.</t>
  </si>
  <si>
    <t>DADOS DE FATURAMENTO</t>
  </si>
  <si>
    <t>MODALIDADE DE FRETE</t>
  </si>
  <si>
    <t>Quantidade</t>
  </si>
  <si>
    <t>Telefone Celular</t>
  </si>
  <si>
    <t>Tratamento</t>
  </si>
  <si>
    <t>Valor Total</t>
  </si>
  <si>
    <t>Vencimento</t>
  </si>
  <si>
    <t>1° Parcela</t>
  </si>
  <si>
    <t>2° Parcela</t>
  </si>
  <si>
    <t>Data</t>
  </si>
  <si>
    <t>Valor</t>
  </si>
  <si>
    <t>3° Parcela</t>
  </si>
  <si>
    <t>Nome do RTV:</t>
  </si>
  <si>
    <t xml:space="preserve">Roteiro de Entrega: </t>
  </si>
  <si>
    <t>Previsão de entrega:</t>
  </si>
  <si>
    <t>Modalidade de entrega:</t>
  </si>
  <si>
    <t>Contato para entrega:</t>
  </si>
  <si>
    <t>Embalagem</t>
  </si>
  <si>
    <t>RTV</t>
  </si>
  <si>
    <t>TRATAMENTO</t>
  </si>
  <si>
    <t>Moeda</t>
  </si>
  <si>
    <t>%</t>
  </si>
  <si>
    <t>CELSO GRIESANG E OUTRO</t>
  </si>
  <si>
    <t>Endereço: FAZENDA TROPICAL - ROD. BR 364 KM 120</t>
  </si>
  <si>
    <t>PEDIDO DE VENDA      Nº</t>
  </si>
  <si>
    <t>Dados Bancários:</t>
  </si>
  <si>
    <t>PEDRA PRETA / MT</t>
  </si>
  <si>
    <t>TMG 2370 IPRO</t>
  </si>
  <si>
    <t>TMG 2379 IPRO</t>
  </si>
  <si>
    <t>TMG 22E70 CE</t>
  </si>
  <si>
    <t>TMG 22X77 I2X</t>
  </si>
  <si>
    <t>67I68 RSF IPRO (GUEPARDO)</t>
  </si>
  <si>
    <t>74I77 RSF IPRO (FOCO)</t>
  </si>
  <si>
    <t>74IX75 RSF I2X (TANQUE)</t>
  </si>
  <si>
    <t>77I79 RSF IPRO (VORAZ)</t>
  </si>
  <si>
    <t>8579 RSF IPRO (BONUS)</t>
  </si>
  <si>
    <t>83I85 RSF IPRO (ORIGEM)</t>
  </si>
  <si>
    <t>74K76 RSF CE (TORMENTA)</t>
  </si>
  <si>
    <t>80I82 RSF IPRO (OLIMPO)</t>
  </si>
  <si>
    <t>81IX82 RSF I2X (ATAQUE)</t>
  </si>
  <si>
    <t>80IX81 (SPARTA)</t>
  </si>
  <si>
    <t>STINE 78KA42</t>
  </si>
  <si>
    <t>STINE 76EA72</t>
  </si>
  <si>
    <t>M 8220 I2X</t>
  </si>
  <si>
    <t>M 6620 I2X</t>
  </si>
  <si>
    <t>M 7601 I2X</t>
  </si>
  <si>
    <t>AVICTA COMPLETO</t>
  </si>
  <si>
    <t>FORTENZA DUO 60</t>
  </si>
  <si>
    <t>FORTENZA DUO 80</t>
  </si>
  <si>
    <t>FORTENZA ELITE</t>
  </si>
  <si>
    <t>AVICTA COMPLETO LLI</t>
  </si>
  <si>
    <t>FORTENZA DUO 60 LLI</t>
  </si>
  <si>
    <t>FORTENZA DUO 80 LLI</t>
  </si>
  <si>
    <t>FORTENZA ELITE LLI</t>
  </si>
  <si>
    <t>AVICTA COMPLETO DEF</t>
  </si>
  <si>
    <t>FORTENZA DUO 60 DEF</t>
  </si>
  <si>
    <t>FORTENZA DUO 80 DEF</t>
  </si>
  <si>
    <t>FORTENZA ELITE DEF</t>
  </si>
  <si>
    <t>*** SEM BRANCA ***</t>
  </si>
  <si>
    <t>Real</t>
  </si>
  <si>
    <t>TROPICAL AGRÍCOLA LTDA</t>
  </si>
  <si>
    <t>CNPJ e Inscrição Estadual - 11.402.267/0002-02 e 13.385.580-81</t>
  </si>
  <si>
    <t>CPF e Inscrição Estadual - 234.122.240-49 e 13.222.752-5</t>
  </si>
  <si>
    <t>Valor/Embalagem</t>
  </si>
  <si>
    <t>§ 9º. A devolução de produtos para crédito de valores ou troca, só poderá ser feita com autorização por escrito do Gerente de Vendas. O Gerente de Vendas não aceitará devoluções de produtos em prazos maiores do que 7 dias da data de recebimento.</t>
  </si>
  <si>
    <t>______________________________________________________</t>
  </si>
  <si>
    <t>Testemunha 01:</t>
  </si>
  <si>
    <t>Testemunha 02:</t>
  </si>
  <si>
    <t>*  Nenhum pagamento deverá ser efetuado ao vendedor ou representante comercial do ora vendedor, exceto, os que forem feitos através de cheques nominais e cruzados, sob pena de não serem reconhecidos.</t>
  </si>
  <si>
    <t xml:space="preserve">Se o comprador for aprovado na análise de crédito, o pedido será formalizado nos seguintes termos e condições: </t>
  </si>
  <si>
    <t>§ 7º.  Na possibilidade de haver perda de qualidade da semente em decorrência de eventos naturais, caso fortuito ou de força maior, não controlados pelo VENDEDOR, as Partes comprometem-se neste ato a adotar o princípio da boa-fé e a envidar seus melhores esforços no sentido de chegar a uma solução amigável como resolução definitiva, para que não ocorra prejuízos para nenhuma das Partes. 
§ 8º. Caso as Partes não consigam chegar a um acordo/solução definitiva, o pedido será cancelado total ou parcialmente, sem prejuízo ao VENDEDOR.</t>
  </si>
  <si>
    <t>§ 10º Resta convencionado pelas partes, que a parte vendedora se compromete em entregar/disponibilizar lotes de sementes com germinação padrão mínima de 90% (noventa por cento) em boletim oficial, emitido por laboratório credenciado junto ao MAPA.</t>
  </si>
  <si>
    <t>EMPRESA</t>
  </si>
  <si>
    <t>Dólar</t>
  </si>
  <si>
    <t>Cultura</t>
  </si>
  <si>
    <t>Soja</t>
  </si>
  <si>
    <t>Algodão</t>
  </si>
  <si>
    <t>Dados Cadastro</t>
  </si>
  <si>
    <t>Banco</t>
  </si>
  <si>
    <t>Agência</t>
  </si>
  <si>
    <t>Conta Corrente</t>
  </si>
  <si>
    <t>1593-8</t>
  </si>
  <si>
    <t>22169-5</t>
  </si>
  <si>
    <t>Pix</t>
  </si>
  <si>
    <t>pix@sementestropical.com.br</t>
  </si>
  <si>
    <t>11.402.267/0002-02</t>
  </si>
  <si>
    <t>TMG 21 GLTP</t>
  </si>
  <si>
    <t>TMG 22 GLTP</t>
  </si>
  <si>
    <t>TMG 31 B3RF</t>
  </si>
  <si>
    <t>TMG 44 B2RF</t>
  </si>
  <si>
    <t>TMG 50 WS3</t>
  </si>
  <si>
    <t>TMG 51 WS3</t>
  </si>
  <si>
    <t>TMG 61 RF</t>
  </si>
  <si>
    <t>TMG 66 GL</t>
  </si>
  <si>
    <t>TMG 81 WS</t>
  </si>
  <si>
    <t>TMG 91 WS3</t>
  </si>
  <si>
    <t>21066 GL</t>
  </si>
  <si>
    <t>TMG 33 B3RF</t>
  </si>
  <si>
    <t>TMG 38 B3RF</t>
  </si>
  <si>
    <t>ST FIBER 2102 GLTP</t>
  </si>
  <si>
    <t>SEM TRATAMENTO</t>
  </si>
  <si>
    <t>FORTENZA ELITE DEFENSE</t>
  </si>
  <si>
    <t>AVICTA COMPLETO DEFENSE</t>
  </si>
  <si>
    <t>COD</t>
  </si>
  <si>
    <t>Coluna1</t>
  </si>
  <si>
    <t>Observações:</t>
  </si>
  <si>
    <t>SC 200 K</t>
  </si>
  <si>
    <t>BAG 2,5M</t>
  </si>
  <si>
    <t>BAG 5M</t>
  </si>
  <si>
    <t>Descrição</t>
  </si>
  <si>
    <t>100 a 199 – Gustavo Magnani</t>
  </si>
  <si>
    <t>200 a 299 - Elisvalds Lopes Aguiar</t>
  </si>
  <si>
    <t>300 a 399 – João Paulo Bessani</t>
  </si>
  <si>
    <t>400 a 499 – André Ortiz</t>
  </si>
  <si>
    <t>500 a 599 – Baltasar Juliano Minetto</t>
  </si>
  <si>
    <t>600 a 699 - Flavio Ferreira de Souza</t>
  </si>
  <si>
    <t>700 a 799 - Galvão</t>
  </si>
  <si>
    <t>MÍNIMO</t>
  </si>
  <si>
    <t>MÁXIMO</t>
  </si>
  <si>
    <t>Mínimo</t>
  </si>
  <si>
    <t>Máximo</t>
  </si>
  <si>
    <t>* O comprador declara ter ciência que o vendedor poderá cancelar um pedido de compra em qualquer momento, sem responsabilidade alguma e mediante simples aviso por escrito ao comprador, nos seguintes casos: se a situação financeira do COMPRADOR gerar incertezas ao departamento de crédito do VENDEDOR, independentemente do motivo, se o comprador estiver em situação de falência declarada, falta de pagamento de pedidos anteriores ou falta de pagamento de juros pendentes relativos a pagamentos anteriores, em geral, por qualquer não cumprimento das obrigações a cargo do comprador conforme esse documento, pela inclusão do nome do comprador aos órgãos de proteção de crédito.</t>
  </si>
  <si>
    <t>CONDIÇÕES GERAIS DO PEDIDO DE COMPRA E VENDA DE PRODUTO</t>
  </si>
  <si>
    <r>
      <rPr>
        <b/>
        <sz val="12"/>
        <color theme="1"/>
        <rFont val="Franklin Gothic Book"/>
        <family val="2"/>
      </rPr>
      <t>Cláusula Primeira</t>
    </r>
    <r>
      <rPr>
        <sz val="12"/>
        <color theme="1"/>
        <rFont val="Franklin Gothic Book"/>
        <family val="2"/>
      </rPr>
      <t xml:space="preserve"> - Os pedidos de compra podem ser alterados ou corrigidos mediante acordo por escrito firmado pelo comprador e pelo vendedor, descrevendo as mudanças especificadas a serem realizadas e para cada caso, as modificações de preço e prazo de entrega. O comprador somente poderá cancelar seu pedido em um prazo máximo de 7 dias após a emissão do mesmo.</t>
    </r>
  </si>
  <si>
    <r>
      <t xml:space="preserve">§ 10º. Caso o comprador não retire o grão no prazo mencionado acima (30/03 do ano subsequente a venda), perderá o respectivo volume, sendo que, o valor apurado do grão será utilizado pelo VENDEDOR para amortização de parte da dívida deste instrumento. O preço da mercadoria será apurado através de simples declaração de 02 (duas) empresas que comercializam soja, na Praça de Alto Garças, Estado de Mato Grosso. </t>
    </r>
    <r>
      <rPr>
        <b/>
        <sz val="12"/>
        <color theme="1"/>
        <rFont val="Franklin Gothic Book"/>
        <family val="2"/>
      </rPr>
      <t>Item aplicável a sementes de soja.</t>
    </r>
    <r>
      <rPr>
        <sz val="12"/>
        <color theme="1"/>
        <rFont val="Franklin Gothic Book"/>
        <family val="2"/>
      </rPr>
      <t xml:space="preserve">
§ 11º. Caso o COMPRADOR não retire o caroço de algodão neste último prazo, perderá o respectivo volume, sendo que, o valor apurado do caroço de algodão será utilizado pelo VENDEDOR para amortização de parte da dívida deste instrumento. O preço da mercadoria será apurado através de simples declaração de 02 (duas) empresas que comercializam caroço de algodão, na Praça de Alto Garças, Estado de Mato Grosso. </t>
    </r>
    <r>
      <rPr>
        <b/>
        <sz val="12"/>
        <color theme="1"/>
        <rFont val="Franklin Gothic Book"/>
        <family val="2"/>
      </rPr>
      <t>Item aplicável a sementes de algodão.</t>
    </r>
  </si>
  <si>
    <r>
      <rPr>
        <b/>
        <sz val="12"/>
        <color theme="1"/>
        <rFont val="Franklin Gothic Book"/>
        <family val="2"/>
      </rPr>
      <t xml:space="preserve">Cláusula Terceira - </t>
    </r>
    <r>
      <rPr>
        <sz val="12"/>
        <color theme="1"/>
        <rFont val="Franklin Gothic Book"/>
        <family val="2"/>
      </rPr>
      <t>O atraso ou ausência de retirada/solicitação do produto não isenta o COMPRADOR do pagamento integral do valor acordado neste instrumento particular, além do eventual pagamento de outros valores conforme exposto abaixo.</t>
    </r>
  </si>
  <si>
    <r>
      <rPr>
        <b/>
        <sz val="12"/>
        <color theme="1"/>
        <rFont val="Franklin Gothic Book"/>
        <family val="2"/>
      </rPr>
      <t>Cláusula Quarta</t>
    </r>
    <r>
      <rPr>
        <sz val="12"/>
        <color theme="1"/>
        <rFont val="Franklin Gothic Book"/>
        <family val="2"/>
      </rPr>
      <t xml:space="preserve"> - O pagamento será efetuado conforme estabelecido no pedido acima.</t>
    </r>
  </si>
  <si>
    <r>
      <rPr>
        <b/>
        <sz val="12"/>
        <color theme="1"/>
        <rFont val="Franklin Gothic Book"/>
        <family val="2"/>
      </rPr>
      <t>Cláusula Quinta -</t>
    </r>
    <r>
      <rPr>
        <sz val="12"/>
        <color theme="1"/>
        <rFont val="Franklin Gothic Book"/>
        <family val="2"/>
      </rPr>
      <t xml:space="preserve"> O não pagamento do preço ajustado, no todo ou em parte, nas condições e prazos estipulados neste contrato, constituirá o COMPRADOR em mora, independentemente de notificação ou interpelação prévia, obrigando-se o COMPRADOR ao pagamento de multa moratória de 2% (dois por cento) sobre o valor vencido e não pago, devidamente corrigido, acrescidos juros moratórios de 1,5% (um vírgula cinco por cento) ao mês sobre os valores devidos, reajustados monetariamente pela variação positiva do INPC-IBGE, ou outro índice que vier a substituí-lo, sem prejuízo de se requerer indenização suplementar.</t>
    </r>
  </si>
  <si>
    <r>
      <rPr>
        <b/>
        <sz val="12"/>
        <color theme="1"/>
        <rFont val="Franklin Gothic Book"/>
        <family val="2"/>
      </rPr>
      <t xml:space="preserve">Cláusula Sexta - </t>
    </r>
    <r>
      <rPr>
        <sz val="12"/>
        <color theme="1"/>
        <rFont val="Franklin Gothic Book"/>
        <family val="2"/>
      </rPr>
      <t>O COMPRADOR terá o prazo de 30 (trinta) dias após a emissão da nota fiscal para eventuais reclamações ao VENDEDOR quanto à qualidade do produto objeto deste contrato, após este prazo não serão mais aceitos quaisquer questionamentos acerca do produto, sendo que toda e qualquer reclamação deverá ser baseada em boletins de análise expedidos por Laboratórios Credenciados junto ao MAPA, conforme Instrução Normativa nº 15, de 12 de julho de 2005 do MAPA.
§ 1º. Havendo reclamação acerca do padrão mínimo de germinação estabelecido no presente contrato, deverá o COMPRADOR enviar ao VENDEDOR, dentro do prazo estipulado acima, laudos de testes técnico-laboratoriais que comprovem seus questionamentos e relatório sobre os testes realizados em canteiros internos do COMPRADOR, bem como a comprovação exigida na cláusula abaixo, os questionamentos serão avaliados pelo VENDEDOR via testes laboratoriais e laudos periciais e a reclamação será respondida no prazo de até 15 (quinze) dias úteis, contados do registro do atendimento, promovendo-se as reparações quando devidas.
§ 2º.</t>
    </r>
    <r>
      <rPr>
        <b/>
        <sz val="12"/>
        <color theme="1"/>
        <rFont val="Franklin Gothic Book"/>
        <family val="2"/>
      </rPr>
      <t xml:space="preserve"> </t>
    </r>
    <r>
      <rPr>
        <sz val="12"/>
        <color theme="1"/>
        <rFont val="Franklin Gothic Book"/>
        <family val="2"/>
      </rPr>
      <t xml:space="preserve"> - Em caso de reclamação, o COMPRADOR fica obrigada a comprovar que manipulou e armazenou as sementes de forma adequada, demonstrando, inclusive, que o armazenamento foi realizado em ambiente controlado, fechado e coberto, sem goteiras, com temperatura amena, seco, bem arejado, na ausência de luz, livre de pragas, insetos e roedores, sem contato direto com o piso, resguardando no mínimo um metro de distância das paredes e separado da armazenagem de qualquer outro produto. O empilhamento deverá ser feito com no máximo três bags e preservando a distância mínima de 1,5 metros do teto.
§ 3º. Após o plantio das sementes pelo COMPRADOR, caso sejam identificados problemas de germinação, desde que dentro do prazo estipulado no item acima, as partes avaliarão a ocorrência em conjunto com suas equipes técnicas, e buscarão uma solução consensual.
§ 4º. Quando da ponderação acerca de problemas de germinação, as partes considerarão a ocorrência de caso fortuito, força maior, fatores abióticos, condições climáticas, de solo e, ainda, quaisquer outros que possam, de qualquer forma, influenciar na germinação após o plantio.
§ 5º. Caso reste comprovado o problema ou o defeito no produto vendido, conforme as cláusulas anteriores, a responsabilidade do VENDEDOR fica limitada à substituição do produto com característica equivalente, na exata quantidade que apresentou problema, sendo que, em nenhuma hipótese, o VENDEDOR será responsabilizado por custos com plantio de sementes, lucros cessantes, danos emergentes ou qualquer outro dano alegado.
§ 6º. Se a reclamação do COMPRADOR for anterior ao seu plantio, o VENDEDOR somente efetuará a substituição do Produto se as mercadorias forem devolvidas nas embalagens originais e não violadas.</t>
    </r>
  </si>
  <si>
    <r>
      <rPr>
        <b/>
        <sz val="12"/>
        <color theme="1"/>
        <rFont val="Franklin Gothic Book"/>
        <family val="2"/>
      </rPr>
      <t>Cláusula Oitava</t>
    </r>
    <r>
      <rPr>
        <sz val="12"/>
        <color theme="1"/>
        <rFont val="Franklin Gothic Book"/>
        <family val="2"/>
      </rPr>
      <t xml:space="preserve"> - As partes reconhecem que o presente instrumento é uma relação jurídica regida pelo Código Civil Brasileiro, não estando, portanto, sujeita ao Código de Defesa do Consumidor (CDC - Lei 8.078/1990).
</t>
    </r>
  </si>
  <si>
    <r>
      <rPr>
        <b/>
        <sz val="12"/>
        <color theme="1"/>
        <rFont val="Franklin Gothic Book"/>
        <family val="2"/>
      </rPr>
      <t xml:space="preserve">Cláusula Nona - </t>
    </r>
    <r>
      <rPr>
        <sz val="12"/>
        <color theme="1"/>
        <rFont val="Franklin Gothic Book"/>
        <family val="2"/>
      </rPr>
      <t xml:space="preserve"> A tolerância de qualquer das partes, ao exato cumprimento das obrigações da outra, não implicará renúncia de direitos, novação ou alteração deste contrato, constituindo-se em mera liberalidade, podendo ser exigida, a qualquer tempo, o cumprimento integral da obrigação contratual.
</t>
    </r>
  </si>
  <si>
    <r>
      <rPr>
        <b/>
        <sz val="12"/>
        <color theme="1"/>
        <rFont val="Franklin Gothic Book"/>
        <family val="2"/>
      </rPr>
      <t>Cláusula Décima</t>
    </r>
    <r>
      <rPr>
        <sz val="12"/>
        <color theme="1"/>
        <rFont val="Franklin Gothic Book"/>
        <family val="2"/>
      </rPr>
      <t xml:space="preserve"> - O Comprador, independentemente de qualquer formalidade, autoriza o Vendedor a proceder, em caráter irrevogável e irretratável, nos moldes do artigo 368 do Código Civil Brasileiro, à compensação do débito consubstanciado neste contrato com eventuais créditos que o Comprador tenha ou venha a ter com o Vendedor, decorrente de vendas de algodão, soja ou milho em grãos, ao Vendedor.
</t>
    </r>
    <r>
      <rPr>
        <b/>
        <sz val="12"/>
        <color theme="1"/>
        <rFont val="Franklin Gothic Book"/>
        <family val="2"/>
      </rPr>
      <t>Cláusula Décima Primeira -</t>
    </r>
    <r>
      <rPr>
        <sz val="12"/>
        <color theme="1"/>
        <rFont val="Franklin Gothic Book"/>
        <family val="2"/>
      </rPr>
      <t xml:space="preserve"> A compra e venda consubstanciada no presente instrumento é considerada perfeita e acabada, obrigando as partes, seus herdeiros e sucessores a qualquer título, a fazerem a presente transação sempre boa, firme e valiosa.
</t>
    </r>
    <r>
      <rPr>
        <b/>
        <sz val="12"/>
        <color theme="1"/>
        <rFont val="Franklin Gothic Book"/>
        <family val="2"/>
      </rPr>
      <t>Cláusula Décima Segunda -</t>
    </r>
    <r>
      <rPr>
        <sz val="12"/>
        <color theme="1"/>
        <rFont val="Franklin Gothic Book"/>
        <family val="2"/>
      </rPr>
      <t xml:space="preserve"> O Comprador em nenhuma hipótese deixará de ser devedor das importâncias líquidas devidas por conta da compra e venda operada nos termos deste Contrato, acrescidas dos eventuais encargos devidos, as quais se constituem em título executivo extrajudicial, nos termos previstos no art. 784, III, do Código de Processo Civil brasileiro.
</t>
    </r>
    <r>
      <rPr>
        <b/>
        <sz val="12"/>
        <color theme="1"/>
        <rFont val="Franklin Gothic Book"/>
        <family val="2"/>
      </rPr>
      <t>Cláusula Décima Terceira -</t>
    </r>
    <r>
      <rPr>
        <sz val="12"/>
        <color theme="1"/>
        <rFont val="Franklin Gothic Book"/>
        <family val="2"/>
      </rPr>
      <t xml:space="preserve">  Se uma ou mais disposições deste instrumento for considerada inválida ou inexequível em qualquer aspecto ou perante qualquer jurisdição, instância ou tribunal, tal disposição não invalidará as demais deste instrumento.</t>
    </r>
  </si>
  <si>
    <r>
      <rPr>
        <b/>
        <sz val="12"/>
        <color theme="1"/>
        <rFont val="Franklin Gothic Book"/>
        <family val="2"/>
      </rPr>
      <t xml:space="preserve">Cláusula Décima Quarta </t>
    </r>
    <r>
      <rPr>
        <sz val="12"/>
        <color theme="1"/>
        <rFont val="Franklin Gothic Book"/>
        <family val="2"/>
      </rPr>
      <t>- A tolerância de qualquer das partes, ao exato cumprimento das obrigações da outra, não implicará renúncia de direitos, novação ou alteração deste contrato, constituindo-se em mera liberalidade, podendo ser exigida, a qualquer tempo, o cumprimento integral da obrigação contratual.</t>
    </r>
  </si>
  <si>
    <r>
      <rPr>
        <b/>
        <sz val="12"/>
        <color theme="1"/>
        <rFont val="Franklin Gothic Book"/>
        <family val="2"/>
      </rPr>
      <t>Cláusula Décima Quinta</t>
    </r>
    <r>
      <rPr>
        <sz val="12"/>
        <color theme="1"/>
        <rFont val="Franklin Gothic Book"/>
        <family val="2"/>
      </rPr>
      <t xml:space="preserve"> - Os termos e obrigações estabelecidas no presente documento são de cumulativos e adicionais a quaisquer outros direitos que o vendedor possa ter conforme as leis locais. Qualquer denúncia pelo não cumprimento das obrigações do comprador será formalizada expressamente por escrito e não deve ser entendida como uma renúncia a qualquer outro, o não cumprimento presente ou futuro. A invalidez, legalidade e aplicabilidade do restante das cláusulas desde documento não afetará a validez, legalidade e a aplicabilidade das demais cláusulas.</t>
    </r>
  </si>
  <si>
    <r>
      <rPr>
        <b/>
        <sz val="12"/>
        <color theme="1"/>
        <rFont val="Franklin Gothic Book"/>
        <family val="2"/>
      </rPr>
      <t>Cláusula Décima Sexta</t>
    </r>
    <r>
      <rPr>
        <sz val="12"/>
        <color theme="1"/>
        <rFont val="Franklin Gothic Book"/>
        <family val="2"/>
      </rPr>
      <t xml:space="preserve"> - Em virtude de operação de crédito, de qualquer natureza,  pleiteada junto à empresa TROPICAL AGRICOLA LTDA, inscrita no  CNPJ 11.402.267/0002-02, e suas filiais, autorizo à NAGRO CRÉDITO AGRO LTDA., inscrita no CNPJ sob o nº 22.165.622/0001-02, através da Socinal S.A. – Crédito, Financiamento e Investimentos, e da FIDÚCIA SCMEPP LTDA, financeiras autorizadas pelo Banco Central do Brasil, a consultar, a qualquer tempo, os débitos e responsabilidades decorrentes de operações com características de crédito e as informações e os registros de medidas judiciais que em meu nome e de minhas empresas, que constem ou venham a constar do Sistema de Informações de Crédito (SCR), gerido pelo Banco Central do Brasil - Bacen, ou dos sistemas que venham a complementá-lo ou a substituí-lo, e também a consulta das Cédulas de Produto Rural em Sistema de registro ou de depósito centralizado operado por entidade registradora ou depositária central autorizada pelo Banco Central do Brasil - Bacen. Autorizo também à NAGRO CRÉDITO AGRO LTDA. a compartilhar os dados desta consulta exclusivamente com a TROPICAL AGRICOLA LTDA, na qual estou pleiteando operação de crédito. Declaro ainda, ser de meu conhecimento que: 1. As consultas em meu nome no SCR poderão ser realizadas com base na presente autorização; 2. O SCR tem por finalidades prover informações ao Banco Central do Brasil, para fins de monitoramento e supervisão a que estão expostas do crédito no sistema financeiro e para o exercício de suas atividades de fiscalização e propiciar o intercâmbio de informações entre instituições financeiras com o objetivo de subsidiar decisões de crédito e de negócios, conforme definido na Resolução do CMN nº 5.037/2022 e no § 1º do art. 1º da Lei Complementar nº 105, de 10 de janeiro de 2001, sobre o montante de responsabilidades de clientes em operações de crédito; 3. Poderei ter acesso aos dados constantes em meu nome no SCR por meio do sistema “registrato” do Banco Central do Brasil - Bacen; 4. Pedidos de correções, de exclusões e de manifestações de discordância quanto às informações constantes do SCR deverão ser dirigidas ao BACEN ou à instituição responsável pela remessa das informações, por meio de requerimento escrito e fundamentado, ou, quando for o caso, pela respectiva decisão judicial; 5. Mais informações sobre o SCR poderei obter em consulta a página na internet do Banco Central: www.bcb.gov.br.</t>
    </r>
  </si>
  <si>
    <r>
      <rPr>
        <b/>
        <sz val="12"/>
        <color theme="1"/>
        <rFont val="Franklin Gothic Book"/>
        <family val="2"/>
      </rPr>
      <t>Cláusula Décima Sétima</t>
    </r>
    <r>
      <rPr>
        <sz val="12"/>
        <color theme="1"/>
        <rFont val="Franklin Gothic Book"/>
        <family val="2"/>
      </rPr>
      <t xml:space="preserve"> - As Partes e as testemunhas envolvidas neste instrumento afirmam e declaram que esse instrumento poderá ser assinado eletronicamente, com fundamento no Artigo 10, parágrafo 2º da MP 2200-2/2001, e do Artigo 6º do Decreto 10.278/2020, sendo as assinaturas consideradas válidas, vinculantes e executáveis, desde que firmadas pelos representantes legais das Partes, utilizando sistema eletrônico com senha pessoal e intransferível capaz de comprovar a sua autoria e a integridade deste documento, garantida a eficácia das cláusulas.</t>
    </r>
  </si>
  <si>
    <r>
      <rPr>
        <b/>
        <sz val="12"/>
        <color theme="1"/>
        <rFont val="Franklin Gothic Book"/>
        <family val="2"/>
      </rPr>
      <t>Cláusula Décima Oitava</t>
    </r>
    <r>
      <rPr>
        <sz val="12"/>
        <color theme="1"/>
        <rFont val="Franklin Gothic Book"/>
        <family val="2"/>
      </rPr>
      <t xml:space="preserve"> - As partes declaram que em sua cadeia produtiva e em todas as atividades relacionadas ao objeto deste Contrato: (I) promovem o respeito aos direitos humanos e ao trabalho digno, e, portanto, não adotam em sua cadeia produtiva e em todas as atividades relacionadas ao objeto deste Contrato, a exploração de trabalho infantil ou de trabalho em situação degradante, análoga à de trabalho escravo, tampouco se beneficiam ou coadunam com tais práticas; (II) não adotam e não coadunam com qualquer prática de concorrência desleal e de corrupção, de discriminação em todas as suas formas, agindo sempre pautadas na ética e na legalidade; (III) atendem à todas as exigências legais e regulamentares, contribuindo com a promoção da segurança alimentar e nutricional; (IV) atuam de modo a preservar o meio ambiente, incluindo áreas de reserva ambiental, indígena, preservação permanente, parques nacionais, buscando sempre o desenvolvimento sustentável e a minimização dos efeitos nocivos e de eventuais impactos negativos que possam ser causados ao meio ambiente em razão de suas atividades; (V) não tem qualquer impedimento ou restrição, inclusive de caráter societário, pessoal ou de mandato, para a celebração e o cumprimento do presente Contrato; (VI) estão cientes de todas as circunstâncias e regras que norteiam o presente negócio jurídico e detêm experiência nas atividades que lhes competem por força deste ajuste; (VII) exercem a sua liberdade de contratar; (VIII) a presente avença atende aos princípios da boa fé, da função social do Contrato; (IX) que o presente Contrato foi celebrado pelas partes de forma consciente e livre de qualquer coação física ou moral e retrata o que foi ajustado pelas partes.</t>
    </r>
  </si>
  <si>
    <t>Safra:</t>
  </si>
  <si>
    <t>_______________________________________________________________</t>
  </si>
  <si>
    <r>
      <rPr>
        <b/>
        <sz val="12"/>
        <color theme="1"/>
        <rFont val="Franklin Gothic Book"/>
        <family val="2"/>
      </rPr>
      <t>Cláusula Segunda</t>
    </r>
    <r>
      <rPr>
        <sz val="12"/>
        <color theme="1"/>
        <rFont val="Franklin Gothic Book"/>
        <family val="2"/>
      </rPr>
      <t xml:space="preserve"> - A Entrega do Produto faturamento do produto, objeto deste contrato, será realizado necessariamente em favor do COMPRADOR e considerando as condições e preços pactuados neste contrato, sendo vedado o faturamento a terceiros.</t>
    </r>
  </si>
  <si>
    <r>
      <rPr>
        <sz val="12"/>
        <color theme="1"/>
        <rFont val="Franklin Gothic Book"/>
        <family val="2"/>
      </rPr>
      <t xml:space="preserve">§ 1º. Em caso de entrega CIF, o produto, objeto deste contrato, será disponibilizado ao comprador a partir de 01/09/2024 até 30/12/2024, sendo que, dentro desse período, o Comprador deverá solicitar o recebimento do produto, com, no mínimo, com 07 (sete) dias úteis de antecedência, formalizando-a, pelo e-mail: comercial@sementestropical.com.br. </t>
    </r>
    <r>
      <rPr>
        <b/>
        <sz val="12"/>
        <color theme="1"/>
        <rFont val="Franklin Gothic Book"/>
        <family val="2"/>
      </rPr>
      <t xml:space="preserve">Item aplicável a sementes de soja. </t>
    </r>
    <r>
      <rPr>
        <sz val="12"/>
        <color theme="1"/>
        <rFont val="Franklin Gothic Book"/>
        <family val="2"/>
      </rPr>
      <t xml:space="preserve">
§ 2º.  Em caso de entrega CIF, o produto, objeto deste contrato, será disponibilizado ao COMPRADOR a partir de 01 de Outubro de 2024 até 30 de Março de 2025, sendo que, dentro desse período, o COMPRADOR deverá solicitar o recebimento do produto, com, no mínimo, com 07 (sete) dias úteis de antecedência, formalizando-a, pelo e-mail: comercial@sementestropical.com.br. </t>
    </r>
    <r>
      <rPr>
        <b/>
        <sz val="12"/>
        <color theme="1"/>
        <rFont val="Franklin Gothic Book"/>
        <family val="2"/>
      </rPr>
      <t>Item aplicável a sementes de algodão.</t>
    </r>
    <r>
      <rPr>
        <sz val="12"/>
        <color theme="1"/>
        <rFont val="Franklin Gothic Book"/>
        <family val="2"/>
      </rPr>
      <t xml:space="preserve">
§ 3º. A entrega do Produto, objeto deste contrato, no endereço indicado pelo COMPRADOR, será considerada como cumprimento total das obrigações atribuídas ao VENDEDOR neste instrumento, valendo a ordem de descarga ou documento de entrega assinado pelo COMPRADOR, por quaisquer de seus empregados, prepostos ou prestadores de serviços como comprovante irrefutável de recebimento do Produto.
§ 4º. O COMPRADOR deverá enviar autorização de embarque devidamente assinada ao VENDEDOR com, no mínimo, 05 (cinco) dias úteis de antecedência, por meio do e-mail comercial@sementestropical.com.br, utilizando o modelo fornecido pelo VENDEDOR.
§ 5º. O COMPRADOR deverá respeitar a cadência de carregamento fornecida pelo VENDEDOR. O VENDEDOR não se responsabiliza por eventuais despesas com estadias de motoristas e transportadores, que possam surgir durante o embarque do produto.</t>
    </r>
  </si>
  <si>
    <r>
      <t xml:space="preserve">§ 6º. Atendendo a legislação de trânsito brasileira o VENDEDOR reserva-se o direito de não realizar o carregamento do produto nas seguintes condições: Veículos que não estejam com os documentos regulares e as respectivas autorizações dos órgãos competentes, motoristas que se apresentem com a carteira nacional de habilitação vencida ou com qualquer irregularidade, veículos que não apresentem perfeitas condições de trafegabilidade, veículos contaminados com resíduos de produtos anteriormente carregados, veículos com lona rasgada, perfurada ou em mau estado de conservação.
§ 7º. A disponibilização do Produto no local acima indicado, será considerada como cumprimento total das obrigações atribuídas ao VENDEDOR no presente Contrato, valendo a ordem de retirada ou documento de entrega assinado pelo COMPRADOR, por quaisquer de seus empregados, prepostos ou prestadores de serviços (incluindo, sem limitação, o motorista de caminhão que fizer a retirada do Produto) como comprovante irrefutável de recebimento do Produto.
§ 8º. O prazo máximo para retirada ou solicitação do produto, objeto deste contrato é 30 de dezembro do ano civil relativo à venda. Após esta data, o volume proporcional do produto estará disponível para o(a) COMPRADOR(A) como GRÃO, o qual arcará com os custos de armazenagem no valor de 2% (dois por cento) do produto a cada 15 (quinze) dias de atraso, até 30/03 do ano subsequente. </t>
    </r>
    <r>
      <rPr>
        <b/>
        <sz val="12"/>
        <color theme="1"/>
        <rFont val="Franklin Gothic Book"/>
        <family val="2"/>
      </rPr>
      <t>Item aplicável a sementes de soja.</t>
    </r>
    <r>
      <rPr>
        <sz val="12"/>
        <color theme="1"/>
        <rFont val="Franklin Gothic Book"/>
        <family val="2"/>
      </rPr>
      <t xml:space="preserve">
§ 9º.  O prazo máximo para retirada ou solicitação do produto, objeto deste contrato é 30 de março do ano safra relativo à venda. Após esta data, o volume proporcional do produto estará disponível para ao COMPRADOR como caroço de algodão, sendo que o VENDEDOR arcará com os custos de armazenagem no valor de 2% (dois por cento) do produto a cada 15 (quinze) dias de atraso, até 30/06 do mesmo ano. </t>
    </r>
    <r>
      <rPr>
        <b/>
        <sz val="12"/>
        <color theme="1"/>
        <rFont val="Franklin Gothic Book"/>
        <family val="2"/>
      </rPr>
      <t>Item aplicável a sementes de algodão.</t>
    </r>
  </si>
  <si>
    <r>
      <rPr>
        <b/>
        <sz val="12"/>
        <color theme="1"/>
        <rFont val="Franklin Gothic Book"/>
        <family val="2"/>
      </rPr>
      <t xml:space="preserve">Cláusula Décima Nona </t>
    </r>
    <r>
      <rPr>
        <sz val="12"/>
        <color theme="1"/>
        <rFont val="Franklin Gothic Book"/>
        <family val="2"/>
      </rPr>
      <t>- O VENDEDOR se compromete a resguardar os dados pessoais e a privacidade do COMPRADOR, adotando medidas de segurança, técnicas e administrativas aptas a alcançar esse objetivo, tendo como parâmetro as disposições da Lei n° 13.709 de 2018 (“LGDP”).
§ 1º. Todo e qualquer tratamento de dados que o VENDEDOR realizar observará a boa-fé e estará pautado nos princípios da finalidade, necessidade, transparência, segurança, prevenção, não discriminação, qualidade dos dados, adequação, livre acesso e prestação de contas, sendo que para cada finalidade de tratamento de dados haverá uma base legal que o legitime.
§ 2º. As informações pessoais fornecidas pelo COMPRADOR e suas atualizações serão coletadas, armazenadas e utilizadas para viabilizar a execução deste contrato. Tendo em vista a necessidade legal de manutenção destes dados, o VENDEDOR os guardará por cinco anos ou pelo prazo legal indicado pela legislação para a manutenção dos dados, caso haja alguma alteração, eliminando-os definitivamente após transcorrido este período.
§ 3º. A VENDEDORA garante que os dados pessoais e informações coletados, em virtude deste contrato, não serão compartilhados em desacordo com a legislação pátria aplicável. Estes dados somente serão compartilhados com empresas obtentoras de germoplasma e biotecnologia de sementes de soja. As empresas que receberão tais dados são: Tropical Melhoramento e Genética S.A, Monsoy LTDA, GDM Genética do Brasil, Bayer S.A e M.S. Technologies Sementes Brasil LTDA, apenas para fins de cobrança de royalties sobre o volume comercializado. Nos casos de sementes com TSI (Tratamento de semente industrial), os dados também serão compartilhados com a Syngenta Proteção de Cultivos LTDA, sendo certo que estas empresas também agirão em concordância com a legislação, e não terão acesso a outros dados que não os efetivamente necessários para as finalidades as quais foram contratadas. Em caso de ser necessária a utilização dos dados para finalidade diversa da informada neste instrumento, a VENDEDORA se compromete a comunicar a COMPRADORA, de forma prévia, a fim de que esta última possa confirmar o eventual compartilhamento.ntratadas. Em caso de ser necessária a utilização dos dados para finalidade diversa da informada neste instrumento, o VENDEDOR se compromete a comunicar ao COMPRADOR, de forma prévia, a fim de que esta última possa confirmar o eventual compartilhamento.</t>
    </r>
    <r>
      <rPr>
        <b/>
        <sz val="12"/>
        <color theme="1"/>
        <rFont val="Franklin Gothic Book"/>
        <family val="2"/>
      </rPr>
      <t xml:space="preserve"> Item aplicável a sementes de soja.</t>
    </r>
    <r>
      <rPr>
        <sz val="12"/>
        <color theme="1"/>
        <rFont val="Franklin Gothic Book"/>
        <family val="2"/>
      </rPr>
      <t xml:space="preserve">
§ 4º. O VENDEDOR garante que os dados pessoais e informações coletados, em virtude deste contrato, não serão compartilhados em desacordo com a legislação pátria aplicável. Estes dados somente serão compartilhados com empresas obtentoras de germoplasma e biotecnologia de sementes de algodão. As empresas que receberão tais dados são: Tropical Melhoramento e Genética S.A, Bayer S.A, Corteva Agriscience do Brasil LTDA e Basf S.A, apenas para fins de cobrança de royalties sobre o volume comercializado. Nos casos de sementes com TSI (Tratamento de semente industrial), os dados também serão compartilhados com a Syngenta Proteção de Cultivos LTDA, sendo certo que estas empresas também agirão em concordância com a legislação, e não terão acesso a outros dados que não os efetivamente necessários para as finalidades as quais foram contratadas. Em caso de ser necessária a utilização dos dados para finalidade diversa da informada neste instrumento, o VENDEDOR se compromete a comunicar ao COMPRADOR, de forma prévia, a fim de que esta última possa confirmar o eventual compartilhamento. </t>
    </r>
    <r>
      <rPr>
        <b/>
        <sz val="12"/>
        <color theme="1"/>
        <rFont val="Franklin Gothic Book"/>
        <family val="2"/>
      </rPr>
      <t>Item aplicável a sementes de algodão.</t>
    </r>
    <r>
      <rPr>
        <sz val="12"/>
        <color theme="1"/>
        <rFont val="Franklin Gothic Book"/>
        <family val="2"/>
      </rPr>
      <t xml:space="preserve">
§ 5º. O VENDEDOR respeita os direitos dos titulares de confirmação, acesso, correção, cancelamento, oposição, portabilidade, compartilhamento de dados e revisão das decisões automatizadas. O titular poderá exercer esses direitos por meio do e-mail: comercial@sementestropical.com.br.</t>
    </r>
  </si>
  <si>
    <t xml:space="preserve">PEDIDO DE COMPRA E VENDA </t>
  </si>
  <si>
    <t xml:space="preserve">PRODUÇÃO CELSO </t>
  </si>
  <si>
    <t>TROPICAL AGRICOLA</t>
  </si>
  <si>
    <t>74I77RSF IPRO (FOCO)</t>
  </si>
  <si>
    <t>74IX75RSF IPRO (TANQUE)</t>
  </si>
  <si>
    <t>77I79RSF IPRO (VORAZ)</t>
  </si>
  <si>
    <t>8579RSF IPRO (BONUS)</t>
  </si>
  <si>
    <t>C2379IPRO (TMG2379)</t>
  </si>
  <si>
    <t>83I85RSF IPRO (ORIGEM)</t>
  </si>
  <si>
    <t>80I82RSF IPRO (OLIMPO)</t>
  </si>
  <si>
    <t>M8220 I2X</t>
  </si>
  <si>
    <t>81IX82RSF I2X (ATAQUE)</t>
  </si>
  <si>
    <t>M6620 I2X</t>
  </si>
  <si>
    <t>TMG2370IPRO</t>
  </si>
  <si>
    <t>M7601 I2X</t>
  </si>
  <si>
    <t>74K76RSF CE (TORMENTA)</t>
  </si>
  <si>
    <t>67I68RSF IPRO (GUEPARDO)</t>
  </si>
  <si>
    <t>76EA72</t>
  </si>
  <si>
    <t>78KA42</t>
  </si>
  <si>
    <t>22502CE (TMG22E70CE)</t>
  </si>
  <si>
    <t>80IX81RSF I2X (SPARTA)</t>
  </si>
  <si>
    <t>21283 I2X (TMG22X77)</t>
  </si>
  <si>
    <t>Edileuson Galvão</t>
  </si>
  <si>
    <t>83I86 RSF IPRO (FORTALEZA)</t>
  </si>
  <si>
    <r>
      <rPr>
        <b/>
        <sz val="12"/>
        <color theme="1"/>
        <rFont val="Franklin Gothic Book"/>
        <family val="2"/>
      </rPr>
      <t>Cláusula Sétima -</t>
    </r>
    <r>
      <rPr>
        <sz val="12"/>
        <color theme="1"/>
        <rFont val="Franklin Gothic Book"/>
        <family val="2"/>
      </rPr>
      <t xml:space="preserve"> O COMPRADOR declara expressamente que o Produto objeto deste Contrato será utilizado em totalidade na safra corrente que se encontra em fase de preparação e plantio.
</t>
    </r>
  </si>
  <si>
    <t>Gustavo Magnani</t>
  </si>
  <si>
    <t>Elisvalds Lopes Aguiar</t>
  </si>
  <si>
    <t>João Paulo Bessani</t>
  </si>
  <si>
    <t>André Ortiz</t>
  </si>
  <si>
    <t>Baltasar Juliano Minetto</t>
  </si>
  <si>
    <t>Flávio Ferreira de Souza</t>
  </si>
  <si>
    <t>Responsável pela assinatura (Digital)</t>
  </si>
  <si>
    <t>Nome completo</t>
  </si>
  <si>
    <t>CPF</t>
  </si>
  <si>
    <t>E-mail</t>
  </si>
  <si>
    <t xml:space="preserve">À vista: Variedades com tecnologias B2RF e B3RF (PTAX do último dia do mês anterior ao faturamento). Variedades com tecnologias GL, GLTP, WS e WS3 (PTAX do dia anterior ao vencimento). </t>
  </si>
  <si>
    <t>79KA72</t>
  </si>
  <si>
    <t>80KA72</t>
  </si>
  <si>
    <t>ST ÁPEX B3RF</t>
  </si>
  <si>
    <t>A prazo: Variedades com tecnologias B2RF, B3RF, GL, GLTP, WS e WS3 (PTAX do dia anterior ao vencimento). Em caso de atraso de pagamento, o PTAX a ser considerado, será a do dia anterior do vencimento (incluindo cálculo de juros e multa).
À vista: Variedades com tecnologias B2RF e B3RF (PTAX do último dia do mês anterior ao faturamento). Variedades com tecnologias GL, GLTP, WS e WS3 (PTAX do dia anterior ao vencimento).</t>
  </si>
  <si>
    <r>
      <rPr>
        <b/>
        <sz val="8"/>
        <color theme="0"/>
        <rFont val="Arial"/>
        <family val="2"/>
      </rPr>
      <t>A prazo:</t>
    </r>
    <r>
      <rPr>
        <sz val="8"/>
        <color theme="0"/>
        <rFont val="Arial"/>
        <family val="2"/>
      </rPr>
      <t xml:space="preserve"> Variedades com tecnologias B2RF, B3RF, GL, GLTP, WS e WS3 (PTAX do dia anterior ao vencimento). Em caso de atraso de pagamento, o PTAX a ser considerado, será a do dia anterior do vencimento (incluindo cálculo de juros e multa).</t>
    </r>
  </si>
  <si>
    <r>
      <rPr>
        <b/>
        <sz val="12"/>
        <color theme="1"/>
        <rFont val="Franklin Gothic Book"/>
        <family val="2"/>
      </rPr>
      <t xml:space="preserve">Cláusula Vigésima Primeira </t>
    </r>
    <r>
      <rPr>
        <sz val="12"/>
        <color theme="1"/>
        <rFont val="Franklin Gothic Book"/>
        <family val="2"/>
      </rPr>
      <t>-  As partes se obrigam, sob as penas previstas neste Contrato e na lei, em cumprir rigorosamente toda a legislação aplicável à prevenção e combate de corrupção, atividades ilícitas, lavagem de dinheiro e demais atos ilícitos análogos, nos termos da Lei 12.846 de 01 de agosto de 2013 (Lei Anticorrupção), bem como quaisquer outros dispositivos que venham a viger na legislação brasileira atinente a matéria.
Parágrafo único. O não cumprimento por quaisquer uma das partes da Lei Anticorrupção será considerada uma infração grave ao Contrato, conferindo à parte inocente o direito de, agindo de boa-fé, considerar o presente Contrato resolvido por inexecução voluntaria da parte infratora, sem quaisquer ônus ou penalidade à parte inocente, ficando a parte infratora responsável pelas perdas e danos que porventura ocasionar à parte inocente.</t>
    </r>
  </si>
  <si>
    <r>
      <rPr>
        <b/>
        <sz val="12"/>
        <color theme="1"/>
        <rFont val="Franklin Gothic Book"/>
        <family val="2"/>
      </rPr>
      <t xml:space="preserve">Cláusula Vigésima Segunda </t>
    </r>
    <r>
      <rPr>
        <sz val="12"/>
        <color theme="1"/>
        <rFont val="Franklin Gothic Book"/>
        <family val="2"/>
      </rPr>
      <t>- Elegem as Partes, de comum acordo, o Foro da Comarca de Rondonópolis/MT, para dirimir quaisquer dúvidas ou questões oriundas do presente Contrato, renunciando expressamente a qualquer outro, por mais privilegiado que seja.</t>
    </r>
  </si>
  <si>
    <r>
      <rPr>
        <b/>
        <sz val="12"/>
        <color theme="1"/>
        <rFont val="Franklin Gothic Book"/>
        <family val="2"/>
      </rPr>
      <t>Cláusula Vigésima</t>
    </r>
    <r>
      <rPr>
        <sz val="12"/>
        <color theme="1"/>
        <rFont val="Franklin Gothic Book"/>
        <family val="2"/>
      </rPr>
      <t xml:space="preserve"> -  O (a) Comprador (a) independentemente de qualquer formalidade, autoriza o (a) Vendedor (a), a seu critério, faturar as mercadorias e/ou realizar repasse financeiro da referida compra e venda (cessão do valor da compra e venda), tanto pela Tropical Agrícola LTDA, CNPJ nº  11.402.267/0002-02 (Banco Itaú, conta corrente nº 22.169-5, agência nº 0499, chave pix: 11.402.267/0002-02), quanto por CELSO GRIESANG E OUTRO, CPF nº 234.122.240-49 (Banco Sicredi, Agência 809, Conta Corrente 1593-8, chave pix: pix@sementestropical.com.br</t>
    </r>
  </si>
  <si>
    <t>Cooperativo Sicredi - 748</t>
  </si>
  <si>
    <t>Itaú Unibanco - 341</t>
  </si>
  <si>
    <t>Regional</t>
  </si>
  <si>
    <t>Cidade</t>
  </si>
  <si>
    <t>UF</t>
  </si>
  <si>
    <t>VLS</t>
  </si>
  <si>
    <t>Abadia de Goiás</t>
  </si>
  <si>
    <t>GO</t>
  </si>
  <si>
    <t>Abadiânia</t>
  </si>
  <si>
    <t>Acreúna</t>
  </si>
  <si>
    <t>GO SUDOESTE</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</si>
  <si>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</si>
  <si>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</si>
  <si>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</si>
  <si>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</si>
  <si>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</si>
  <si>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</si>
  <si>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</si>
  <si>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</si>
  <si>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</si>
  <si>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</si>
  <si>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</si>
  <si>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</si>
  <si>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</si>
  <si>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</si>
  <si>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</si>
  <si>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</si>
  <si>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</si>
  <si>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</si>
  <si>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</si>
  <si>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</si>
  <si>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</si>
  <si>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</si>
  <si>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</si>
  <si>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</si>
  <si>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</si>
  <si>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</si>
  <si>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</si>
  <si>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Barro Alto</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</si>
  <si>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</si>
  <si>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</si>
  <si>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</si>
  <si>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</si>
  <si>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</si>
  <si>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</si>
  <si>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</si>
  <si>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</si>
  <si>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</si>
  <si>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</si>
  <si>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</si>
  <si>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</si>
  <si>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</si>
  <si>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Cachoeira Dourada</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</si>
  <si>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</si>
  <si>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</si>
  <si>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</si>
  <si>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</si>
  <si>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</si>
  <si>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</si>
  <si>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</si>
  <si>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</si>
  <si>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</si>
  <si>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</si>
  <si>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</si>
  <si>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</si>
  <si>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</si>
  <si>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</si>
  <si>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</si>
  <si>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</si>
  <si>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</si>
  <si>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</si>
  <si>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</si>
  <si>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</si>
  <si>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</si>
  <si>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</si>
  <si>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</si>
  <si>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</si>
  <si>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</si>
  <si>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</si>
  <si>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</si>
  <si>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</si>
  <si>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</si>
  <si>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</si>
  <si>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</si>
  <si>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</si>
  <si>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Davinópolis</t>
  </si>
  <si>
    <t>Diorama</t>
  </si>
  <si>
    <t>Divinópolis de Goiás</t>
  </si>
  <si>
    <t>Doverlândia</t>
  </si>
  <si>
    <t>Edealina</t>
  </si>
  <si>
    <t>Edéia</t>
  </si>
  <si>
    <t>Estrela do Norte</t>
  </si>
  <si>
    <t>Faina</t>
  </si>
  <si>
    <t>Fazenda Nova</t>
  </si>
  <si>
    <t>Firminópolis</t>
  </si>
  <si>
    <t>Flores de Goiás</t>
  </si>
  <si>
    <t>Formosa</t>
  </si>
  <si>
    <t>Formoso</t>
  </si>
  <si>
    <t>Gameleira de Goiás</t>
  </si>
  <si>
    <t>Goianápolis</t>
  </si>
  <si>
    <t>Goiandira</t>
  </si>
  <si>
    <t>Goianésia</t>
  </si>
  <si>
    <t>Goiânia</t>
  </si>
  <si>
    <t>Goianira</t>
  </si>
  <si>
    <t>Goiás</t>
  </si>
  <si>
    <t>Goiatuba</t>
  </si>
  <si>
    <t>Gouvelândia</t>
  </si>
  <si>
    <t>Guapó</t>
  </si>
  <si>
    <t>Guaraíta</t>
  </si>
  <si>
    <t>Guarani de Goiás</t>
  </si>
  <si>
    <t>Guarinos</t>
  </si>
  <si>
    <t>Heitoraí</t>
  </si>
  <si>
    <t>Hidrolândia</t>
  </si>
  <si>
    <t>Hidrolina</t>
  </si>
  <si>
    <t>Iaciara</t>
  </si>
  <si>
    <t>Inaciolândia</t>
  </si>
  <si>
    <t>Indiara</t>
  </si>
  <si>
    <t>Inhumas</t>
  </si>
  <si>
    <t>Ipameri</t>
  </si>
  <si>
    <t>Ipiranga de Goiás</t>
  </si>
  <si>
    <t>Iporá</t>
  </si>
  <si>
    <t>Israelândia</t>
  </si>
  <si>
    <t>Itaberaí</t>
  </si>
  <si>
    <t>Itaguari</t>
  </si>
  <si>
    <t>Itaguaru</t>
  </si>
  <si>
    <t>Itajá</t>
  </si>
  <si>
    <t>Itapaci</t>
  </si>
  <si>
    <t>Itapirapuã</t>
  </si>
  <si>
    <t>Itapuranga</t>
  </si>
  <si>
    <t>Itarumã</t>
  </si>
  <si>
    <t>Itauçu</t>
  </si>
  <si>
    <t>Itumbiara</t>
  </si>
  <si>
    <t>Ivolândia</t>
  </si>
  <si>
    <t>Jandaia</t>
  </si>
  <si>
    <t>Jaraguá</t>
  </si>
  <si>
    <t>Jataí</t>
  </si>
  <si>
    <t>Jaupaci</t>
  </si>
  <si>
    <t>Jesúpolis</t>
  </si>
  <si>
    <t>Joviânia</t>
  </si>
  <si>
    <t>Jussara</t>
  </si>
  <si>
    <t>Lagoa Santa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</si>
  <si>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</si>
  <si>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</si>
  <si>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</si>
  <si>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</si>
  <si>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</si>
  <si>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</si>
  <si>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</si>
  <si>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</si>
  <si>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</si>
  <si>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</si>
  <si>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</si>
  <si>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</si>
  <si>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</si>
  <si>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</si>
  <si>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</si>
  <si>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</si>
  <si>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Morrinhos</t>
  </si>
  <si>
    <t>Morro Agudo de Goiás</t>
  </si>
  <si>
    <t>Mossâmedes</t>
  </si>
  <si>
    <t>Mozarlândia</t>
  </si>
  <si>
    <t>Mundo Novo</t>
  </si>
  <si>
    <t>Mutunópolis</t>
  </si>
  <si>
    <t>Nazário</t>
  </si>
  <si>
    <t>Nerópolis</t>
  </si>
  <si>
    <t>Niquelândia</t>
  </si>
  <si>
    <t>Nova América</t>
  </si>
  <si>
    <t>Nova Aurora</t>
  </si>
  <si>
    <t>Nova Crixás</t>
  </si>
  <si>
    <t>Nova Glória</t>
  </si>
  <si>
    <t>Nova Iguaçu de Goiás</t>
  </si>
  <si>
    <t>Nova Roma</t>
  </si>
  <si>
    <t>Nova Veneza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</si>
  <si>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</si>
  <si>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</si>
  <si>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</si>
  <si>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</si>
  <si>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</si>
  <si>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</si>
  <si>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</si>
  <si>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</si>
  <si>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</si>
  <si>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</si>
  <si>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</si>
  <si>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</si>
  <si>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</si>
  <si>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</si>
  <si>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</si>
  <si>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</si>
  <si>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</si>
  <si>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</si>
  <si>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Piranhas</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</si>
  <si>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</si>
  <si>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</si>
  <si>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</si>
  <si>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</si>
  <si>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</si>
  <si>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</si>
  <si>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</si>
  <si>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</si>
  <si>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</si>
  <si>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</si>
  <si>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</si>
  <si>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</si>
  <si>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</si>
  <si>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</si>
  <si>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</si>
  <si>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</si>
  <si>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</si>
  <si>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</si>
  <si>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</si>
  <si>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</si>
  <si>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Isabel</t>
  </si>
  <si>
    <t>Santa Rita do Araguaia</t>
  </si>
  <si>
    <t>Santa Rita do Novo Destino</t>
  </si>
  <si>
    <t>Santa Rosa de Goiás</t>
  </si>
  <si>
    <t>Santa Tereza de Goiás</t>
  </si>
  <si>
    <t>Santa Terezinha de Goiás</t>
  </si>
  <si>
    <t>Santo Antônio da Barra</t>
  </si>
  <si>
    <t>Santo Antônio de Goiás</t>
  </si>
  <si>
    <t>Santo Antônio do Descoberto</t>
  </si>
  <si>
    <t>São Domingos</t>
  </si>
  <si>
    <t>São Francisco de Goiás</t>
  </si>
  <si>
    <t>São João d'Aliança</t>
  </si>
  <si>
    <t>São João da Paraúna</t>
  </si>
  <si>
    <t>São Luís de Montes Belos</t>
  </si>
  <si>
    <t>São Luiz do Norte</t>
  </si>
  <si>
    <t>São Miguel do Araguaia</t>
  </si>
  <si>
    <t>São Miguel do Passa Quatro</t>
  </si>
  <si>
    <t>São Patrício</t>
  </si>
  <si>
    <t>São Simão</t>
  </si>
  <si>
    <t>Senador Canedo</t>
  </si>
  <si>
    <t>Serranópolis</t>
  </si>
  <si>
    <t>Silvânia</t>
  </si>
  <si>
    <t>Simolândia</t>
  </si>
  <si>
    <t>Sítio d'Abadia</t>
  </si>
  <si>
    <t>Taquaral de Goiás</t>
  </si>
  <si>
    <t>Teresina de Goiás</t>
  </si>
  <si>
    <t>Terezópolis de Goiás</t>
  </si>
  <si>
    <t>Três Ranchos</t>
  </si>
  <si>
    <t>Trindade</t>
  </si>
  <si>
    <t>Trombas</t>
  </si>
  <si>
    <t>Turvânia</t>
  </si>
  <si>
    <t>Turvelândia</t>
  </si>
  <si>
    <t>Uirapuru</t>
  </si>
  <si>
    <t>Uruaçu</t>
  </si>
  <si>
    <t>Uruana</t>
  </si>
  <si>
    <t>Urutaí</t>
  </si>
  <si>
    <t>Valparaíso de Goiás</t>
  </si>
  <si>
    <t>Varjão</t>
  </si>
  <si>
    <t>Vianópolis</t>
  </si>
  <si>
    <t>Vicentinópolis</t>
  </si>
  <si>
    <t>Vila Boa</t>
  </si>
  <si>
    <t>Vila Propício</t>
  </si>
  <si>
    <t>São Luíz do Norte</t>
  </si>
  <si>
    <t>Santo Antônio Goiás</t>
  </si>
  <si>
    <t>Abadia dos Dourados</t>
  </si>
  <si>
    <t>MG</t>
  </si>
  <si>
    <t>Abaeté</t>
  </si>
  <si>
    <t>Abre Campo</t>
  </si>
  <si>
    <t>Acaiaca</t>
  </si>
  <si>
    <t>Açucena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</si>
  <si>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</si>
  <si>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</si>
  <si>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</si>
  <si>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</si>
  <si>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</si>
  <si>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</si>
  <si>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</si>
  <si>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</si>
  <si>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</si>
  <si>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</si>
  <si>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</si>
  <si>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</si>
  <si>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</si>
  <si>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</si>
  <si>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</si>
  <si>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</si>
  <si>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Jequitibá</t>
  </si>
  <si>
    <t>Alto Rio Doce</t>
  </si>
  <si>
    <t>Alvarenga</t>
  </si>
  <si>
    <t>Alvinópolis</t>
  </si>
  <si>
    <t>Alvorada de Minas</t>
  </si>
  <si>
    <t>Amparo do Serra</t>
  </si>
  <si>
    <t>Andradas</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</si>
  <si>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</si>
  <si>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</si>
  <si>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</si>
  <si>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</si>
  <si>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</si>
  <si>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</si>
  <si>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</si>
  <si>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</si>
  <si>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</si>
  <si>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</si>
  <si>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</si>
  <si>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</si>
  <si>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</si>
  <si>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</si>
  <si>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</si>
  <si>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</si>
  <si>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</si>
  <si>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</si>
  <si>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</si>
  <si>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</si>
  <si>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</si>
  <si>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</si>
  <si>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</si>
  <si>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</si>
  <si>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</si>
  <si>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</si>
  <si>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</si>
  <si>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</si>
  <si>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</si>
  <si>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</si>
  <si>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</si>
  <si>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</si>
  <si>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</si>
  <si>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</si>
  <si>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</si>
  <si>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</si>
  <si>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</si>
  <si>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</si>
  <si>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</si>
  <si>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</si>
  <si>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Berizal</t>
  </si>
  <si>
    <t>Bertópolis</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</si>
  <si>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</si>
  <si>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</si>
  <si>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</si>
  <si>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</si>
  <si>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</si>
  <si>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</si>
  <si>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</si>
  <si>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</si>
  <si>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</si>
  <si>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</si>
  <si>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</si>
  <si>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</si>
  <si>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</si>
  <si>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Bom Sucesso</t>
  </si>
  <si>
    <t>Bonfim</t>
  </si>
  <si>
    <t>Bonfinópolis de Minas</t>
  </si>
  <si>
    <t>Bonito de Minas</t>
  </si>
  <si>
    <t>Borda da Mata</t>
  </si>
  <si>
    <t>Botelhos</t>
  </si>
  <si>
    <t>Botumirim</t>
  </si>
  <si>
    <t>Brás Pires</t>
  </si>
  <si>
    <t>Brasilândia de Minas</t>
  </si>
  <si>
    <t>Brasília de Minas</t>
  </si>
  <si>
    <t>Brasópolis</t>
  </si>
  <si>
    <t>Braúnas</t>
  </si>
  <si>
    <t>Brumadinho</t>
  </si>
  <si>
    <t>Bueno Brandão</t>
  </si>
  <si>
    <t>Buenópolis</t>
  </si>
  <si>
    <t>Bugre</t>
  </si>
  <si>
    <t>Buritis</t>
  </si>
  <si>
    <t>Buritizeiro</t>
  </si>
  <si>
    <t>Cabeceira Grande</t>
  </si>
  <si>
    <t>Cabo Verde</t>
  </si>
  <si>
    <t>Cachoeira da Prata</t>
  </si>
  <si>
    <t>Cachoeira de Minas</t>
  </si>
  <si>
    <t>Cachoeira de Pajeú</t>
  </si>
  <si>
    <t>Caetanópolis</t>
  </si>
  <si>
    <t>Caeté</t>
  </si>
  <si>
    <t>Caiana</t>
  </si>
  <si>
    <t>Cajuri</t>
  </si>
  <si>
    <t>Caldas</t>
  </si>
  <si>
    <t>Camacho</t>
  </si>
  <si>
    <t>Camanducaia</t>
  </si>
  <si>
    <t>Cambuí</t>
  </si>
  <si>
    <t>Cambuquira</t>
  </si>
  <si>
    <t>Campanário</t>
  </si>
  <si>
    <t>Campanha</t>
  </si>
  <si>
    <t>Campestre</t>
  </si>
  <si>
    <t>Campina Verde</t>
  </si>
  <si>
    <t>Campo Azul</t>
  </si>
  <si>
    <t>Campo Belo</t>
  </si>
  <si>
    <t>Campo do Meio</t>
  </si>
  <si>
    <t>Campo Florido</t>
  </si>
  <si>
    <t>Campos Altos</t>
  </si>
  <si>
    <t>Campos Gerais</t>
  </si>
  <si>
    <t>Cana Verde</t>
  </si>
  <si>
    <t>Canaã</t>
  </si>
  <si>
    <t>Canápolis</t>
  </si>
  <si>
    <t>Candeias</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</si>
  <si>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</si>
  <si>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</si>
  <si>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</si>
  <si>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</si>
  <si>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</si>
  <si>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</si>
  <si>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</si>
  <si>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</si>
  <si>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</si>
  <si>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</si>
  <si>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</si>
  <si>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</si>
  <si>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</si>
  <si>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</si>
  <si>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</si>
  <si>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</si>
  <si>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</si>
  <si>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</si>
  <si>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</si>
  <si>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</si>
  <si>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</si>
  <si>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</si>
  <si>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</si>
  <si>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</si>
  <si>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</si>
  <si>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</si>
  <si>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</si>
  <si>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</si>
  <si>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</si>
  <si>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</si>
  <si>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</si>
  <si>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</si>
  <si>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</si>
  <si>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</si>
  <si>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</si>
  <si>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</si>
  <si>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</si>
  <si>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</si>
  <si>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</si>
  <si>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</si>
  <si>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</si>
  <si>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</si>
  <si>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</si>
  <si>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</si>
  <si>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</si>
  <si>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</si>
  <si>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</si>
  <si>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</si>
  <si>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</si>
  <si>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</si>
  <si>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</si>
  <si>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</si>
  <si>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</si>
  <si>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</si>
  <si>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</si>
  <si>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</si>
  <si>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</si>
  <si>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 Barra de Minas</t>
  </si>
  <si>
    <t>Conceição das Alagoas</t>
  </si>
  <si>
    <t>Conceição das Pedras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</si>
  <si>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</si>
  <si>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</si>
  <si>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</si>
  <si>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</si>
  <si>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</si>
  <si>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</si>
  <si>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</si>
  <si>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</si>
  <si>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</si>
  <si>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</si>
  <si>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</si>
  <si>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</si>
  <si>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</si>
  <si>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</si>
  <si>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</si>
  <si>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</si>
  <si>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</si>
  <si>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</si>
  <si>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</si>
  <si>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</si>
  <si>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</si>
  <si>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</si>
  <si>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</si>
  <si>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</si>
  <si>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</si>
  <si>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</si>
  <si>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</si>
  <si>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</si>
  <si>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</si>
  <si>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</si>
  <si>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</si>
  <si>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</si>
  <si>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</si>
  <si>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</si>
  <si>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</si>
  <si>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</si>
  <si>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</si>
  <si>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</si>
  <si>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</si>
  <si>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</si>
  <si>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</si>
  <si>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</si>
  <si>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</si>
  <si>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</si>
  <si>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</si>
  <si>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</si>
  <si>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</si>
  <si>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</si>
  <si>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</si>
  <si>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</si>
  <si>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</si>
  <si>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</si>
  <si>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</si>
  <si>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</si>
  <si>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</si>
  <si>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</si>
  <si>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</si>
  <si>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</si>
  <si>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</si>
  <si>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</si>
  <si>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</si>
  <si>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</si>
  <si>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</si>
  <si>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</si>
  <si>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</si>
  <si>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</si>
  <si>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</si>
  <si>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</si>
  <si>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</si>
  <si>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</si>
  <si>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</si>
  <si>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</si>
  <si>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</si>
  <si>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</si>
  <si>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</si>
  <si>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</si>
  <si>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</si>
  <si>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</si>
  <si>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</si>
  <si>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</si>
  <si>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</si>
  <si>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</si>
  <si>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</si>
  <si>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</si>
  <si>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</si>
  <si>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</si>
  <si>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</si>
  <si>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</si>
  <si>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</si>
  <si>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</si>
  <si>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</si>
  <si>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</si>
  <si>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</si>
  <si>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Felisburgo</t>
  </si>
  <si>
    <t>Felixlândia</t>
  </si>
  <si>
    <t>Fernandes Tourinho</t>
  </si>
  <si>
    <t>Ferros</t>
  </si>
  <si>
    <t>Fervedouro</t>
  </si>
  <si>
    <t>Florestal</t>
  </si>
  <si>
    <t>Formiga</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</si>
  <si>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</si>
  <si>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</si>
  <si>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</si>
  <si>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</si>
  <si>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</si>
  <si>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</si>
  <si>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</si>
  <si>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</si>
  <si>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</si>
  <si>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</si>
  <si>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</si>
  <si>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</si>
  <si>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</si>
  <si>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</si>
  <si>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</si>
  <si>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</si>
  <si>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</si>
  <si>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</si>
  <si>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</si>
  <si>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</si>
  <si>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</si>
  <si>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</si>
  <si>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</si>
  <si>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</si>
  <si>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</si>
  <si>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</si>
  <si>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</si>
  <si>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</si>
  <si>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</si>
  <si>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</si>
  <si>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</si>
  <si>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</si>
  <si>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</si>
  <si>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</si>
  <si>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</si>
  <si>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</si>
  <si>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</si>
  <si>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</si>
  <si>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</si>
  <si>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</si>
  <si>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</si>
  <si>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</si>
  <si>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</si>
  <si>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</si>
  <si>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</si>
  <si>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</si>
  <si>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</si>
  <si>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</si>
  <si>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</si>
  <si>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</si>
  <si>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</si>
  <si>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</si>
  <si>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</si>
  <si>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</si>
  <si>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</si>
  <si>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</si>
  <si>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</si>
  <si>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</si>
  <si>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</si>
  <si>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</si>
  <si>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</si>
  <si>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</si>
  <si>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</si>
  <si>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</si>
  <si>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</si>
  <si>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</si>
  <si>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</si>
  <si>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</si>
  <si>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</si>
  <si>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</si>
  <si>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</si>
  <si>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</si>
  <si>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</si>
  <si>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</si>
  <si>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</si>
  <si>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</si>
  <si>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</si>
  <si>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</si>
  <si>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</si>
  <si>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</si>
  <si>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</si>
  <si>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</si>
  <si>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</si>
  <si>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</si>
  <si>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</si>
  <si>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</si>
  <si>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</si>
  <si>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</si>
  <si>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</si>
  <si>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</si>
  <si>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</si>
  <si>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</si>
  <si>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</si>
  <si>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</si>
  <si>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</si>
  <si>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</si>
  <si>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</si>
  <si>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</si>
  <si>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</si>
  <si>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</si>
  <si>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</si>
  <si>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</si>
  <si>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</si>
  <si>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</si>
  <si>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</si>
  <si>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</si>
  <si>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</si>
  <si>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</si>
  <si>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</si>
  <si>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</si>
  <si>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</si>
  <si>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</si>
  <si>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</si>
  <si>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</si>
  <si>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</si>
  <si>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</si>
  <si>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</si>
  <si>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</si>
  <si>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</si>
  <si>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</si>
  <si>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</si>
  <si>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</si>
  <si>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</si>
  <si>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</si>
  <si>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</si>
  <si>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</si>
  <si>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</si>
  <si>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</si>
  <si>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</si>
  <si>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</si>
  <si>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</si>
  <si>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</si>
  <si>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</si>
  <si>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</si>
  <si>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</si>
  <si>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</si>
  <si>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Grande</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</si>
  <si>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</si>
  <si>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</si>
  <si>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</si>
  <si>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</si>
  <si>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</si>
  <si>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</si>
  <si>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</si>
  <si>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</si>
  <si>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</si>
  <si>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</si>
  <si>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</si>
  <si>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</si>
  <si>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</si>
  <si>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</si>
  <si>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</si>
  <si>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</si>
  <si>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</si>
  <si>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</si>
  <si>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</si>
  <si>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</si>
  <si>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</si>
  <si>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</si>
  <si>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</si>
  <si>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</si>
  <si>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</si>
  <si>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</si>
  <si>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 de Espanha</t>
  </si>
  <si>
    <t>Maravilhas</t>
  </si>
  <si>
    <t>Maria da Fé</t>
  </si>
  <si>
    <t>Mariana</t>
  </si>
  <si>
    <t>Marilac</t>
  </si>
  <si>
    <t>Mário Campos</t>
  </si>
  <si>
    <t>Maripá de Minas</t>
  </si>
  <si>
    <t>Marliéria</t>
  </si>
  <si>
    <t>Marmelópolis</t>
  </si>
  <si>
    <t>Martinho Campos</t>
  </si>
  <si>
    <t>Martins Soares</t>
  </si>
  <si>
    <t>Mata Verde</t>
  </si>
  <si>
    <t>Materlândia</t>
  </si>
  <si>
    <t>Mateus Leme</t>
  </si>
  <si>
    <t>Mathias Lobato</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</si>
  <si>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</si>
  <si>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</si>
  <si>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</si>
  <si>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</si>
  <si>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</si>
  <si>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</si>
  <si>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</si>
  <si>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</si>
  <si>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</si>
  <si>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</si>
  <si>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</si>
  <si>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</si>
  <si>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</si>
  <si>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</si>
  <si>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</si>
  <si>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</si>
  <si>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</si>
  <si>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Moema</t>
  </si>
  <si>
    <t>Monjolos</t>
  </si>
  <si>
    <t>Monsenhor Paulo</t>
  </si>
  <si>
    <t>Montalvânia</t>
  </si>
  <si>
    <t>Monte Alegre de Minas</t>
  </si>
  <si>
    <t>Monte Azul</t>
  </si>
  <si>
    <t>Monte Belo</t>
  </si>
  <si>
    <t>Monte Carmelo</t>
  </si>
  <si>
    <t>Monte Formoso</t>
  </si>
  <si>
    <t>Monte Santo de Minas</t>
  </si>
  <si>
    <t>Monte Sião</t>
  </si>
  <si>
    <t>Montes Claros</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</si>
  <si>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</si>
  <si>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</si>
  <si>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</si>
  <si>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</si>
  <si>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</si>
  <si>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</si>
  <si>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</si>
  <si>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</si>
  <si>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</si>
  <si>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</si>
  <si>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</si>
  <si>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</si>
  <si>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</si>
  <si>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</si>
  <si>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</si>
  <si>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</si>
  <si>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</si>
  <si>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</si>
  <si>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</si>
  <si>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</si>
  <si>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</si>
  <si>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</si>
  <si>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</si>
  <si>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</si>
  <si>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Nova União</t>
  </si>
  <si>
    <t>Novo Cruzeiro</t>
  </si>
  <si>
    <t>Novo Oriente de Minas</t>
  </si>
  <si>
    <t>Novorizonte</t>
  </si>
  <si>
    <t>Olaria</t>
  </si>
  <si>
    <t>Olhos-d'Água</t>
  </si>
  <si>
    <t>Olímpio Noronha</t>
  </si>
  <si>
    <t>Oliveira</t>
  </si>
  <si>
    <t>Oliveira Fortes</t>
  </si>
  <si>
    <t>Onça de Pitangui</t>
  </si>
  <si>
    <t>Oratórios</t>
  </si>
  <si>
    <t>Orizânia</t>
  </si>
  <si>
    <t>Ouro Branco</t>
  </si>
  <si>
    <t>Ouro Fino</t>
  </si>
  <si>
    <t>Ouro Preto</t>
  </si>
  <si>
    <t>Ouro Verde de Minas</t>
  </si>
  <si>
    <t>Padre Carvalho</t>
  </si>
  <si>
    <t>Padre Paraíso</t>
  </si>
  <si>
    <t>Pai Pedro</t>
  </si>
  <si>
    <t>Paineiras</t>
  </si>
  <si>
    <t>Pains</t>
  </si>
  <si>
    <t>Paiva</t>
  </si>
  <si>
    <t>Palma</t>
  </si>
  <si>
    <t>Palmópolis</t>
  </si>
  <si>
    <t>Papagaios</t>
  </si>
  <si>
    <t>Pará de Minas</t>
  </si>
  <si>
    <t>Paracatu</t>
  </si>
  <si>
    <t>Paraguaçu</t>
  </si>
  <si>
    <t>Paraisópolis</t>
  </si>
  <si>
    <t>Paraopeba</t>
  </si>
  <si>
    <t>Passa Quatro</t>
  </si>
  <si>
    <t>Passa Tempo</t>
  </si>
  <si>
    <t>Passa Vinte</t>
  </si>
  <si>
    <t>Passabém</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</si>
  <si>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</si>
  <si>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</si>
  <si>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</si>
  <si>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</si>
  <si>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</si>
  <si>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</si>
  <si>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</si>
  <si>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</si>
  <si>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</si>
  <si>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</si>
  <si>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</si>
  <si>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</si>
  <si>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</si>
  <si>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</si>
  <si>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</si>
  <si>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</si>
  <si>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</si>
  <si>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</si>
  <si>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</si>
  <si>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</si>
  <si>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</si>
  <si>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</si>
  <si>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</si>
  <si>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</si>
  <si>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</si>
  <si>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</si>
  <si>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</si>
  <si>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</si>
  <si>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</si>
  <si>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</si>
  <si>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</si>
  <si>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</si>
  <si>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 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</si>
  <si>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</si>
  <si>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</si>
  <si>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</si>
  <si>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</si>
  <si>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</si>
  <si>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</si>
  <si>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</si>
  <si>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</si>
  <si>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</si>
  <si>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</si>
  <si>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</si>
  <si>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</si>
  <si>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</si>
  <si>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</si>
  <si>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</si>
  <si>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</si>
  <si>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</si>
  <si>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</si>
  <si>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</si>
  <si>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</si>
  <si>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</si>
  <si>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</si>
  <si>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</si>
  <si>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</si>
  <si>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</si>
  <si>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Prata</t>
  </si>
  <si>
    <t>Pratápolis</t>
  </si>
  <si>
    <t>Pratinha</t>
  </si>
  <si>
    <t>Presidente Bernardes</t>
  </si>
  <si>
    <t>Presidente Juscelino</t>
  </si>
  <si>
    <t>Presidente Kubitschek</t>
  </si>
  <si>
    <t>Presidente Olegário</t>
  </si>
  <si>
    <t>Prudente de Morais</t>
  </si>
  <si>
    <t>Quartel Geral</t>
  </si>
  <si>
    <t>Queluzito</t>
  </si>
  <si>
    <t>Raposos</t>
  </si>
  <si>
    <t>Raul Soares</t>
  </si>
  <si>
    <t>Recreio</t>
  </si>
  <si>
    <t>Reduto</t>
  </si>
  <si>
    <t>Resende Costa</t>
  </si>
  <si>
    <t>Resplendor</t>
  </si>
  <si>
    <t>Ressaquinha</t>
  </si>
  <si>
    <t>Riachinho</t>
  </si>
  <si>
    <t>Riacho dos Machados</t>
  </si>
  <si>
    <t>Ribeirão das Neves</t>
  </si>
  <si>
    <t>Ribeirão Vermelho</t>
  </si>
  <si>
    <t>Rio Acima</t>
  </si>
  <si>
    <t>Rio Casca</t>
  </si>
  <si>
    <t>Rio do Prado</t>
  </si>
  <si>
    <t>Rio Doce</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</si>
  <si>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</si>
  <si>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</si>
  <si>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</si>
  <si>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</si>
  <si>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</si>
  <si>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</si>
  <si>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</si>
  <si>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</si>
  <si>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</si>
  <si>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</si>
  <si>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</si>
  <si>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</si>
  <si>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</si>
  <si>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</si>
  <si>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</si>
  <si>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</si>
  <si>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</si>
  <si>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</si>
  <si>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</si>
  <si>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</si>
  <si>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</si>
  <si>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</si>
  <si>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</si>
  <si>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</si>
  <si>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</si>
  <si>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</si>
  <si>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</si>
  <si>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</si>
  <si>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</si>
  <si>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</si>
  <si>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</si>
  <si>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</si>
  <si>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Luzia</t>
  </si>
  <si>
    <t>Santa Margarida</t>
  </si>
  <si>
    <t>Santa Maria de Itabira</t>
  </si>
  <si>
    <t>Santa Maria do Salto</t>
  </si>
  <si>
    <t>Santa Maria do Suaçuí</t>
  </si>
  <si>
    <t>Santa Rita de Caldas</t>
  </si>
  <si>
    <t>Santa Rita de Ibitipoca</t>
  </si>
  <si>
    <t>Santa Rita de Jacutinga</t>
  </si>
  <si>
    <t>Santa Rita de Minas</t>
  </si>
  <si>
    <t>Santa Rita do Itueto</t>
  </si>
  <si>
    <t>Santa Rita do Sapucaí</t>
  </si>
  <si>
    <t>Santa Rosa da Serra</t>
  </si>
  <si>
    <t>Santa Vitória</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</si>
  <si>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</si>
  <si>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</si>
  <si>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</si>
  <si>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</si>
  <si>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</si>
  <si>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</si>
  <si>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</si>
  <si>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</si>
  <si>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</si>
  <si>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</si>
  <si>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</si>
  <si>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</si>
  <si>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</si>
  <si>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</si>
  <si>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</si>
  <si>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</si>
  <si>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</si>
  <si>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</si>
  <si>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</si>
  <si>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</si>
  <si>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</si>
  <si>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</si>
  <si>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</si>
  <si>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</si>
  <si>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</si>
  <si>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</si>
  <si>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</si>
  <si>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</si>
  <si>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</si>
  <si>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</si>
  <si>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</si>
  <si>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</si>
  <si>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</si>
  <si>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</si>
  <si>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</si>
  <si>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Rio Preto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</si>
  <si>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</si>
  <si>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</si>
  <si>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</si>
  <si>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</si>
  <si>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</si>
  <si>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</si>
  <si>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</si>
  <si>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</si>
  <si>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</si>
  <si>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</si>
  <si>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</si>
  <si>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</si>
  <si>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do Paraíso</t>
  </si>
  <si>
    <t>São João Evangelista</t>
  </si>
  <si>
    <t>São João Nepomuceno</t>
  </si>
  <si>
    <t>São Joaquim de Bicas</t>
  </si>
  <si>
    <t>São José da Barra</t>
  </si>
  <si>
    <t>São José da Lapa</t>
  </si>
  <si>
    <t>São José da Safira</t>
  </si>
  <si>
    <t>São José da Varginha</t>
  </si>
  <si>
    <t>São José do Alegre</t>
  </si>
  <si>
    <t>São José do Divino</t>
  </si>
  <si>
    <t>São José do Goiabal</t>
  </si>
  <si>
    <t>São José do Jacuri</t>
  </si>
  <si>
    <t>São José do Mantimento</t>
  </si>
  <si>
    <t>São Lourenço</t>
  </si>
  <si>
    <t>São Miguel do Anta</t>
  </si>
  <si>
    <t>São Pedro da União</t>
  </si>
  <si>
    <t>São Pedro do Suaçuí</t>
  </si>
  <si>
    <t>São Pedro dos Ferros</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</si>
  <si>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</si>
  <si>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</si>
  <si>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</si>
  <si>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</si>
  <si>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</si>
  <si>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</si>
  <si>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</si>
  <si>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</si>
  <si>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</si>
  <si>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</si>
  <si>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Thomé das Letras</t>
  </si>
  <si>
    <t>São Tiago</t>
  </si>
  <si>
    <t>São Tomás de Aquino</t>
  </si>
  <si>
    <t>São Vicente de Minas</t>
  </si>
  <si>
    <t>Sapucaí-Mirim</t>
  </si>
  <si>
    <t>Sardoá</t>
  </si>
  <si>
    <t>Sarzedo</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</si>
  <si>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</si>
  <si>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</si>
  <si>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</si>
  <si>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</si>
  <si>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</si>
  <si>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</si>
  <si>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</si>
  <si>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</si>
  <si>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</si>
  <si>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</si>
  <si>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</si>
  <si>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</si>
  <si>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</si>
  <si>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 Salitre</t>
  </si>
  <si>
    <t>Serra dos Aimorés</t>
  </si>
  <si>
    <t>Serrania</t>
  </si>
  <si>
    <t>Serranópolis de Minas</t>
  </si>
  <si>
    <t>Serranos</t>
  </si>
  <si>
    <t>Serro</t>
  </si>
  <si>
    <t>Sete Lagoas</t>
  </si>
  <si>
    <t>Setubinha</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</si>
  <si>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</si>
  <si>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</si>
  <si>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</si>
  <si>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</si>
  <si>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</si>
  <si>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</si>
  <si>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</si>
  <si>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</si>
  <si>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</si>
  <si>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</si>
  <si>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</si>
  <si>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</si>
  <si>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</si>
  <si>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</si>
  <si>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</si>
  <si>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</si>
  <si>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</si>
  <si>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</si>
  <si>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Tocantins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</si>
  <si>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</si>
  <si>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</si>
  <si>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</si>
  <si>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</si>
  <si>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</si>
  <si>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</si>
  <si>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</si>
  <si>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</si>
  <si>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</si>
  <si>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</si>
  <si>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</si>
  <si>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</si>
  <si>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</si>
  <si>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</si>
  <si>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</si>
  <si>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</si>
  <si>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</si>
  <si>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</si>
  <si>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</si>
  <si>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</si>
  <si>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</si>
  <si>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</si>
  <si>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</si>
  <si>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</si>
  <si>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</si>
  <si>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</si>
  <si>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</si>
  <si>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</si>
  <si>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</si>
  <si>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</si>
  <si>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</si>
  <si>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</si>
  <si>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</si>
  <si>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</si>
  <si>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Viçosa</t>
  </si>
  <si>
    <t>Vieiras</t>
  </si>
  <si>
    <t>Virgem da Lapa</t>
  </si>
  <si>
    <t>Virgínia</t>
  </si>
  <si>
    <t>Virginópolis</t>
  </si>
  <si>
    <t>Virgolândia</t>
  </si>
  <si>
    <t>Visconde do Rio Branco</t>
  </si>
  <si>
    <t>Volta Grande</t>
  </si>
  <si>
    <t>Wenceslau Braz</t>
  </si>
  <si>
    <t>Passa-Vinte</t>
  </si>
  <si>
    <t>Pingo-d'Água</t>
  </si>
  <si>
    <t>Água Clara</t>
  </si>
  <si>
    <t>MS</t>
  </si>
  <si>
    <t>MS SUL</t>
  </si>
  <si>
    <t>Alcinópolis</t>
  </si>
  <si>
    <t>MS NORTE</t>
  </si>
  <si>
    <t>Amambai</t>
  </si>
  <si>
    <t>Anastácio</t>
  </si>
  <si>
    <t>Anaurilândia</t>
  </si>
  <si>
    <t>Angélica</t>
  </si>
  <si>
    <t>Antônio João</t>
  </si>
  <si>
    <t>Aparecida do Taboado</t>
  </si>
  <si>
    <t>Aquidauana</t>
  </si>
  <si>
    <t>Aral Moreira</t>
  </si>
  <si>
    <t>Bandeirantes</t>
  </si>
  <si>
    <t>Bataguassu</t>
  </si>
  <si>
    <t>Batayporã</t>
  </si>
  <si>
    <t>Bela Vista</t>
  </si>
  <si>
    <t>Bodoquena</t>
  </si>
  <si>
    <t>Bonito</t>
  </si>
  <si>
    <t>Brasilândia</t>
  </si>
  <si>
    <t>Caarapó</t>
  </si>
  <si>
    <t>Camapuã</t>
  </si>
  <si>
    <t>Campo Grande</t>
  </si>
  <si>
    <t>Caracol</t>
  </si>
  <si>
    <t>Cassilândia</t>
  </si>
  <si>
    <t>Chapadão do Sul</t>
  </si>
  <si>
    <t>Corguinho</t>
  </si>
  <si>
    <t>Coronel Sapucaia</t>
  </si>
  <si>
    <t>Corumbá</t>
  </si>
  <si>
    <t>Costa Rica</t>
  </si>
  <si>
    <t>Coxim</t>
  </si>
  <si>
    <t>Deodápolis</t>
  </si>
  <si>
    <t>Dois Irmãos do Buriti</t>
  </si>
  <si>
    <t>Douradina</t>
  </si>
  <si>
    <t>Dourados</t>
  </si>
  <si>
    <t>Eldorado</t>
  </si>
  <si>
    <t>Fátima do Sul</t>
  </si>
  <si>
    <t>Figueirão</t>
  </si>
  <si>
    <t>Glória de Dourados</t>
  </si>
  <si>
    <t>Guia Lopes da Laguna</t>
  </si>
  <si>
    <t>Iguatemi</t>
  </si>
  <si>
    <t>Inocência</t>
  </si>
  <si>
    <t>Itaporã</t>
  </si>
  <si>
    <t>Itaquiraí</t>
  </si>
  <si>
    <t>Ivinhema</t>
  </si>
  <si>
    <t>Japorã</t>
  </si>
  <si>
    <t>Jaraguari</t>
  </si>
  <si>
    <t>Jardim</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</si>
  <si>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</si>
  <si>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</si>
  <si>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</si>
  <si>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</si>
  <si>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</si>
  <si>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</si>
  <si>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</si>
  <si>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</si>
  <si>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</si>
  <si>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</si>
  <si>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</si>
  <si>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</si>
  <si>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</si>
  <si>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</si>
  <si>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</si>
  <si>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</si>
  <si>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</si>
  <si>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</si>
  <si>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</si>
  <si>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Negro</t>
  </si>
  <si>
    <t>Rio Verde de Mato Grosso</t>
  </si>
  <si>
    <t>Rochedo</t>
  </si>
  <si>
    <t>Santa Rita do Pardo</t>
  </si>
  <si>
    <t>São Gabriel do Oeste</t>
  </si>
  <si>
    <t>Selvíria</t>
  </si>
  <si>
    <t>Sete Quedas</t>
  </si>
  <si>
    <t>Sidrolândia</t>
  </si>
  <si>
    <t>Sonora</t>
  </si>
  <si>
    <t>Tacuru</t>
  </si>
  <si>
    <t>Taquarussu</t>
  </si>
  <si>
    <t>Terenos</t>
  </si>
  <si>
    <t>Três Lagoas</t>
  </si>
  <si>
    <t>Vicentina</t>
  </si>
  <si>
    <t>Amambaí</t>
  </si>
  <si>
    <t>Acorizal</t>
  </si>
  <si>
    <t>MT</t>
  </si>
  <si>
    <t>MT NORTE</t>
  </si>
  <si>
    <t>Água Boa</t>
  </si>
  <si>
    <t>Alta Floresta</t>
  </si>
  <si>
    <t>Alto Araguaia</t>
  </si>
  <si>
    <t>MT SUL</t>
  </si>
  <si>
    <t>Alto Boa Vista</t>
  </si>
  <si>
    <t>Alto Garças</t>
  </si>
  <si>
    <t>Alto Paraguai</t>
  </si>
  <si>
    <t>Alto Taquari</t>
  </si>
  <si>
    <t>Apiacás</t>
  </si>
  <si>
    <t>Araguaiana</t>
  </si>
  <si>
    <t>Araguainha</t>
  </si>
  <si>
    <t>Araputanga</t>
  </si>
  <si>
    <t>Arenápolis</t>
  </si>
  <si>
    <t>Aripuanã</t>
  </si>
  <si>
    <t>Barão do Melgaço</t>
  </si>
  <si>
    <t>Barra do Bugres</t>
  </si>
  <si>
    <t>Barra do Garças</t>
  </si>
  <si>
    <t>Bom Jesus do Araguaia</t>
  </si>
  <si>
    <t>Brasnorte</t>
  </si>
  <si>
    <t>Cáceres</t>
  </si>
  <si>
    <t>Campinápolis</t>
  </si>
  <si>
    <t>Campo Novo do Parecis</t>
  </si>
  <si>
    <t>Campo Verde</t>
  </si>
  <si>
    <t>Campos de Júlio</t>
  </si>
  <si>
    <t>Canabrava do Norte</t>
  </si>
  <si>
    <t>Canarana</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</si>
  <si>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</si>
  <si>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</si>
  <si>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</si>
  <si>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</si>
  <si>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</si>
  <si>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</si>
  <si>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</si>
  <si>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</si>
  <si>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</si>
  <si>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</si>
  <si>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</si>
  <si>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</si>
  <si>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</si>
  <si>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</si>
  <si>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</si>
  <si>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</si>
  <si>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</si>
  <si>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</si>
  <si>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</si>
  <si>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General Carneiro</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</si>
  <si>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</si>
  <si>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</si>
  <si>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</si>
  <si>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</si>
  <si>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</si>
  <si>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</si>
  <si>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</si>
  <si>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</si>
  <si>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</si>
  <si>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</si>
  <si>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</si>
  <si>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</si>
  <si>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</si>
  <si>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</si>
  <si>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</si>
  <si>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</si>
  <si>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</si>
  <si>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</si>
  <si>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Marcelândia</t>
  </si>
  <si>
    <t>Matupá</t>
  </si>
  <si>
    <t>Mirassol d'Oeste</t>
  </si>
  <si>
    <t>Nobres</t>
  </si>
  <si>
    <t>Nortelândia</t>
  </si>
  <si>
    <t>Nossa Senhora do Livramento</t>
  </si>
  <si>
    <t>Nova Bandeirantes</t>
  </si>
  <si>
    <t>Nova Brasilândia</t>
  </si>
  <si>
    <t>Nova Canaã do Norte</t>
  </si>
  <si>
    <t>Nova Guarita</t>
  </si>
  <si>
    <t>Nova Lacerda</t>
  </si>
  <si>
    <t>Nova Marilândia</t>
  </si>
  <si>
    <t>Nova Maringá</t>
  </si>
  <si>
    <t>Nova Monte Verde</t>
  </si>
  <si>
    <t>Nova Mutum</t>
  </si>
  <si>
    <t>Nova Nazaré</t>
  </si>
  <si>
    <t>Nova Olímpia</t>
  </si>
  <si>
    <t>Nova Santa Helena</t>
  </si>
  <si>
    <t>Nova Ubiratã</t>
  </si>
  <si>
    <t>Nova Xavantina</t>
  </si>
  <si>
    <t>Novo Horizonte do Norte</t>
  </si>
  <si>
    <t>Novo Mundo</t>
  </si>
  <si>
    <t>Novo Santo Antônio</t>
  </si>
  <si>
    <t>Novo São Joaquim</t>
  </si>
  <si>
    <t>Paranaíta</t>
  </si>
  <si>
    <t>Paranatinga</t>
  </si>
  <si>
    <t>Pedra Preta</t>
  </si>
  <si>
    <t>Peixoto de Azevedo</t>
  </si>
  <si>
    <t>Planalto da Serra</t>
  </si>
  <si>
    <t>Poconé</t>
  </si>
  <si>
    <t>Pontal do Araguaia</t>
  </si>
  <si>
    <t>Ponte Branca</t>
  </si>
  <si>
    <t>Pontes e Lacerda</t>
  </si>
  <si>
    <t>Porto Alegre do Norte</t>
  </si>
  <si>
    <t>Porto dos Gaúchos</t>
  </si>
  <si>
    <t>Porto Espiridião</t>
  </si>
  <si>
    <t>Porto Estrela</t>
  </si>
  <si>
    <t>Poxoréo</t>
  </si>
  <si>
    <t>Primavera do Leste</t>
  </si>
  <si>
    <t>Querência</t>
  </si>
  <si>
    <t>Reserva do Cabaçal</t>
  </si>
  <si>
    <t>Ribeirão Cascalheira</t>
  </si>
  <si>
    <t>Ribeirãozinho</t>
  </si>
  <si>
    <t>Rio Branco</t>
  </si>
  <si>
    <t>Rondolândia</t>
  </si>
  <si>
    <t>Rondonópolis</t>
  </si>
  <si>
    <t>Rosário Oeste</t>
  </si>
  <si>
    <t>Salto do Céu</t>
  </si>
  <si>
    <t>Santa Carmem</t>
  </si>
  <si>
    <t>Santa Cruz do Xingu</t>
  </si>
  <si>
    <t>Santa Rita do Trivelato</t>
  </si>
  <si>
    <t>Santa Terezinha</t>
  </si>
  <si>
    <t>Santo Afonso</t>
  </si>
  <si>
    <t>Santo Antônio do Leste</t>
  </si>
  <si>
    <t>Santo Antônio de Leverger</t>
  </si>
  <si>
    <t>São Félix do Araguaia</t>
  </si>
  <si>
    <t>São José do Povo</t>
  </si>
  <si>
    <t>São José do Rio Claro</t>
  </si>
  <si>
    <t>São José do Xingu</t>
  </si>
  <si>
    <t>São José dos Quatro Marcos</t>
  </si>
  <si>
    <t>São Pedro da Cipa</t>
  </si>
  <si>
    <t>Sapezal</t>
  </si>
  <si>
    <t>Serra Nova Dourada</t>
  </si>
  <si>
    <t>Sinop</t>
  </si>
  <si>
    <t>Sorriso</t>
  </si>
  <si>
    <t>Tabaporã</t>
  </si>
  <si>
    <t>Tangará da Serra</t>
  </si>
  <si>
    <t>Tapurah</t>
  </si>
  <si>
    <t>Terra Nova do Norte</t>
  </si>
  <si>
    <t>Tesouro</t>
  </si>
  <si>
    <t>Torixoréu</t>
  </si>
  <si>
    <t>União do Sul</t>
  </si>
  <si>
    <t>Vale de São Domingos</t>
  </si>
  <si>
    <t>Várzea Grande</t>
  </si>
  <si>
    <t>Vera</t>
  </si>
  <si>
    <t>Vila Bela da Santíssima Trindade</t>
  </si>
  <si>
    <t>Vila Rica</t>
  </si>
  <si>
    <t>Santo Antonio do Leste</t>
  </si>
  <si>
    <t>Luciára</t>
  </si>
  <si>
    <t>Adamantina</t>
  </si>
  <si>
    <t>SP</t>
  </si>
  <si>
    <t>SP (SUL)</t>
  </si>
  <si>
    <t>Adolfo</t>
  </si>
  <si>
    <t>SP (MICRO 301)</t>
  </si>
  <si>
    <t>Aguaí</t>
  </si>
  <si>
    <t>Águas da Prata</t>
  </si>
  <si>
    <t>Águas de Lindóia</t>
  </si>
  <si>
    <t>Águas de Santa Bárbara</t>
  </si>
  <si>
    <t>Águas de São Pedro</t>
  </si>
  <si>
    <t>Agudos</t>
  </si>
  <si>
    <t>Alambari</t>
  </si>
  <si>
    <t>Alfredo Marcondes</t>
  </si>
  <si>
    <t>Altair</t>
  </si>
  <si>
    <t>Altinópolis</t>
  </si>
  <si>
    <t>Alto Alegre</t>
  </si>
  <si>
    <t>Alumínio</t>
  </si>
  <si>
    <t>Álvares Florence</t>
  </si>
  <si>
    <t>Álvares Machado</t>
  </si>
  <si>
    <t>Álvaro de Carvalho</t>
  </si>
  <si>
    <t>Alvinlândia</t>
  </si>
  <si>
    <t>Americana</t>
  </si>
  <si>
    <t>Américo Brasiliense</t>
  </si>
  <si>
    <t>Américo de Campos</t>
  </si>
  <si>
    <t>Amparo</t>
  </si>
  <si>
    <t>Analândia</t>
  </si>
  <si>
    <t>Andradina</t>
  </si>
  <si>
    <t>Angatuba</t>
  </si>
  <si>
    <t>Anhembi</t>
  </si>
  <si>
    <t>Anhumas</t>
  </si>
  <si>
    <t>Aparecida</t>
  </si>
  <si>
    <t>Aparecida d'Oeste</t>
  </si>
  <si>
    <t>Apiaí</t>
  </si>
  <si>
    <t>Araçoiaba da Serra</t>
  </si>
  <si>
    <t>Araçariguama</t>
  </si>
  <si>
    <t>Araçatuba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</si>
  <si>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</si>
  <si>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</si>
  <si>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</si>
  <si>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</si>
  <si>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</si>
  <si>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</si>
  <si>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</si>
  <si>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</si>
  <si>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</si>
  <si>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</si>
  <si>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</si>
  <si>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</si>
  <si>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</si>
  <si>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</si>
  <si>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</si>
  <si>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</si>
  <si>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</si>
  <si>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</si>
  <si>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</si>
  <si>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</si>
  <si>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</si>
  <si>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</si>
  <si>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</si>
  <si>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</si>
  <si>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</si>
  <si>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</si>
  <si>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</si>
  <si>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</si>
  <si>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</si>
  <si>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</si>
  <si>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</si>
  <si>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</si>
  <si>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</si>
  <si>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</si>
  <si>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</si>
  <si>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</si>
  <si>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</si>
  <si>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</si>
  <si>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</si>
  <si>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</si>
  <si>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</si>
  <si>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</si>
  <si>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</si>
  <si>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Bocaina</t>
  </si>
  <si>
    <t>Bofete</t>
  </si>
  <si>
    <t>Boituva</t>
  </si>
  <si>
    <t>Bom Jesus dos Perdões</t>
  </si>
  <si>
    <t>Bom Sucesso de Itararé</t>
  </si>
  <si>
    <t>Borá</t>
  </si>
  <si>
    <t>Boracéia</t>
  </si>
  <si>
    <t>Borborema</t>
  </si>
  <si>
    <t>Borebi</t>
  </si>
  <si>
    <t>Botucatu</t>
  </si>
  <si>
    <t>Bragança Paulista</t>
  </si>
  <si>
    <t>Braúna</t>
  </si>
  <si>
    <t>Brejo Alegre</t>
  </si>
  <si>
    <t>Brodowski</t>
  </si>
  <si>
    <t>Brotas</t>
  </si>
  <si>
    <t>Buri</t>
  </si>
  <si>
    <t>Buritama</t>
  </si>
  <si>
    <t>Buritizal</t>
  </si>
  <si>
    <t>Cabrália Paulista</t>
  </si>
  <si>
    <t>Cabreúva</t>
  </si>
  <si>
    <t>Cachoeira Paulista</t>
  </si>
  <si>
    <t>Caconde</t>
  </si>
  <si>
    <t>Caçapava</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</si>
  <si>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</si>
  <si>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</si>
  <si>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</si>
  <si>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</si>
  <si>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</si>
  <si>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</si>
  <si>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</si>
  <si>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</si>
  <si>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</si>
  <si>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</si>
  <si>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</si>
  <si>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</si>
  <si>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</si>
  <si>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</si>
  <si>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</si>
  <si>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</si>
  <si>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</si>
  <si>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</si>
  <si>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</si>
  <si>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</si>
  <si>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</si>
  <si>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</si>
  <si>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</si>
  <si>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</si>
  <si>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</si>
  <si>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</si>
  <si>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</si>
  <si>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</si>
  <si>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</si>
  <si>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Cedral</t>
  </si>
  <si>
    <t>Cerqueira César</t>
  </si>
  <si>
    <t>Cerquilho</t>
  </si>
  <si>
    <t>Cesário Lange</t>
  </si>
  <si>
    <t>Charqueada</t>
  </si>
  <si>
    <t>Chavantes</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</si>
  <si>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</si>
  <si>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</si>
  <si>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</si>
  <si>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</si>
  <si>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</si>
  <si>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</si>
  <si>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</si>
  <si>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</si>
  <si>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</si>
  <si>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</si>
  <si>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</si>
  <si>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</si>
  <si>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</si>
  <si>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</si>
  <si>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</si>
  <si>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</si>
  <si>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</si>
  <si>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</si>
  <si>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</si>
  <si>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</si>
  <si>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</si>
  <si>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</si>
  <si>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</si>
  <si>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</si>
  <si>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</si>
  <si>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</si>
  <si>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</si>
  <si>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</si>
  <si>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</si>
  <si>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</si>
  <si>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Elias Fausto</t>
  </si>
  <si>
    <t>Elisiário</t>
  </si>
  <si>
    <t>Embaúba</t>
  </si>
  <si>
    <t>Embu-Guaçu</t>
  </si>
  <si>
    <t>Emilianópolis</t>
  </si>
  <si>
    <t>Engenheiro Coelho</t>
  </si>
  <si>
    <t>Espírito Santo do Pinhal</t>
  </si>
  <si>
    <t>Espírito Santo do Turvo</t>
  </si>
  <si>
    <t>Estiva Gerbi</t>
  </si>
  <si>
    <t>Estrela d'Oeste</t>
  </si>
  <si>
    <t>Euclides da Cunha Paulista</t>
  </si>
  <si>
    <t>Fartura</t>
  </si>
  <si>
    <t>Fernando Prestes</t>
  </si>
  <si>
    <t>Fernandópolis</t>
  </si>
  <si>
    <t>Fernão</t>
  </si>
  <si>
    <t>Ferraz de Vasconcelos</t>
  </si>
  <si>
    <t>Flora Rica</t>
  </si>
  <si>
    <t>Floreal</t>
  </si>
  <si>
    <t>Flórida Paulista</t>
  </si>
  <si>
    <t>Florínia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</si>
  <si>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</si>
  <si>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</si>
  <si>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</si>
  <si>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</si>
  <si>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</si>
  <si>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</si>
  <si>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</si>
  <si>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</si>
  <si>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</si>
  <si>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</si>
  <si>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</si>
  <si>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</si>
  <si>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</si>
  <si>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</si>
  <si>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</si>
  <si>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</si>
  <si>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</si>
  <si>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</si>
  <si>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</si>
  <si>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</si>
  <si>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</si>
  <si>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</si>
  <si>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</si>
  <si>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</si>
  <si>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</si>
  <si>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</si>
  <si>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</si>
  <si>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</si>
  <si>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</si>
  <si>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</si>
  <si>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</si>
  <si>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</si>
  <si>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</si>
  <si>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</si>
  <si>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</si>
  <si>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</si>
  <si>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</si>
  <si>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</si>
  <si>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</si>
  <si>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</si>
  <si>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</si>
  <si>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</si>
  <si>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</si>
  <si>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</si>
  <si>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</si>
  <si>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</si>
  <si>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 Comprida</t>
  </si>
  <si>
    <t>Ilha Solteira</t>
  </si>
  <si>
    <t>Ilhabela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</si>
  <si>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</si>
  <si>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</si>
  <si>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</si>
  <si>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</si>
  <si>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</si>
  <si>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</si>
  <si>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</si>
  <si>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</si>
  <si>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</si>
  <si>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</si>
  <si>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</si>
  <si>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</si>
  <si>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</si>
  <si>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</si>
  <si>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</si>
  <si>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</si>
  <si>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</si>
  <si>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</si>
  <si>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</si>
  <si>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</si>
  <si>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</si>
  <si>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</si>
  <si>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</si>
  <si>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</si>
  <si>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</si>
  <si>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Itaporanga</t>
  </si>
  <si>
    <t>Itapuí</t>
  </si>
  <si>
    <t>Itapura</t>
  </si>
  <si>
    <t>Itaquaquecetuba</t>
  </si>
  <si>
    <t>Itararé</t>
  </si>
  <si>
    <t>Itariri</t>
  </si>
  <si>
    <t>Itatiba</t>
  </si>
  <si>
    <t>Itatinga</t>
  </si>
  <si>
    <t>Itirapina</t>
  </si>
  <si>
    <t>Itirapuã</t>
  </si>
  <si>
    <t>Itobi</t>
  </si>
  <si>
    <t>Itu</t>
  </si>
  <si>
    <t>Itupeva</t>
  </si>
  <si>
    <t>Ituverava</t>
  </si>
  <si>
    <t>Jaborandi</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</si>
  <si>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</si>
  <si>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</si>
  <si>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</si>
  <si>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</si>
  <si>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</si>
  <si>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</si>
  <si>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</si>
  <si>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</si>
  <si>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</si>
  <si>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</si>
  <si>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</si>
  <si>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</si>
  <si>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</si>
  <si>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</si>
  <si>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</si>
  <si>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</si>
  <si>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</si>
  <si>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</si>
  <si>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</si>
  <si>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</si>
  <si>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</si>
  <si>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</si>
  <si>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</si>
  <si>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</si>
  <si>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</si>
  <si>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</si>
  <si>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</si>
  <si>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</si>
  <si>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</si>
  <si>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</si>
  <si>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</si>
  <si>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</si>
  <si>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</si>
  <si>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</si>
  <si>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</si>
  <si>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</si>
  <si>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</si>
  <si>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</si>
  <si>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</si>
  <si>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</si>
  <si>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</si>
  <si>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</si>
  <si>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</si>
  <si>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</si>
  <si>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</si>
  <si>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</si>
  <si>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</si>
  <si>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</si>
  <si>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</si>
  <si>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</si>
  <si>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</si>
  <si>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</si>
  <si>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</si>
  <si>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</si>
  <si>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</si>
  <si>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</si>
  <si>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</si>
  <si>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</si>
  <si>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</si>
  <si>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</si>
  <si>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 Estrela</t>
  </si>
  <si>
    <t>Miracatu</t>
  </si>
  <si>
    <t>Mirandópolis</t>
  </si>
  <si>
    <t>Mirante do Paranapanema</t>
  </si>
  <si>
    <t>Mirassol</t>
  </si>
  <si>
    <t>Mirassolândia</t>
  </si>
  <si>
    <t>Mococa</t>
  </si>
  <si>
    <t>Mogi das Cruzes</t>
  </si>
  <si>
    <t>Mogi Guaçu</t>
  </si>
  <si>
    <t>Moji Mirim</t>
  </si>
  <si>
    <t>Mombuca</t>
  </si>
  <si>
    <t>Monções</t>
  </si>
  <si>
    <t>Mongaguá</t>
  </si>
  <si>
    <t>Monte Alegre do Sul</t>
  </si>
  <si>
    <t>Monte Alto</t>
  </si>
  <si>
    <t>Monte Aprazível</t>
  </si>
  <si>
    <t>Monte Azul Paulista</t>
  </si>
  <si>
    <t>Monte Castelo</t>
  </si>
  <si>
    <t>Monte Mor</t>
  </si>
  <si>
    <t>Monteiro Lobato</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</si>
  <si>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</si>
  <si>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</si>
  <si>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</si>
  <si>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</si>
  <si>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</si>
  <si>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</si>
  <si>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</si>
  <si>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</si>
  <si>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</si>
  <si>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</si>
  <si>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</si>
  <si>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</si>
  <si>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</si>
  <si>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</si>
  <si>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</si>
  <si>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</si>
  <si>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</si>
  <si>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</si>
  <si>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</si>
  <si>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 Luzitânia</t>
  </si>
  <si>
    <t>Nova Odessa</t>
  </si>
  <si>
    <t>Novais</t>
  </si>
  <si>
    <t>Novo Horizonte</t>
  </si>
  <si>
    <t>Nuporanga</t>
  </si>
  <si>
    <t>Ocauçu</t>
  </si>
  <si>
    <t>Óleo</t>
  </si>
  <si>
    <t>Olímpia</t>
  </si>
  <si>
    <t>Onda Verde</t>
  </si>
  <si>
    <t>Oriente</t>
  </si>
  <si>
    <t>Orindiúva</t>
  </si>
  <si>
    <t>Orlândia</t>
  </si>
  <si>
    <t>Osasco</t>
  </si>
  <si>
    <t>Oscar Bressane</t>
  </si>
  <si>
    <t>Osvaldo Cruz</t>
  </si>
  <si>
    <t>Ourinhos</t>
  </si>
  <si>
    <t>Ouro Verde</t>
  </si>
  <si>
    <t>Ouroeste</t>
  </si>
  <si>
    <t>Pacaembu</t>
  </si>
  <si>
    <t>Palestina</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</si>
  <si>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</si>
  <si>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</si>
  <si>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</si>
  <si>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</si>
  <si>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</si>
  <si>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</si>
  <si>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</si>
  <si>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</si>
  <si>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</si>
  <si>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</si>
  <si>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</si>
  <si>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</si>
  <si>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</si>
  <si>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</si>
  <si>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</si>
  <si>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</si>
  <si>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</si>
  <si>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</si>
  <si>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</si>
  <si>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</si>
  <si>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</si>
  <si>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</si>
  <si>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</si>
  <si>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</si>
  <si>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</si>
  <si>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</si>
  <si>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</si>
  <si>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</si>
  <si>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</si>
  <si>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</si>
  <si>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</si>
  <si>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</si>
  <si>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</si>
  <si>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</si>
  <si>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</si>
  <si>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</si>
  <si>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</si>
  <si>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</si>
  <si>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</si>
  <si>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</si>
  <si>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</si>
  <si>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</si>
  <si>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</si>
  <si>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</si>
  <si>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</si>
  <si>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</si>
  <si>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</si>
  <si>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Planalto</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</si>
  <si>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</si>
  <si>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</si>
  <si>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</si>
  <si>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</si>
  <si>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</si>
  <si>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</si>
  <si>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</si>
  <si>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</si>
  <si>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</si>
  <si>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</si>
  <si>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</si>
  <si>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</si>
  <si>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</si>
  <si>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</si>
  <si>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</si>
  <si>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</si>
  <si>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</si>
  <si>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</si>
  <si>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</si>
  <si>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</si>
  <si>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</si>
  <si>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</si>
  <si>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</si>
  <si>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</si>
  <si>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</si>
  <si>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</si>
  <si>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</si>
  <si>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</si>
  <si>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</si>
  <si>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</si>
  <si>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</si>
  <si>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</si>
  <si>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</si>
  <si>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</si>
  <si>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</si>
  <si>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</si>
  <si>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</si>
  <si>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</si>
  <si>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</si>
  <si>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</si>
  <si>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</si>
  <si>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</si>
  <si>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</si>
  <si>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</si>
  <si>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Rifaina</t>
  </si>
  <si>
    <t>Rincão</t>
  </si>
  <si>
    <t>Rinópolis</t>
  </si>
  <si>
    <t>Rio Claro</t>
  </si>
  <si>
    <t>Rio das Pedras</t>
  </si>
  <si>
    <t>Rio Grande da Serra</t>
  </si>
  <si>
    <t>Riolândia</t>
  </si>
  <si>
    <t>Riversul</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</si>
  <si>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</si>
  <si>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</si>
  <si>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</si>
  <si>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</si>
  <si>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</si>
  <si>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</si>
  <si>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</si>
  <si>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</si>
  <si>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</si>
  <si>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</si>
  <si>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</si>
  <si>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</si>
  <si>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</si>
  <si>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</si>
  <si>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</si>
  <si>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</si>
  <si>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</si>
  <si>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</si>
  <si>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</si>
  <si>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</si>
  <si>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</si>
  <si>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</si>
  <si>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</si>
  <si>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</si>
  <si>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</si>
  <si>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</si>
  <si>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</si>
  <si>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Lúcia</t>
  </si>
  <si>
    <t>Santa Maria da Serra</t>
  </si>
  <si>
    <t>Santa Mercedes</t>
  </si>
  <si>
    <t>Santa Rita d'Oeste</t>
  </si>
  <si>
    <t>Santa Rita do Passa Quatro</t>
  </si>
  <si>
    <t>Santa Rosa de Viterbo</t>
  </si>
  <si>
    <t>Santa Salete</t>
  </si>
  <si>
    <t>Santana da Ponte Pensa</t>
  </si>
  <si>
    <t>Santana de Parnaíba</t>
  </si>
  <si>
    <t>Santo Anastácio</t>
  </si>
  <si>
    <t>Santo André</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</si>
  <si>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</si>
  <si>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</si>
  <si>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</si>
  <si>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</si>
  <si>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</si>
  <si>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</si>
  <si>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</si>
  <si>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</si>
  <si>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</si>
  <si>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</si>
  <si>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</si>
  <si>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</si>
  <si>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</si>
  <si>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</si>
  <si>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</si>
  <si>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</si>
  <si>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</si>
  <si>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</si>
  <si>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</si>
  <si>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</si>
  <si>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</si>
  <si>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</si>
  <si>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</si>
  <si>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Luís do Paraitinga</t>
  </si>
  <si>
    <t>São Manuel</t>
  </si>
  <si>
    <t>São Miguel Arcanjo</t>
  </si>
  <si>
    <t>São Paulo</t>
  </si>
  <si>
    <t>São Pedro</t>
  </si>
  <si>
    <t>São Pedro do Turvo</t>
  </si>
  <si>
    <t>São Roque</t>
  </si>
  <si>
    <t>São Sebastião</t>
  </si>
  <si>
    <t>São Sebastião da Grama</t>
  </si>
  <si>
    <t>São Vicente</t>
  </si>
  <si>
    <t>Sarapuí</t>
  </si>
  <si>
    <t>Sarutaiá</t>
  </si>
  <si>
    <t>Sebastianópolis do Sul</t>
  </si>
  <si>
    <t>Serra Azul</t>
  </si>
  <si>
    <t>Serra Negra</t>
  </si>
  <si>
    <t>Serrana</t>
  </si>
  <si>
    <t>Sertãozinho</t>
  </si>
  <si>
    <t>Sete Barras</t>
  </si>
  <si>
    <t>Severínia</t>
  </si>
  <si>
    <t>Silveiras</t>
  </si>
  <si>
    <t>Socorro</t>
  </si>
  <si>
    <t>Sorocaba</t>
  </si>
  <si>
    <t>Sud Mennucci</t>
  </si>
  <si>
    <t>Sumaré</t>
  </si>
  <si>
    <t>Suzanápolis</t>
  </si>
  <si>
    <t>Suzano</t>
  </si>
  <si>
    <t>Tabapuã</t>
  </si>
  <si>
    <t>Tabatinga</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</si>
  <si>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</si>
  <si>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</si>
  <si>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</si>
  <si>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</si>
  <si>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</si>
  <si>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</si>
  <si>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</si>
  <si>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</si>
  <si>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</si>
  <si>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</si>
  <si>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</si>
  <si>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</si>
  <si>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</si>
  <si>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</si>
  <si>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</si>
  <si>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</si>
  <si>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</si>
  <si>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Teodoro Sampaio</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</si>
  <si>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</si>
  <si>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</si>
  <si>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</si>
  <si>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</si>
  <si>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</si>
  <si>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</si>
  <si>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</si>
  <si>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</si>
  <si>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</si>
  <si>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</si>
  <si>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</si>
  <si>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</si>
  <si>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</si>
  <si>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</si>
  <si>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</si>
  <si>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</si>
  <si>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</si>
  <si>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</si>
  <si>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</si>
  <si>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</si>
  <si>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</si>
  <si>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</si>
  <si>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</si>
  <si>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</si>
  <si>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</si>
  <si>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</si>
  <si>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</si>
  <si>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Vera Cruz</t>
  </si>
  <si>
    <t>Vinhedo</t>
  </si>
  <si>
    <t>Viradouro</t>
  </si>
  <si>
    <t>Vista Alegre do Alto</t>
  </si>
  <si>
    <t>Vitória Brasil</t>
  </si>
  <si>
    <t>Votorantim</t>
  </si>
  <si>
    <t>Votuporanga</t>
  </si>
  <si>
    <t>Zacarias</t>
  </si>
  <si>
    <t>Guaraçaí</t>
  </si>
  <si>
    <t>Biriguí</t>
  </si>
  <si>
    <t>São Sebastião do Grama</t>
  </si>
  <si>
    <t>São Felix do Araguaia</t>
  </si>
  <si>
    <r>
      <rPr>
        <b/>
        <sz val="12"/>
        <color theme="1"/>
        <rFont val="Franklin Gothic Book"/>
        <family val="2"/>
      </rPr>
      <t>Cláusula Décima Sétima</t>
    </r>
    <r>
      <rPr>
        <sz val="12"/>
        <color theme="1"/>
        <rFont val="Franklin Gothic Book"/>
        <family val="2"/>
      </rPr>
      <t xml:space="preserve"> - Em virtude de operação de crédito, de qualquer natureza, pleiteada junto à empresa TROPICAL AGRICOLA LTDA, inscrita no  CNPJ 11.402.267/0002-02, e suas filiais, autorizo à Tarken Software Ltda. (“Tarken”), CNPJ/MF nº 25.033.061/0001-86, com sede na R. Santa Rita Durão, nº 20 - 5º Andar, Funcionários, Belo Horizonte, Minas Gerais, CEP 30.140-110, e seus eventuais sucessores, para fins de análise e/ou concessão de crédito, a consultar os débitos e responsabilidades decorrentes de operações com características de crédito e as informações e os registros de medidas judiciais que constem ou venham a constar em meu CPF no Sistema de Informações de Crédito (“SCR”) gerido pelo Banco Central do Brasil – “BACEN”, ou dos sistemas que venham a complementá-lo ou  substituí-lo. E nas fontes B3 e CERC autorizo a realizarem consultas para verificação da existência de Cédulas de Produto Rural e suas respectivas informações.</t>
    </r>
  </si>
  <si>
    <r>
      <rPr>
        <b/>
        <sz val="12"/>
        <color theme="1"/>
        <rFont val="Franklin Gothic Book"/>
        <family val="2"/>
      </rPr>
      <t>Cláusula Décima Oitava</t>
    </r>
    <r>
      <rPr>
        <sz val="12"/>
        <color theme="1"/>
        <rFont val="Franklin Gothic Book"/>
        <family val="2"/>
      </rPr>
      <t xml:space="preserve"> - As Partes e as testemunhas envolvidas neste instrumento afirmam e declaram que esse instrumento poderá ser assinado eletronicamente, com fundamento no Artigo 10, parágrafo 2º da MP 2200-2/2001, e do Artigo 6º do Decreto 10.278/2020, sendo as assinaturas consideradas válidas, vinculantes e executáveis, desde que firmadas pelos representantes legais das Partes, utilizando sistema eletrônico com senha pessoal e intransferível capaz de comprovar a sua autoria e a integridade deste documento, garantida a eficácia das cláusulas.</t>
    </r>
  </si>
  <si>
    <r>
      <rPr>
        <b/>
        <sz val="12"/>
        <color theme="1"/>
        <rFont val="Franklin Gothic Book"/>
        <family val="2"/>
      </rPr>
      <t xml:space="preserve">Cláusula Décima Nona </t>
    </r>
    <r>
      <rPr>
        <sz val="12"/>
        <color theme="1"/>
        <rFont val="Franklin Gothic Book"/>
        <family val="2"/>
      </rPr>
      <t>-As partes declaram que em sua cadeia produtiva e em todas as atividades relacionadas ao objeto deste Contrato: (I) promovem o respeito aos direitos humanos e ao trabalho digno, e, portanto, não adotam em sua cadeia produtiva e em todas as atividades relacionadas ao objeto deste Contrato, a exploração de trabalho infantil ou de trabalho em situação degradante, análoga à de trabalho escravo, tampouco se beneficiam ou coadunam com tais práticas; (II) não adotam e não coadunam com qualquer prática de concorrência desleal e de corrupção, de discriminação em todas as suas formas, agindo sempre pautadas na ética e na legalidade; (III) atendem à todas as exigências legais e regulamentares, contribuindo com a promoção da segurança alimentar e nutricional; (IV) atuam de modo a preservar o meio ambiente, incluindo áreas de reserva ambiental, indígena, preservação permanente, parques nacionais, buscando sempre o desenvolvimento sustentável e a minimização dos efeitos nocivos e de eventuais impactos negativos que possam ser causados ao meio ambiente em razão de suas atividades; (V) não tem qualquer impedimento ou restrição, inclusive de caráter societário, pessoal ou de mandato, para a celebração e o cumprimento do presente Contrato; (VI) estão cientes de todas as circunstâncias e regras que norteiam o presente negócio jurídico e detêm experiência nas atividades que lhes competem por força deste ajuste; (VII) exercem a sua liberdade de contratar; (VIII) a presente avença atende aos princípios da boa fé, da função social do Contrato; (IX) que o presente Contrato foi celebrado pelas partes de forma consciente e livre de qualquer coação física ou moral e retrata o que foi ajustado pelas partes.</t>
    </r>
  </si>
  <si>
    <r>
      <rPr>
        <b/>
        <sz val="12"/>
        <color theme="1"/>
        <rFont val="Franklin Gothic Book"/>
        <family val="2"/>
      </rPr>
      <t>Cláusula Vigésima</t>
    </r>
    <r>
      <rPr>
        <sz val="12"/>
        <color theme="1"/>
        <rFont val="Franklin Gothic Book"/>
        <family val="2"/>
      </rPr>
      <t xml:space="preserve"> -  O VENDEDOR se compromete a resguardar os dados pessoais e a privacidade do COMPRADOR, adotando medidas de segurança, técnicas e administrativas aptas a alcançar esse objetivo, tendo como parâmetro as disposições da Lei n° 13.709 de 2018 (“LGDP”).
§ 1º. Todo e qualquer tratamento de dados que o VENDEDOR realizar observará a boa-fé e estará pautado nos princípios da finalidade, necessidade, transparência, segurança, prevenção, não discriminação, qualidade dos dados, adequação, livre acesso e prestação de contas, sendo que para cada finalidade de tratamento de dados haverá uma base legal que o legitime.
§ 2º. As informações pessoais fornecidas pelo COMPRADOR e suas atualizações serão coletadas, armazenadas e utilizadas para viabilizar a execução deste contrato. Tendo em vista a necessidade legal de manutenção destes dados, o VENDEDOR os guardará por cinco anos ou pelo prazo legal indicado pela legislação para a manutenção dos dados, caso haja alguma alteração, eliminando-os definitivamente após transcorrido este período.
§ 3º. A VENDEDORA garante que os dados pessoais e informações coletados, em virtude deste contrato, não serão compartilhados em desacordo com a legislação pátria aplicável. Estes dados somente serão compartilhados com empresas obtentoras de germoplasma e biotecnologia de sementes de soja. As empresas que receberão tais dados são: Tropical Melhoramento e Genética S.A, Monsoy LTDA, GDM Genética do Brasil, Bayer S.A e M.S. Technologies Sementes Brasil LTDA, apenas para fins de cobrança de royalties sobre o volume comercializado. Nos casos de sementes com TSI (Tratamento de semente industrial), os dados também serão compartilhados com a Syngenta Proteção de Cultivos LTDA, sendo certo que estas empresas também agirão em concordância com a legislação, e não terão acesso a outros dados que não os efetivamente necessários para as finalidades as quais foram contratadas. Em caso de ser necessária a utilização dos dados para finalidade diversa da informada neste instrumento, a VENDEDORA se compromete a comunicar a COMPRADORA, de forma prévia, a fim de que esta última possa confirmar o eventual compartilhamento.ntratadas. Em caso de ser necessária a utilização dos dados para finalidade diversa da informada neste instrumento, o VENDEDOR se compromete a comunicar ao COMPRADOR, de forma prévia, a fim de que esta última possa confirmar o eventual compartilhamento. Item aplicável a sementes de soja.
§ 4º. O VENDEDOR garante que os dados pessoais e informações coletados, em virtude deste contrato, não serão compartilhados em desacordo com a legislação pátria aplicável. Estes dados somente serão compartilhados com empresas obtentoras de germoplasma e biotecnologia de sementes de algodão. As empresas que receberão tais dados são: Tropical Melhoramento e Genética S.A, Bayer S.A, Corteva Agriscience do Brasil LTDA e Basf S.A, apenas para fins de cobrança de royalties sobre o volume comercializado. Nos casos de sementes com TSI (Tratamento de semente industrial), os dados também serão compartilhados com a Syngenta Proteção de Cultivos LTDA, sendo certo que estas empresas também agirão em concordância com a legislação, e não terão acesso a outros dados que não os efetivamente necessários para as finalidades as quais foram contratadas. Em caso de ser necessária a utilização dos dados para finalidade diversa da informada neste instrumento, o VENDEDOR se compromete a comunicar ao COMPRADOR, de forma prévia, a fim de que esta última possa confirmar o eventual compartilhamento. Item aplicável a sementes de algodão.
§ 5º. O VENDEDOR respeita os direitos dos titulares de confirmação, acesso, correção, cancelamento, oposição, portabilidade, compartilhamento de dados e revisão das decisões automatizadas. O titular poderá exercer esses direitos por meio do e-mail: comercial@sementestropical.com.br.</t>
    </r>
  </si>
  <si>
    <r>
      <rPr>
        <b/>
        <sz val="12"/>
        <color theme="1"/>
        <rFont val="Franklin Gothic Book"/>
        <family val="2"/>
      </rPr>
      <t xml:space="preserve">Cláusula Vigésima Primeira </t>
    </r>
    <r>
      <rPr>
        <sz val="12"/>
        <color theme="1"/>
        <rFont val="Franklin Gothic Book"/>
        <family val="2"/>
      </rPr>
      <t>-  O (a) Comprador (a) independentemente de qualquer formalidade, autoriza o (a) Vendedor (a), a seu critério, faturar as mercadorias e/ou realizar repasse financeiro da referida compra e venda (cessão do valor da compra e venda), tanto pela Tropical Agrícola LTDA, CNPJ nº  11.402.267/0002-02 (Banco Itaú, conta corrente nº 22.169-5, agência nº 0499, chave pix: 11.402.267/0002-02), quanto por CELSO GRIESANG E OUTRO, CPF nº 234.122.240-49 (Banco Sicredi, Agência 809, Conta Corrente 1593-8, chave pix: pix@sementestropical.com.br</t>
    </r>
  </si>
  <si>
    <r>
      <rPr>
        <b/>
        <sz val="12"/>
        <color theme="1"/>
        <rFont val="Franklin Gothic Book"/>
        <family val="2"/>
      </rPr>
      <t xml:space="preserve">Cláusula Vigésima Segunda </t>
    </r>
    <r>
      <rPr>
        <sz val="12"/>
        <color theme="1"/>
        <rFont val="Franklin Gothic Book"/>
        <family val="2"/>
      </rPr>
      <t>-  As partes se obrigam, sob as penas previstas neste Contrato e na lei, em cumprir rigorosamente toda a legislação aplicável à prevenção e combate de corrupção, atividades ilícitas, lavagem de dinheiro e demais atos ilícitos análogos, nos termos da Lei 12.846 de 01 de agosto de 2013 (Lei Anticorrupção), bem como quaisquer outros dispositivos que venham a viger na legislação brasileira atinente a matéria.
Parágrafo único. O não cumprimento por quaisquer uma das partes da Lei Anticorrupção será considerada uma infração grave ao Contrato, conferindo à parte inocente o direito de, agindo de boa-fé, considerar o presente Contrato resolvido por inexecução voluntaria da parte infratora, sem quaisquer ônus ou penalidade à parte inocente, ficando a parte infratora responsável pelas perdas e danos que porventura ocasionar à parte inocente.</t>
    </r>
  </si>
  <si>
    <r>
      <rPr>
        <b/>
        <sz val="12"/>
        <rFont val="Franklin Gothic Book"/>
        <family val="2"/>
      </rPr>
      <t>Cláusula Vigésima Terceira</t>
    </r>
    <r>
      <rPr>
        <sz val="12"/>
        <rFont val="Franklin Gothic Book"/>
        <family val="2"/>
      </rPr>
      <t xml:space="preserve"> - Elegem as Partes, de comum acordo, o Foro da Comarca de Rondonópolis/MT, para dirimir quaisquer dúvidas ou questões oriundas do presente Contrato, renunciando expressamente a qualquer outro, por mais privilegiado que seja.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</si>
</sst>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R$&quot;\ * #,##0.00_-;\-&quot;R$&quot;\ * #,##0.00_-;_-&quot;R$&quot;\ * &quot;-&quot;??_-;_-@_-"/>
    <numFmt numFmtId="43" formatCode="_-* #,##0.00_-;\-* #,##0.00_-;_-* &quot;-&quot;??_-;_-@_-"/>
    <numFmt numFmtId="164" formatCode="_(&quot;R$ &quot;* #,##0.00_);_(&quot;R$ &quot;* \(#,##0.00\);_(&quot;R$ &quot;* &quot;-&quot;??_);_(@_)"/>
    <numFmt numFmtId="165" formatCode="[$-416]d\-mmm\-yy;@"/>
    <numFmt numFmtId="166" formatCode="_(* #,##0.00_);_(* \(#,##0.00\);_(* &quot;-&quot;??_);_(@_)"/>
    <numFmt numFmtId="167" formatCode="00000\-000"/>
    <numFmt numFmtId="168" formatCode="_-[$$-409]* #,##0.00_ ;_-[$$-409]* \-#,##0.00\ ;_-[$$-409]* &quot;-&quot;??_ ;_-@_ "/>
    <numFmt numFmtId="169" formatCode="_-&quot;R$&quot;* #,##0.00_-;\-&quot;R$&quot;* #,##0.00_-;_-&quot;R$&quot;* &quot;-&quot;??_-;_-@_-"/>
    <numFmt numFmtId="170" formatCode="&quot;Rondonópolis-MT, &quot;dd\,\ &quot;de&quot;\ mmmm\ &quot;de&quot;\ yyyy"/>
  </numFmts>
  <fonts count="4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1"/>
      <color theme="1"/>
      <name val="Segoe UI"/>
      <family val="2"/>
    </font>
    <font>
      <sz val="8"/>
      <color rgb="FF000000"/>
      <name val="Segoe UI"/>
      <family val="2"/>
    </font>
    <font>
      <sz val="10"/>
      <name val="Franklin Gothic Book"/>
      <family val="2"/>
    </font>
    <font>
      <b/>
      <sz val="26"/>
      <name val="Franklin Gothic Book"/>
      <family val="2"/>
    </font>
    <font>
      <b/>
      <sz val="16"/>
      <color rgb="FF000000"/>
      <name val="Franklin Gothic Book"/>
      <family val="2"/>
    </font>
    <font>
      <sz val="10"/>
      <color rgb="FF000000"/>
      <name val="Franklin Gothic Book"/>
      <family val="2"/>
    </font>
    <font>
      <b/>
      <sz val="8"/>
      <name val="Franklin Gothic Book"/>
      <family val="2"/>
    </font>
    <font>
      <b/>
      <sz val="10"/>
      <name val="Franklin Gothic Book"/>
      <family val="2"/>
    </font>
    <font>
      <b/>
      <sz val="12"/>
      <name val="Franklin Gothic Book"/>
      <family val="2"/>
    </font>
    <font>
      <sz val="8"/>
      <name val="Franklin Gothic Book"/>
      <family val="2"/>
    </font>
    <font>
      <b/>
      <sz val="11"/>
      <name val="Franklin Gothic Book"/>
      <family val="2"/>
    </font>
    <font>
      <b/>
      <i/>
      <sz val="8"/>
      <name val="Franklin Gothic Book"/>
      <family val="2"/>
    </font>
    <font>
      <sz val="12"/>
      <name val="Franklin Gothic Book"/>
      <family val="2"/>
    </font>
    <font>
      <sz val="9"/>
      <name val="Franklin Gothic Book"/>
      <family val="2"/>
    </font>
    <font>
      <b/>
      <sz val="8"/>
      <color theme="1"/>
      <name val="Franklin Gothic Book"/>
      <family val="2"/>
    </font>
    <font>
      <sz val="8"/>
      <color theme="1"/>
      <name val="Franklin Gothic Book"/>
      <family val="2"/>
    </font>
    <font>
      <sz val="7"/>
      <name val="Franklin Gothic Book"/>
      <family val="2"/>
    </font>
    <font>
      <b/>
      <sz val="9"/>
      <color theme="1"/>
      <name val="Franklin Gothic Book"/>
      <family val="2"/>
    </font>
    <font>
      <b/>
      <u/>
      <sz val="12"/>
      <name val="Arial"/>
      <family val="2"/>
    </font>
    <font>
      <b/>
      <sz val="12"/>
      <name val="Arial"/>
      <family val="2"/>
    </font>
    <font>
      <sz val="12"/>
      <color theme="1"/>
      <name val="Franklin Gothic Book"/>
      <family val="2"/>
    </font>
    <font>
      <b/>
      <sz val="12"/>
      <color theme="1"/>
      <name val="Franklin Gothic Book"/>
      <family val="2"/>
    </font>
    <font>
      <sz val="9"/>
      <color theme="1"/>
      <name val="Arial"/>
      <family val="2"/>
    </font>
    <font>
      <b/>
      <sz val="16"/>
      <name val="Franklin Gothic Book"/>
      <family val="2"/>
    </font>
    <font>
      <b/>
      <sz val="11"/>
      <color theme="1"/>
      <name val="Calibri"/>
      <family val="2"/>
      <scheme val="minor"/>
    </font>
    <font>
      <b/>
      <sz val="11"/>
      <color theme="0"/>
      <name val="Calibri"/>
      <family val="2"/>
      <scheme val="minor"/>
    </font>
    <font>
      <u/>
      <sz val="10"/>
      <color theme="10"/>
      <name val="Arial"/>
      <family val="2"/>
    </font>
    <font>
      <sz val="8"/>
      <color theme="0"/>
      <name val="Calibri"/>
      <family val="2"/>
      <scheme val="minor"/>
    </font>
    <font>
      <b/>
      <sz val="8"/>
      <color theme="0"/>
      <name val="Arial"/>
      <family val="2"/>
    </font>
    <font>
      <sz val="12"/>
      <color theme="0"/>
      <name val="Arial"/>
      <family val="2"/>
    </font>
    <font>
      <sz val="8"/>
      <color theme="0"/>
      <name val="Arial"/>
      <family val="2"/>
    </font>
    <font>
      <sz val="11"/>
      <color theme="0"/>
      <name val="Calibri"/>
      <family val="2"/>
    </font>
    <font>
      <sz val="10"/>
      <color theme="0"/>
      <name val="Arial"/>
      <family val="2"/>
    </font>
    <font>
      <sz val="16"/>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s>
  <borders count="1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theme="0"/>
      </left>
      <right/>
      <top style="thin">
        <color theme="0"/>
      </top>
      <bottom/>
      <diagonal/>
    </border>
    <border>
      <left style="thin">
        <color indexed="64"/>
      </left>
      <right style="thin">
        <color indexed="64"/>
      </right>
      <top/>
      <bottom/>
      <diagonal/>
    </border>
  </borders>
  <cellStyleXfs count="35">
    <xf numFmtId="0" fontId="0" fillId="0" borderId="0"/>
    <xf numFmtId="164"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0" fontId="4" fillId="0" borderId="0"/>
    <xf numFmtId="9" fontId="6" fillId="0" borderId="0" applyFont="0" applyFill="0" applyBorder="0" applyAlignment="0" applyProtection="0"/>
    <xf numFmtId="0" fontId="3"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0" fontId="5" fillId="0" borderId="0"/>
    <xf numFmtId="0" fontId="2" fillId="0" borderId="0"/>
    <xf numFmtId="43" fontId="2" fillId="0" borderId="0" applyFont="0" applyFill="0" applyBorder="0" applyAlignment="0" applyProtection="0"/>
    <xf numFmtId="169" fontId="2" fillId="0" borderId="0" applyFont="0" applyFill="0" applyBorder="0" applyAlignment="0" applyProtection="0"/>
    <xf numFmtId="44" fontId="2" fillId="0" borderId="0" applyFont="0" applyFill="0" applyBorder="0" applyAlignment="0" applyProtection="0"/>
    <xf numFmtId="169" fontId="2" fillId="0" borderId="0" applyFont="0" applyFill="0" applyBorder="0" applyAlignment="0" applyProtection="0"/>
    <xf numFmtId="0" fontId="7" fillId="0" borderId="0"/>
    <xf numFmtId="9" fontId="7"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0" fontId="33" fillId="0" borderId="0" applyNumberFormat="0" applyFill="0" applyBorder="0" applyAlignment="0" applyProtection="0"/>
    <xf numFmtId="0" fontId="1" fillId="0" borderId="0"/>
  </cellStyleXfs>
  <cellXfs count="284">
    <xf numFmtId="0" fontId="0" fillId="0" borderId="0" xfId="0"/>
    <xf numFmtId="0" fontId="15" fillId="3" borderId="14" xfId="2" applyFont="1" applyFill="1" applyBorder="1" applyAlignment="1" applyProtection="1">
      <alignment horizontal="left" vertical="center"/>
      <protection locked="0"/>
    </xf>
    <xf numFmtId="167" fontId="15" fillId="3" borderId="12" xfId="2" applyNumberFormat="1" applyFont="1" applyFill="1" applyBorder="1" applyAlignment="1" applyProtection="1">
      <alignment horizontal="left" vertical="center"/>
      <protection locked="0"/>
    </xf>
    <xf numFmtId="166" fontId="9" fillId="0" borderId="2" xfId="3" applyFont="1" applyFill="1" applyBorder="1" applyAlignment="1" applyProtection="1">
      <alignment horizontal="center" vertical="center"/>
      <protection locked="0"/>
    </xf>
    <xf numFmtId="168" fontId="9" fillId="0" borderId="2" xfId="3" applyNumberFormat="1" applyFont="1" applyFill="1" applyBorder="1" applyAlignment="1" applyProtection="1">
      <alignment vertical="center"/>
      <protection locked="0"/>
    </xf>
    <xf numFmtId="9" fontId="15" fillId="4" borderId="2" xfId="6" applyFont="1" applyFill="1" applyBorder="1" applyAlignment="1" applyProtection="1">
      <alignment horizontal="center" vertical="center"/>
    </xf>
    <xf numFmtId="0" fontId="9" fillId="3" borderId="2" xfId="2" applyFont="1" applyFill="1" applyBorder="1" applyAlignment="1" applyProtection="1">
      <alignment horizontal="center" vertical="center"/>
      <protection locked="0"/>
    </xf>
    <xf numFmtId="0" fontId="9" fillId="0" borderId="9" xfId="2" applyFont="1" applyBorder="1" applyAlignment="1">
      <alignment vertical="center"/>
    </xf>
    <xf numFmtId="0" fontId="10" fillId="0" borderId="10" xfId="0" applyFont="1" applyBorder="1" applyAlignment="1">
      <alignment vertical="center"/>
    </xf>
    <xf numFmtId="0" fontId="12" fillId="0" borderId="10" xfId="0" applyFont="1" applyBorder="1" applyAlignment="1">
      <alignment horizontal="center" vertical="center"/>
    </xf>
    <xf numFmtId="0" fontId="10" fillId="0" borderId="11" xfId="0" applyFont="1" applyBorder="1" applyAlignment="1">
      <alignment vertical="center"/>
    </xf>
    <xf numFmtId="0" fontId="9" fillId="0" borderId="0" xfId="0" applyFont="1" applyAlignment="1">
      <alignment vertical="center"/>
    </xf>
    <xf numFmtId="0" fontId="10" fillId="0" borderId="13" xfId="0" applyFont="1" applyBorder="1" applyAlignment="1">
      <alignment vertical="center"/>
    </xf>
    <xf numFmtId="0" fontId="10"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9" fillId="0" borderId="0" xfId="2" applyFont="1" applyAlignment="1">
      <alignment vertical="center"/>
    </xf>
    <xf numFmtId="0" fontId="10" fillId="0" borderId="14"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3" fillId="0" borderId="3" xfId="0" applyFont="1" applyBorder="1" applyAlignment="1">
      <alignment vertical="center"/>
    </xf>
    <xf numFmtId="0" fontId="12" fillId="0" borderId="3" xfId="0" applyFont="1" applyBorder="1" applyAlignment="1">
      <alignment vertical="center" wrapText="1"/>
    </xf>
    <xf numFmtId="0" fontId="10" fillId="0" borderId="12" xfId="0" applyFont="1" applyBorder="1" applyAlignment="1">
      <alignment vertical="center"/>
    </xf>
    <xf numFmtId="164" fontId="16" fillId="3" borderId="0" xfId="1" applyFont="1" applyFill="1" applyBorder="1" applyAlignment="1" applyProtection="1">
      <alignment horizontal="left" vertical="center"/>
    </xf>
    <xf numFmtId="0" fontId="16" fillId="3" borderId="0" xfId="2" applyFont="1" applyFill="1" applyAlignment="1">
      <alignment horizontal="left" vertical="center"/>
    </xf>
    <xf numFmtId="0" fontId="16" fillId="0" borderId="0" xfId="2" applyFont="1" applyAlignment="1">
      <alignment vertical="center"/>
    </xf>
    <xf numFmtId="0" fontId="16" fillId="0" borderId="14" xfId="2" applyFont="1" applyBorder="1" applyAlignment="1">
      <alignment vertical="center"/>
    </xf>
    <xf numFmtId="0" fontId="16" fillId="2" borderId="10" xfId="2" applyFont="1" applyFill="1" applyBorder="1" applyAlignment="1">
      <alignment vertical="center"/>
    </xf>
    <xf numFmtId="14" fontId="13" fillId="2" borderId="0" xfId="2" applyNumberFormat="1" applyFont="1" applyFill="1" applyAlignment="1">
      <alignment vertical="center"/>
    </xf>
    <xf numFmtId="14" fontId="14" fillId="0" borderId="5" xfId="2" applyNumberFormat="1" applyFont="1" applyBorder="1" applyAlignment="1">
      <alignment vertical="center"/>
    </xf>
    <xf numFmtId="0" fontId="19" fillId="3" borderId="13" xfId="2" applyFont="1" applyFill="1" applyBorder="1" applyAlignment="1">
      <alignment vertical="center"/>
    </xf>
    <xf numFmtId="0" fontId="19" fillId="3" borderId="0" xfId="2" applyFont="1" applyFill="1" applyAlignment="1">
      <alignment vertical="center"/>
    </xf>
    <xf numFmtId="164" fontId="19" fillId="3" borderId="0" xfId="1" applyFont="1" applyFill="1" applyBorder="1" applyAlignment="1" applyProtection="1">
      <alignment vertical="center"/>
    </xf>
    <xf numFmtId="0" fontId="19" fillId="3" borderId="14" xfId="2" applyFont="1" applyFill="1" applyBorder="1" applyAlignment="1">
      <alignment vertical="center"/>
    </xf>
    <xf numFmtId="0" fontId="9" fillId="0" borderId="0" xfId="2" applyFont="1" applyAlignment="1">
      <alignment horizontal="center" vertical="center"/>
    </xf>
    <xf numFmtId="0" fontId="17" fillId="4" borderId="2" xfId="2" applyFont="1" applyFill="1" applyBorder="1" applyAlignment="1">
      <alignment horizontal="center" vertical="center"/>
    </xf>
    <xf numFmtId="166" fontId="17" fillId="4" borderId="2" xfId="3" applyFont="1" applyFill="1" applyBorder="1" applyAlignment="1" applyProtection="1">
      <alignment vertical="center"/>
    </xf>
    <xf numFmtId="0" fontId="14" fillId="3" borderId="9" xfId="2" applyFont="1" applyFill="1" applyBorder="1" applyAlignment="1">
      <alignment vertical="center"/>
    </xf>
    <xf numFmtId="0" fontId="9" fillId="0" borderId="14" xfId="2" applyFont="1" applyBorder="1" applyAlignment="1">
      <alignment vertical="center"/>
    </xf>
    <xf numFmtId="165" fontId="14" fillId="0" borderId="0" xfId="2" applyNumberFormat="1" applyFont="1" applyAlignment="1">
      <alignment vertical="center"/>
    </xf>
    <xf numFmtId="166" fontId="14" fillId="0" borderId="0" xfId="3" applyFont="1" applyFill="1" applyBorder="1" applyAlignment="1" applyProtection="1">
      <alignment horizontal="center" vertical="center"/>
    </xf>
    <xf numFmtId="0" fontId="13" fillId="3" borderId="13" xfId="2" applyFont="1" applyFill="1" applyBorder="1" applyAlignment="1">
      <alignment horizontal="left"/>
    </xf>
    <xf numFmtId="0" fontId="14" fillId="0" borderId="0" xfId="2" applyFont="1" applyAlignment="1">
      <alignment vertical="center"/>
    </xf>
    <xf numFmtId="0" fontId="14" fillId="0" borderId="14" xfId="2" applyFont="1" applyBorder="1" applyAlignment="1">
      <alignment vertical="center"/>
    </xf>
    <xf numFmtId="0" fontId="23" fillId="0" borderId="0" xfId="2" applyFont="1" applyAlignment="1">
      <alignment horizontal="justify" vertical="justify" wrapText="1"/>
    </xf>
    <xf numFmtId="0" fontId="23" fillId="0" borderId="0" xfId="2" applyFont="1" applyAlignment="1">
      <alignment horizontal="justify" vertical="justify"/>
    </xf>
    <xf numFmtId="0" fontId="9" fillId="0" borderId="0" xfId="2" applyFont="1" applyAlignment="1">
      <alignment vertical="center" wrapText="1"/>
    </xf>
    <xf numFmtId="0" fontId="21" fillId="0" borderId="0" xfId="16" applyFont="1" applyAlignment="1">
      <alignment vertical="center"/>
    </xf>
    <xf numFmtId="0" fontId="22" fillId="0" borderId="0" xfId="16" applyFont="1" applyAlignment="1">
      <alignment vertical="center"/>
    </xf>
    <xf numFmtId="0" fontId="20" fillId="0" borderId="0" xfId="2" applyFont="1" applyAlignment="1">
      <alignment horizontal="left" vertical="center"/>
    </xf>
    <xf numFmtId="0" fontId="22" fillId="0" borderId="0" xfId="16" applyFont="1" applyAlignment="1">
      <alignment horizontal="center" vertical="center"/>
    </xf>
    <xf numFmtId="0" fontId="9" fillId="0" borderId="0" xfId="2" applyFont="1" applyAlignment="1">
      <alignment horizontal="left" vertical="center"/>
    </xf>
    <xf numFmtId="0" fontId="9" fillId="0" borderId="2" xfId="2" applyFont="1" applyBorder="1" applyAlignment="1" applyProtection="1">
      <alignment horizontal="center" vertical="center"/>
      <protection locked="0"/>
    </xf>
    <xf numFmtId="14" fontId="9" fillId="0" borderId="2" xfId="2" applyNumberFormat="1" applyFont="1" applyBorder="1" applyAlignment="1" applyProtection="1">
      <alignment horizontal="center" vertical="center"/>
      <protection locked="0"/>
    </xf>
    <xf numFmtId="168" fontId="14" fillId="4" borderId="2" xfId="1" applyNumberFormat="1" applyFont="1" applyFill="1" applyBorder="1" applyAlignment="1" applyProtection="1">
      <alignment vertical="center"/>
    </xf>
    <xf numFmtId="0" fontId="14" fillId="4" borderId="2" xfId="2" applyFont="1" applyFill="1" applyBorder="1" applyAlignment="1">
      <alignment horizontal="center" vertical="center"/>
    </xf>
    <xf numFmtId="14" fontId="13" fillId="0" borderId="6" xfId="2" applyNumberFormat="1" applyFont="1" applyBorder="1" applyAlignment="1">
      <alignment vertical="center"/>
    </xf>
    <xf numFmtId="0" fontId="13" fillId="3" borderId="13" xfId="2" applyFont="1" applyFill="1" applyBorder="1" applyAlignment="1">
      <alignment horizontal="left" vertical="center"/>
    </xf>
    <xf numFmtId="0" fontId="13" fillId="3" borderId="2" xfId="2" applyFont="1" applyFill="1" applyBorder="1" applyAlignment="1">
      <alignment horizontal="right" vertical="center"/>
    </xf>
    <xf numFmtId="0" fontId="13" fillId="3" borderId="14" xfId="2" applyFont="1" applyFill="1" applyBorder="1" applyAlignment="1">
      <alignment vertical="center"/>
    </xf>
    <xf numFmtId="0" fontId="13" fillId="0" borderId="9" xfId="2" applyFont="1" applyBorder="1" applyAlignment="1">
      <alignment vertical="center"/>
    </xf>
    <xf numFmtId="0" fontId="13" fillId="0" borderId="13" xfId="2" applyFont="1" applyBorder="1" applyAlignment="1">
      <alignment vertical="center"/>
    </xf>
    <xf numFmtId="0" fontId="13" fillId="2" borderId="10" xfId="2" applyFont="1" applyFill="1" applyBorder="1" applyAlignment="1">
      <alignment vertical="center"/>
    </xf>
    <xf numFmtId="0" fontId="14" fillId="4" borderId="6" xfId="2" applyFont="1" applyFill="1" applyBorder="1" applyAlignment="1">
      <alignment horizontal="center" vertical="center"/>
    </xf>
    <xf numFmtId="14" fontId="15" fillId="0" borderId="2" xfId="2" applyNumberFormat="1" applyFont="1" applyBorder="1" applyAlignment="1">
      <alignment horizontal="center" vertical="center"/>
    </xf>
    <xf numFmtId="0" fontId="24" fillId="0" borderId="13" xfId="0" applyFont="1" applyBorder="1" applyAlignment="1">
      <alignment horizontal="left" vertical="center" wrapText="1"/>
    </xf>
    <xf numFmtId="0" fontId="24" fillId="0" borderId="8" xfId="0" applyFont="1" applyBorder="1" applyAlignment="1">
      <alignment horizontal="left" vertical="center" wrapText="1"/>
    </xf>
    <xf numFmtId="0" fontId="14" fillId="3" borderId="2" xfId="2" applyFont="1" applyFill="1" applyBorder="1" applyAlignment="1">
      <alignment horizontal="center" vertical="center"/>
    </xf>
    <xf numFmtId="0" fontId="19" fillId="0" borderId="0" xfId="2" applyFont="1" applyAlignment="1">
      <alignment horizontal="justify" vertical="justify" wrapText="1"/>
    </xf>
    <xf numFmtId="0" fontId="19" fillId="0" borderId="0" xfId="2" applyFont="1" applyAlignment="1">
      <alignment horizontal="left" vertical="center" wrapText="1"/>
    </xf>
    <xf numFmtId="0" fontId="28" fillId="0" borderId="0" xfId="16" applyFont="1" applyAlignment="1">
      <alignment vertical="center" wrapText="1"/>
    </xf>
    <xf numFmtId="0" fontId="27" fillId="0" borderId="0" xfId="16" applyFont="1" applyAlignment="1">
      <alignment vertical="center" wrapText="1"/>
    </xf>
    <xf numFmtId="0" fontId="19" fillId="0" borderId="0" xfId="2" applyFont="1" applyAlignment="1">
      <alignment vertical="center" wrapText="1"/>
    </xf>
    <xf numFmtId="0" fontId="28" fillId="0" borderId="0" xfId="16" applyFont="1" applyAlignment="1">
      <alignment horizontal="center" vertical="center" wrapText="1"/>
    </xf>
    <xf numFmtId="0" fontId="27" fillId="0" borderId="0" xfId="16" applyFont="1" applyAlignment="1">
      <alignment horizontal="center" vertical="center" wrapText="1"/>
    </xf>
    <xf numFmtId="170" fontId="27" fillId="0" borderId="0" xfId="16" applyNumberFormat="1" applyFont="1" applyAlignment="1">
      <alignment horizontal="center" vertical="center" wrapText="1"/>
    </xf>
    <xf numFmtId="0" fontId="19" fillId="0" borderId="0" xfId="2" applyFont="1" applyAlignment="1">
      <alignment vertical="center"/>
    </xf>
    <xf numFmtId="0" fontId="28" fillId="0" borderId="0" xfId="16" applyFont="1" applyAlignment="1">
      <alignment vertical="center"/>
    </xf>
    <xf numFmtId="0" fontId="27" fillId="0" borderId="0" xfId="16" applyFont="1" applyAlignment="1">
      <alignment horizontal="center" vertical="center"/>
    </xf>
    <xf numFmtId="0" fontId="27" fillId="0" borderId="0" xfId="16" applyFont="1" applyAlignment="1">
      <alignment vertical="center"/>
    </xf>
    <xf numFmtId="0" fontId="19" fillId="0" borderId="0" xfId="2" applyFont="1" applyAlignment="1">
      <alignment horizontal="left" vertical="center"/>
    </xf>
    <xf numFmtId="0" fontId="19" fillId="0" borderId="0" xfId="2" applyFont="1" applyAlignment="1">
      <alignment horizontal="center" vertical="center"/>
    </xf>
    <xf numFmtId="0" fontId="28" fillId="0" borderId="0" xfId="16" applyFont="1" applyAlignment="1">
      <alignment horizontal="center" vertical="center"/>
    </xf>
    <xf numFmtId="0" fontId="13" fillId="0" borderId="3" xfId="0" applyFont="1" applyBorder="1" applyAlignment="1">
      <alignment horizontal="center" vertical="center"/>
    </xf>
    <xf numFmtId="0" fontId="12" fillId="0" borderId="0" xfId="0" applyFont="1" applyAlignment="1">
      <alignment vertical="center" wrapText="1"/>
    </xf>
    <xf numFmtId="0" fontId="30" fillId="0" borderId="11" xfId="0" applyFont="1" applyBorder="1" applyAlignment="1" applyProtection="1">
      <alignment horizontal="center" vertical="center"/>
      <protection locked="0"/>
    </xf>
    <xf numFmtId="9" fontId="9" fillId="0" borderId="2" xfId="6" applyFont="1" applyFill="1" applyBorder="1" applyAlignment="1" applyProtection="1">
      <alignment horizontal="center" vertical="center"/>
      <protection locked="0"/>
    </xf>
    <xf numFmtId="164" fontId="9" fillId="0" borderId="7" xfId="1" applyFont="1" applyFill="1" applyBorder="1" applyAlignment="1" applyProtection="1">
      <alignment vertical="center"/>
    </xf>
    <xf numFmtId="0" fontId="31" fillId="0" borderId="0" xfId="16" applyFont="1"/>
    <xf numFmtId="0" fontId="2" fillId="0" borderId="0" xfId="16"/>
    <xf numFmtId="0" fontId="32" fillId="0" borderId="0" xfId="16" applyFont="1"/>
    <xf numFmtId="0" fontId="2" fillId="6" borderId="0" xfId="16" applyFill="1"/>
    <xf numFmtId="14" fontId="15" fillId="2" borderId="0" xfId="2" applyNumberFormat="1" applyFont="1" applyFill="1" applyAlignment="1">
      <alignment horizontal="center" vertical="center"/>
    </xf>
    <xf numFmtId="0" fontId="13" fillId="0" borderId="8" xfId="2" applyFont="1" applyBorder="1" applyAlignment="1" applyProtection="1">
      <alignment vertical="center"/>
      <protection locked="0"/>
    </xf>
    <xf numFmtId="0" fontId="1" fillId="0" borderId="0" xfId="16" applyFont="1"/>
    <xf numFmtId="0" fontId="36" fillId="0" borderId="0" xfId="0" applyFont="1" applyAlignment="1">
      <alignment horizontal="center" vertical="center"/>
    </xf>
    <xf numFmtId="0" fontId="37" fillId="0" borderId="0" xfId="0" applyFont="1" applyAlignment="1">
      <alignment horizontal="center" vertical="center"/>
    </xf>
    <xf numFmtId="0" fontId="37" fillId="0" borderId="15" xfId="0" applyFont="1" applyBorder="1" applyAlignment="1">
      <alignment horizontal="center" vertical="center"/>
    </xf>
    <xf numFmtId="0" fontId="37" fillId="0" borderId="0" xfId="0" applyFont="1" applyAlignment="1">
      <alignment vertical="center"/>
    </xf>
    <xf numFmtId="0" fontId="37" fillId="4" borderId="0" xfId="0" applyFont="1" applyFill="1" applyAlignment="1">
      <alignment horizontal="center" vertical="center"/>
    </xf>
    <xf numFmtId="0" fontId="37" fillId="5" borderId="0" xfId="0" applyFont="1" applyFill="1" applyAlignment="1">
      <alignment horizontal="center" vertical="center"/>
    </xf>
    <xf numFmtId="0" fontId="37" fillId="0" borderId="0" xfId="0" applyFont="1" applyAlignment="1">
      <alignment horizontal="left" vertical="center"/>
    </xf>
    <xf numFmtId="0" fontId="35" fillId="0" borderId="0" xfId="0" applyFont="1" applyAlignment="1">
      <alignment horizontal="center" vertical="center"/>
    </xf>
    <xf numFmtId="0" fontId="34" fillId="0" borderId="0" xfId="7" applyFont="1" applyAlignment="1">
      <alignment horizontal="center" vertical="center"/>
    </xf>
    <xf numFmtId="0" fontId="38" fillId="0" borderId="0" xfId="0" applyFont="1"/>
    <xf numFmtId="0" fontId="39" fillId="0" borderId="0" xfId="0" applyFont="1"/>
    <xf numFmtId="0" fontId="30" fillId="0" borderId="11" xfId="0" applyFont="1" applyBorder="1" applyAlignment="1">
      <alignment horizontal="center" vertical="center"/>
    </xf>
    <xf numFmtId="0" fontId="16" fillId="0" borderId="6" xfId="2" applyFont="1" applyBorder="1" applyAlignment="1">
      <alignment horizontal="center" vertical="center"/>
    </xf>
    <xf numFmtId="0" fontId="15" fillId="3" borderId="14" xfId="2" applyFont="1" applyFill="1" applyBorder="1" applyAlignment="1">
      <alignment horizontal="left" vertical="center"/>
    </xf>
    <xf numFmtId="0" fontId="9" fillId="0" borderId="6" xfId="2" applyFont="1" applyBorder="1" applyAlignment="1">
      <alignment horizontal="center" vertical="center"/>
    </xf>
    <xf numFmtId="167" fontId="15" fillId="3" borderId="12" xfId="2" applyNumberFormat="1" applyFont="1" applyFill="1" applyBorder="1" applyAlignment="1">
      <alignment horizontal="left" vertical="center"/>
    </xf>
    <xf numFmtId="0" fontId="13" fillId="0" borderId="8" xfId="2" applyFont="1" applyBorder="1" applyAlignment="1">
      <alignment vertical="center"/>
    </xf>
    <xf numFmtId="0" fontId="9" fillId="3" borderId="2" xfId="2" applyFont="1" applyFill="1" applyBorder="1" applyAlignment="1">
      <alignment horizontal="center" vertical="center"/>
    </xf>
    <xf numFmtId="0" fontId="14" fillId="2" borderId="10" xfId="2" applyFont="1" applyFill="1" applyBorder="1" applyAlignment="1">
      <alignment vertical="center"/>
    </xf>
    <xf numFmtId="14" fontId="14" fillId="2" borderId="0" xfId="2" applyNumberFormat="1" applyFont="1" applyFill="1" applyAlignment="1">
      <alignment vertical="center"/>
    </xf>
    <xf numFmtId="0" fontId="9" fillId="0" borderId="2" xfId="2" applyFont="1" applyBorder="1" applyAlignment="1">
      <alignment horizontal="center" vertical="center"/>
    </xf>
    <xf numFmtId="168" fontId="9" fillId="0" borderId="2" xfId="3" applyNumberFormat="1" applyFont="1" applyFill="1" applyBorder="1" applyAlignment="1" applyProtection="1">
      <alignment vertical="center"/>
    </xf>
    <xf numFmtId="14" fontId="9" fillId="0" borderId="2" xfId="2" applyNumberFormat="1" applyFont="1" applyBorder="1" applyAlignment="1">
      <alignment horizontal="center" vertical="center"/>
    </xf>
    <xf numFmtId="9" fontId="9" fillId="0" borderId="2" xfId="6" applyFont="1" applyFill="1" applyBorder="1" applyAlignment="1" applyProtection="1">
      <alignment horizontal="center" vertical="center"/>
    </xf>
    <xf numFmtId="0" fontId="13" fillId="3" borderId="4" xfId="2" applyFont="1" applyFill="1" applyBorder="1" applyAlignment="1">
      <alignment vertical="center"/>
    </xf>
    <xf numFmtId="0" fontId="15" fillId="3" borderId="1" xfId="2" applyFont="1" applyFill="1" applyBorder="1" applyAlignment="1" applyProtection="1">
      <alignment vertical="center" wrapText="1"/>
      <protection locked="0"/>
    </xf>
    <xf numFmtId="0" fontId="40" fillId="5" borderId="0" xfId="34" applyFont="1" applyFill="1" applyAlignment="1">
      <alignment vertical="center"/>
    </xf>
    <xf numFmtId="0" fontId="1" fillId="5" borderId="0" xfId="34" applyFill="1" applyAlignment="1">
      <alignment vertical="center"/>
    </xf>
    <xf numFmtId="0" fontId="1" fillId="0" borderId="0" xfId="34" applyAlignment="1">
      <alignment vertical="center"/>
    </xf>
    <xf numFmtId="0" fontId="1" fillId="5" borderId="0" xfId="34" applyFill="1" applyAlignment="1">
      <alignment horizontal="center" vertical="center"/>
    </xf>
    <xf numFmtId="0" fontId="1" fillId="0" borderId="0" xfId="34" applyAlignment="1">
      <alignment horizontal="center" vertical="center"/>
    </xf>
    <xf numFmtId="0" fontId="41" fillId="0" borderId="0" xfId="34" applyFont="1" applyAlignment="1">
      <alignment vertical="center"/>
    </xf>
    <xf numFmtId="0" fontId="41" fillId="0" borderId="0" xfId="34" applyFont="1" applyAlignment="1">
      <alignment horizontal="center" vertical="center"/>
    </xf>
    <xf numFmtId="0" fontId="15" fillId="3" borderId="1" xfId="2" applyFont="1" applyFill="1" applyBorder="1" applyAlignment="1">
      <alignment vertical="center" wrapText="1"/>
    </xf>
    <xf numFmtId="0" fontId="16" fillId="0" borderId="2" xfId="2" applyFont="1" applyBorder="1" applyAlignment="1" applyProtection="1">
      <alignment horizontal="center" vertical="center"/>
      <protection locked="0"/>
    </xf>
    <xf numFmtId="0" fontId="13" fillId="0" borderId="6" xfId="0" applyFont="1" applyBorder="1" applyAlignment="1">
      <alignment horizontal="right" vertical="center"/>
    </xf>
    <xf numFmtId="0" fontId="13" fillId="0" borderId="7" xfId="0" applyFont="1" applyBorder="1" applyAlignment="1">
      <alignment horizontal="right" vertical="center"/>
    </xf>
    <xf numFmtId="0" fontId="17" fillId="4" borderId="8"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5" xfId="0" applyFont="1" applyFill="1" applyBorder="1" applyAlignment="1">
      <alignment horizontal="center" vertical="center"/>
    </xf>
    <xf numFmtId="0" fontId="17" fillId="4" borderId="10" xfId="0" applyFont="1" applyFill="1" applyBorder="1" applyAlignment="1">
      <alignment horizontal="center" vertical="center"/>
    </xf>
    <xf numFmtId="0" fontId="17" fillId="4" borderId="11" xfId="0" applyFont="1" applyFill="1" applyBorder="1" applyAlignment="1">
      <alignment horizontal="center" vertical="center"/>
    </xf>
    <xf numFmtId="0" fontId="13" fillId="3" borderId="9" xfId="2" applyFont="1" applyFill="1" applyBorder="1" applyAlignment="1">
      <alignment horizontal="left" vertical="center"/>
    </xf>
    <xf numFmtId="0" fontId="13" fillId="3" borderId="10" xfId="2" applyFont="1" applyFill="1" applyBorder="1" applyAlignment="1">
      <alignment horizontal="left" vertical="center"/>
    </xf>
    <xf numFmtId="0" fontId="13" fillId="3" borderId="11" xfId="2" applyFont="1" applyFill="1" applyBorder="1" applyAlignment="1">
      <alignment horizontal="left" vertical="center"/>
    </xf>
    <xf numFmtId="0" fontId="15" fillId="3" borderId="13" xfId="2" applyFont="1" applyFill="1" applyBorder="1" applyAlignment="1" applyProtection="1">
      <alignment horizontal="left" vertical="center"/>
      <protection locked="0"/>
    </xf>
    <xf numFmtId="0" fontId="15" fillId="3" borderId="0" xfId="2" applyFont="1" applyFill="1" applyAlignment="1" applyProtection="1">
      <alignment horizontal="left" vertical="center"/>
      <protection locked="0"/>
    </xf>
    <xf numFmtId="0" fontId="15" fillId="3" borderId="14" xfId="2" applyFont="1" applyFill="1" applyBorder="1" applyAlignment="1" applyProtection="1">
      <alignment horizontal="left" vertical="center"/>
      <protection locked="0"/>
    </xf>
    <xf numFmtId="0" fontId="15" fillId="3" borderId="8" xfId="2" applyFont="1" applyFill="1" applyBorder="1" applyAlignment="1" applyProtection="1">
      <alignment horizontal="left" vertical="center"/>
      <protection locked="0"/>
    </xf>
    <xf numFmtId="0" fontId="15" fillId="3" borderId="3" xfId="2" applyFont="1" applyFill="1" applyBorder="1" applyAlignment="1" applyProtection="1">
      <alignment horizontal="left" vertical="center"/>
      <protection locked="0"/>
    </xf>
    <xf numFmtId="0" fontId="11" fillId="0" borderId="10" xfId="0" applyFont="1" applyBorder="1" applyAlignment="1" applyProtection="1">
      <alignment horizontal="left"/>
      <protection locked="0"/>
    </xf>
    <xf numFmtId="0" fontId="13" fillId="0" borderId="9" xfId="0" applyFont="1" applyBorder="1" applyAlignment="1">
      <alignment horizontal="center" vertical="center"/>
    </xf>
    <xf numFmtId="0" fontId="13" fillId="0" borderId="8" xfId="0" applyFont="1" applyBorder="1" applyAlignment="1">
      <alignment horizontal="center" vertical="center"/>
    </xf>
    <xf numFmtId="0" fontId="9" fillId="0" borderId="10" xfId="0" applyFont="1" applyBorder="1" applyAlignment="1" applyProtection="1">
      <alignment horizontal="center" vertical="center"/>
      <protection locked="0"/>
    </xf>
    <xf numFmtId="0" fontId="9" fillId="0" borderId="11"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12" xfId="0" applyFont="1" applyBorder="1" applyAlignment="1" applyProtection="1">
      <alignment horizontal="center" vertical="center"/>
      <protection locked="0"/>
    </xf>
    <xf numFmtId="14" fontId="18" fillId="3" borderId="13" xfId="2" applyNumberFormat="1" applyFont="1" applyFill="1" applyBorder="1" applyAlignment="1">
      <alignment horizontal="center" vertical="center"/>
    </xf>
    <xf numFmtId="14" fontId="18" fillId="3" borderId="0" xfId="2" applyNumberFormat="1" applyFont="1" applyFill="1" applyAlignment="1">
      <alignment horizontal="center" vertical="center"/>
    </xf>
    <xf numFmtId="0" fontId="14" fillId="3" borderId="8" xfId="2" applyFont="1" applyFill="1" applyBorder="1" applyAlignment="1" applyProtection="1">
      <alignment horizontal="left" vertical="center"/>
      <protection locked="0"/>
    </xf>
    <xf numFmtId="0" fontId="14" fillId="3" borderId="12" xfId="2" applyFont="1" applyFill="1" applyBorder="1" applyAlignment="1" applyProtection="1">
      <alignment horizontal="left" vertical="center"/>
      <protection locked="0"/>
    </xf>
    <xf numFmtId="14" fontId="14" fillId="2" borderId="8" xfId="2" applyNumberFormat="1" applyFont="1" applyFill="1" applyBorder="1" applyAlignment="1" applyProtection="1">
      <alignment horizontal="center" vertical="center"/>
      <protection locked="0"/>
    </xf>
    <xf numFmtId="14" fontId="14" fillId="2" borderId="12" xfId="2" applyNumberFormat="1" applyFont="1" applyFill="1" applyBorder="1" applyAlignment="1" applyProtection="1">
      <alignment horizontal="center" vertical="center"/>
      <protection locked="0"/>
    </xf>
    <xf numFmtId="0" fontId="15" fillId="0" borderId="13" xfId="2" applyFont="1" applyBorder="1" applyAlignment="1" applyProtection="1">
      <alignment horizontal="left" vertical="center"/>
      <protection locked="0"/>
    </xf>
    <xf numFmtId="0" fontId="15" fillId="0" borderId="14" xfId="2" applyFont="1" applyBorder="1" applyAlignment="1" applyProtection="1">
      <alignment horizontal="left" vertical="center"/>
      <protection locked="0"/>
    </xf>
    <xf numFmtId="0" fontId="15" fillId="0" borderId="8" xfId="2" applyFont="1" applyBorder="1" applyAlignment="1" applyProtection="1">
      <alignment horizontal="left" vertical="center"/>
      <protection locked="0"/>
    </xf>
    <xf numFmtId="0" fontId="15" fillId="0" borderId="12" xfId="2" applyFont="1" applyBorder="1" applyAlignment="1" applyProtection="1">
      <alignment horizontal="left" vertical="center"/>
      <protection locked="0"/>
    </xf>
    <xf numFmtId="0" fontId="15" fillId="0" borderId="0" xfId="2" applyFont="1" applyAlignment="1" applyProtection="1">
      <alignment horizontal="left" vertical="center"/>
      <protection locked="0"/>
    </xf>
    <xf numFmtId="0" fontId="15" fillId="0" borderId="3" xfId="2" applyFont="1" applyBorder="1" applyAlignment="1" applyProtection="1">
      <alignment horizontal="left" vertical="center"/>
      <protection locked="0"/>
    </xf>
    <xf numFmtId="0" fontId="13" fillId="0" borderId="8" xfId="2" applyFont="1" applyBorder="1" applyAlignment="1" applyProtection="1">
      <alignment horizontal="left" vertical="center"/>
      <protection locked="0"/>
    </xf>
    <xf numFmtId="0" fontId="13" fillId="0" borderId="12" xfId="2" applyFont="1" applyBorder="1" applyAlignment="1" applyProtection="1">
      <alignment horizontal="left" vertical="center"/>
      <protection locked="0"/>
    </xf>
    <xf numFmtId="0" fontId="13" fillId="0" borderId="9" xfId="2" applyFont="1" applyBorder="1" applyAlignment="1">
      <alignment horizontal="left" vertical="center"/>
    </xf>
    <xf numFmtId="0" fontId="13" fillId="0" borderId="11" xfId="2" applyFont="1" applyBorder="1" applyAlignment="1">
      <alignment horizontal="left" vertical="center"/>
    </xf>
    <xf numFmtId="0" fontId="15" fillId="3" borderId="8" xfId="2" applyFont="1" applyFill="1" applyBorder="1" applyAlignment="1">
      <alignment horizontal="center" vertical="center" wrapText="1"/>
    </xf>
    <xf numFmtId="0" fontId="15" fillId="3" borderId="12" xfId="2" applyFont="1" applyFill="1" applyBorder="1" applyAlignment="1">
      <alignment horizontal="center" vertical="center" wrapText="1"/>
    </xf>
    <xf numFmtId="0" fontId="27" fillId="0" borderId="0" xfId="16" applyFont="1" applyAlignment="1">
      <alignment horizontal="center" vertical="center"/>
    </xf>
    <xf numFmtId="170" fontId="27" fillId="0" borderId="0" xfId="16" applyNumberFormat="1" applyFont="1" applyAlignment="1">
      <alignment horizontal="center" vertical="center" wrapText="1"/>
    </xf>
    <xf numFmtId="0" fontId="9" fillId="0" borderId="5" xfId="0" applyFont="1" applyBorder="1" applyAlignment="1" applyProtection="1">
      <alignment horizontal="center" vertical="center"/>
      <protection locked="0"/>
    </xf>
    <xf numFmtId="0" fontId="9" fillId="0" borderId="7" xfId="0" applyFont="1" applyBorder="1" applyAlignment="1" applyProtection="1">
      <alignment horizontal="center" vertical="center"/>
      <protection locked="0"/>
    </xf>
    <xf numFmtId="0" fontId="15" fillId="3" borderId="12" xfId="2" applyFont="1" applyFill="1" applyBorder="1" applyAlignment="1" applyProtection="1">
      <alignment horizontal="left" vertical="center"/>
      <protection locked="0"/>
    </xf>
    <xf numFmtId="0" fontId="14" fillId="4" borderId="6" xfId="2" applyFont="1" applyFill="1" applyBorder="1" applyAlignment="1">
      <alignment horizontal="center" vertical="center"/>
    </xf>
    <xf numFmtId="0" fontId="14" fillId="4" borderId="7" xfId="2" applyFont="1" applyFill="1" applyBorder="1" applyAlignment="1">
      <alignment horizontal="center" vertical="center"/>
    </xf>
    <xf numFmtId="0" fontId="14" fillId="4" borderId="2" xfId="2" applyFont="1" applyFill="1" applyBorder="1" applyAlignment="1">
      <alignment horizontal="center" vertical="center"/>
    </xf>
    <xf numFmtId="49" fontId="14" fillId="0" borderId="6" xfId="2" applyNumberFormat="1" applyFont="1" applyBorder="1" applyAlignment="1" applyProtection="1">
      <alignment horizontal="left" vertical="center" wrapText="1"/>
      <protection locked="0"/>
    </xf>
    <xf numFmtId="49" fontId="14" fillId="0" borderId="5" xfId="2" applyNumberFormat="1" applyFont="1" applyBorder="1" applyAlignment="1" applyProtection="1">
      <alignment horizontal="left" vertical="center" wrapText="1"/>
      <protection locked="0"/>
    </xf>
    <xf numFmtId="49" fontId="14" fillId="0" borderId="7" xfId="2" applyNumberFormat="1" applyFont="1" applyBorder="1" applyAlignment="1" applyProtection="1">
      <alignment horizontal="left" vertical="center" wrapText="1"/>
      <protection locked="0"/>
    </xf>
    <xf numFmtId="1" fontId="9" fillId="3" borderId="2" xfId="3" applyNumberFormat="1" applyFont="1" applyFill="1" applyBorder="1" applyAlignment="1" applyProtection="1">
      <alignment horizontal="center" vertical="center"/>
      <protection locked="0"/>
    </xf>
    <xf numFmtId="0" fontId="9" fillId="0" borderId="2" xfId="2" applyFont="1" applyBorder="1" applyAlignment="1" applyProtection="1">
      <alignment horizontal="center" vertical="center"/>
      <protection locked="0"/>
    </xf>
    <xf numFmtId="0" fontId="13" fillId="0" borderId="10" xfId="2" applyFont="1" applyBorder="1" applyAlignment="1">
      <alignment horizontal="left" vertical="center"/>
    </xf>
    <xf numFmtId="0" fontId="17" fillId="4" borderId="2" xfId="0" applyFont="1" applyFill="1" applyBorder="1" applyAlignment="1">
      <alignment horizontal="center" vertical="center"/>
    </xf>
    <xf numFmtId="0" fontId="17" fillId="4" borderId="4" xfId="0" applyFont="1" applyFill="1" applyBorder="1" applyAlignment="1">
      <alignment horizontal="center" vertical="center"/>
    </xf>
    <xf numFmtId="0" fontId="17" fillId="4" borderId="1" xfId="0" applyFont="1" applyFill="1" applyBorder="1" applyAlignment="1">
      <alignment horizontal="center" vertical="center"/>
    </xf>
    <xf numFmtId="0" fontId="13" fillId="0" borderId="9" xfId="2" applyFont="1" applyBorder="1" applyAlignment="1">
      <alignment horizontal="center" vertical="center"/>
    </xf>
    <xf numFmtId="0" fontId="13" fillId="0" borderId="10" xfId="2" applyFont="1" applyBorder="1" applyAlignment="1">
      <alignment horizontal="center" vertical="center"/>
    </xf>
    <xf numFmtId="0" fontId="13" fillId="0" borderId="11" xfId="2" applyFont="1" applyBorder="1" applyAlignment="1">
      <alignment horizontal="center" vertical="center"/>
    </xf>
    <xf numFmtId="0" fontId="13" fillId="2" borderId="9" xfId="2" applyFont="1" applyFill="1" applyBorder="1" applyAlignment="1">
      <alignment horizontal="left" vertical="center"/>
    </xf>
    <xf numFmtId="0" fontId="13" fillId="2" borderId="11" xfId="2" applyFont="1" applyFill="1" applyBorder="1" applyAlignment="1">
      <alignment horizontal="left" vertical="center"/>
    </xf>
    <xf numFmtId="0" fontId="33" fillId="0" borderId="8" xfId="33" applyBorder="1" applyAlignment="1" applyProtection="1">
      <alignment horizontal="left" vertical="center"/>
      <protection locked="0"/>
    </xf>
    <xf numFmtId="0" fontId="15" fillId="0" borderId="16" xfId="2" applyFont="1" applyBorder="1" applyAlignment="1" applyProtection="1">
      <alignment horizontal="center" vertical="center"/>
      <protection locked="0"/>
    </xf>
    <xf numFmtId="0" fontId="15" fillId="0" borderId="1" xfId="2" applyFont="1" applyBorder="1" applyAlignment="1" applyProtection="1">
      <alignment horizontal="center" vertical="center"/>
      <protection locked="0"/>
    </xf>
    <xf numFmtId="0" fontId="19" fillId="0" borderId="0" xfId="2" applyFont="1" applyAlignment="1">
      <alignment horizontal="left" vertical="center" wrapText="1"/>
    </xf>
    <xf numFmtId="164" fontId="9" fillId="0" borderId="2" xfId="1" applyFont="1" applyBorder="1" applyAlignment="1" applyProtection="1">
      <alignment vertical="center"/>
    </xf>
    <xf numFmtId="0" fontId="13" fillId="4" borderId="9" xfId="2" applyFont="1" applyFill="1" applyBorder="1" applyAlignment="1">
      <alignment horizontal="left" vertical="center" wrapText="1"/>
    </xf>
    <xf numFmtId="0" fontId="13" fillId="4" borderId="10" xfId="2" applyFont="1" applyFill="1" applyBorder="1" applyAlignment="1">
      <alignment horizontal="left" vertical="center" wrapText="1"/>
    </xf>
    <xf numFmtId="0" fontId="13" fillId="4" borderId="11" xfId="2" applyFont="1" applyFill="1" applyBorder="1" applyAlignment="1">
      <alignment horizontal="left" vertical="center" wrapText="1"/>
    </xf>
    <xf numFmtId="0" fontId="15" fillId="4" borderId="6" xfId="2" applyFont="1" applyFill="1" applyBorder="1" applyAlignment="1">
      <alignment horizontal="center" vertical="center"/>
    </xf>
    <xf numFmtId="0" fontId="15" fillId="4" borderId="5" xfId="2" applyFont="1" applyFill="1" applyBorder="1" applyAlignment="1">
      <alignment horizontal="center" vertical="center"/>
    </xf>
    <xf numFmtId="0" fontId="15" fillId="4" borderId="7" xfId="2" applyFont="1" applyFill="1" applyBorder="1" applyAlignment="1">
      <alignment horizontal="center" vertical="center"/>
    </xf>
    <xf numFmtId="0" fontId="13" fillId="0" borderId="2" xfId="2" applyFont="1" applyBorder="1" applyAlignment="1">
      <alignment horizontal="center" vertical="center"/>
    </xf>
    <xf numFmtId="0" fontId="24" fillId="0" borderId="0" xfId="0" applyFont="1" applyAlignment="1">
      <alignment horizontal="left" vertical="center"/>
    </xf>
    <xf numFmtId="0" fontId="24" fillId="0" borderId="14" xfId="0" applyFont="1" applyBorder="1" applyAlignment="1">
      <alignment horizontal="left" vertical="center"/>
    </xf>
    <xf numFmtId="0" fontId="24" fillId="0" borderId="3" xfId="0" applyFont="1" applyBorder="1" applyAlignment="1">
      <alignment horizontal="left" vertical="center"/>
    </xf>
    <xf numFmtId="0" fontId="24" fillId="0" borderId="12" xfId="0" applyFont="1" applyBorder="1" applyAlignment="1">
      <alignment horizontal="left" vertical="center"/>
    </xf>
    <xf numFmtId="1" fontId="9" fillId="4" borderId="2" xfId="3" applyNumberFormat="1" applyFont="1" applyFill="1" applyBorder="1" applyAlignment="1" applyProtection="1">
      <alignment horizontal="center" vertical="center"/>
    </xf>
    <xf numFmtId="0" fontId="24" fillId="0" borderId="10" xfId="0" applyFont="1" applyBorder="1" applyAlignment="1">
      <alignment horizontal="left" vertical="center"/>
    </xf>
    <xf numFmtId="0" fontId="24" fillId="0" borderId="11" xfId="0" applyFont="1" applyBorder="1" applyAlignment="1">
      <alignment horizontal="left" vertical="center"/>
    </xf>
    <xf numFmtId="0" fontId="15" fillId="0" borderId="3" xfId="2" applyFont="1" applyBorder="1" applyAlignment="1">
      <alignment horizontal="center" vertical="center"/>
    </xf>
    <xf numFmtId="0" fontId="19" fillId="0" borderId="3" xfId="2" applyFont="1" applyBorder="1" applyAlignment="1">
      <alignment horizontal="center" vertical="center"/>
    </xf>
    <xf numFmtId="0" fontId="25" fillId="3" borderId="9" xfId="2" applyFont="1" applyFill="1" applyBorder="1" applyAlignment="1">
      <alignment horizontal="center" vertical="center"/>
    </xf>
    <xf numFmtId="0" fontId="26" fillId="3" borderId="10" xfId="2" applyFont="1" applyFill="1" applyBorder="1" applyAlignment="1">
      <alignment horizontal="center" vertical="center"/>
    </xf>
    <xf numFmtId="0" fontId="26" fillId="3" borderId="11" xfId="2" applyFont="1" applyFill="1" applyBorder="1" applyAlignment="1">
      <alignment horizontal="center" vertical="center"/>
    </xf>
    <xf numFmtId="0" fontId="27" fillId="0" borderId="0" xfId="16" applyFont="1" applyAlignment="1">
      <alignment horizontal="left" vertical="top" wrapText="1"/>
    </xf>
    <xf numFmtId="0" fontId="27" fillId="0" borderId="14" xfId="16" applyFont="1" applyBorder="1" applyAlignment="1">
      <alignment horizontal="left" vertical="top" wrapText="1"/>
    </xf>
    <xf numFmtId="0" fontId="27" fillId="0" borderId="0" xfId="16" applyFont="1" applyAlignment="1">
      <alignment horizontal="justify" vertical="justify" wrapText="1"/>
    </xf>
    <xf numFmtId="0" fontId="19" fillId="0" borderId="10" xfId="2" applyFont="1" applyBorder="1" applyAlignment="1">
      <alignment horizontal="justify" vertical="justify"/>
    </xf>
    <xf numFmtId="0" fontId="19" fillId="0" borderId="0" xfId="2" applyFont="1" applyAlignment="1">
      <alignment horizontal="justify" vertical="justify"/>
    </xf>
    <xf numFmtId="0" fontId="27" fillId="0" borderId="0" xfId="16" applyFont="1" applyAlignment="1">
      <alignment vertical="justify" wrapText="1"/>
    </xf>
    <xf numFmtId="0" fontId="29" fillId="0" borderId="0" xfId="16" applyFont="1" applyAlignment="1">
      <alignment horizontal="left" vertical="top" wrapText="1"/>
    </xf>
    <xf numFmtId="0" fontId="29" fillId="0" borderId="14" xfId="16" applyFont="1" applyBorder="1" applyAlignment="1">
      <alignment horizontal="left" vertical="top" wrapText="1"/>
    </xf>
    <xf numFmtId="0" fontId="27" fillId="0" borderId="0" xfId="16" applyFont="1" applyAlignment="1">
      <alignment vertical="top" wrapText="1"/>
    </xf>
    <xf numFmtId="0" fontId="27" fillId="0" borderId="14" xfId="16" applyFont="1" applyBorder="1" applyAlignment="1">
      <alignment vertical="top" wrapText="1"/>
    </xf>
    <xf numFmtId="0" fontId="19" fillId="0" borderId="0" xfId="2" applyFont="1" applyAlignment="1">
      <alignment horizontal="justify" vertical="justify" wrapText="1"/>
    </xf>
    <xf numFmtId="0" fontId="15" fillId="0" borderId="0" xfId="2" applyFont="1" applyAlignment="1">
      <alignment horizontal="justify" vertical="justify" wrapText="1"/>
    </xf>
    <xf numFmtId="0" fontId="9" fillId="4" borderId="2" xfId="2" applyFont="1" applyFill="1" applyBorder="1" applyAlignment="1">
      <alignment horizontal="center" vertical="center"/>
    </xf>
    <xf numFmtId="164" fontId="14" fillId="4" borderId="2" xfId="1" applyFont="1" applyFill="1" applyBorder="1" applyAlignment="1" applyProtection="1">
      <alignment vertical="center"/>
    </xf>
    <xf numFmtId="0" fontId="14" fillId="4" borderId="5" xfId="2" applyFont="1" applyFill="1" applyBorder="1" applyAlignment="1">
      <alignment horizontal="center" vertical="center"/>
    </xf>
    <xf numFmtId="49" fontId="13" fillId="0" borderId="13" xfId="2" applyNumberFormat="1" applyFont="1" applyBorder="1" applyAlignment="1" applyProtection="1">
      <alignment horizontal="left" vertical="center" wrapText="1"/>
      <protection locked="0"/>
    </xf>
    <xf numFmtId="49" fontId="13" fillId="0" borderId="0" xfId="2" applyNumberFormat="1" applyFont="1" applyAlignment="1" applyProtection="1">
      <alignment horizontal="left" vertical="center" wrapText="1"/>
      <protection locked="0"/>
    </xf>
    <xf numFmtId="49" fontId="13" fillId="0" borderId="14" xfId="2" applyNumberFormat="1" applyFont="1" applyBorder="1" applyAlignment="1" applyProtection="1">
      <alignment horizontal="left" vertical="center" wrapText="1"/>
      <protection locked="0"/>
    </xf>
    <xf numFmtId="49" fontId="13" fillId="0" borderId="8" xfId="2" applyNumberFormat="1" applyFont="1" applyBorder="1" applyAlignment="1" applyProtection="1">
      <alignment horizontal="left" vertical="center" wrapText="1"/>
      <protection locked="0"/>
    </xf>
    <xf numFmtId="49" fontId="13" fillId="0" borderId="3" xfId="2" applyNumberFormat="1" applyFont="1" applyBorder="1" applyAlignment="1" applyProtection="1">
      <alignment horizontal="left" vertical="center" wrapText="1"/>
      <protection locked="0"/>
    </xf>
    <xf numFmtId="49" fontId="13" fillId="0" borderId="12" xfId="2" applyNumberFormat="1" applyFont="1" applyBorder="1" applyAlignment="1" applyProtection="1">
      <alignment horizontal="left" vertical="center" wrapText="1"/>
      <protection locked="0"/>
    </xf>
    <xf numFmtId="0" fontId="27" fillId="2" borderId="0" xfId="16" applyFont="1" applyFill="1" applyAlignment="1">
      <alignment horizontal="justify" vertical="justify" wrapText="1"/>
    </xf>
    <xf numFmtId="0" fontId="27" fillId="0" borderId="0" xfId="16" applyFont="1" applyAlignment="1">
      <alignment horizontal="justify" vertical="justify"/>
    </xf>
    <xf numFmtId="0" fontId="27" fillId="0" borderId="0" xfId="16" applyFont="1" applyAlignment="1">
      <alignment horizontal="left" vertical="justify" wrapText="1"/>
    </xf>
    <xf numFmtId="0" fontId="25" fillId="3" borderId="6" xfId="2" applyFont="1" applyFill="1" applyBorder="1" applyAlignment="1">
      <alignment horizontal="center" vertical="center"/>
    </xf>
    <xf numFmtId="0" fontId="26" fillId="3" borderId="5" xfId="2" applyFont="1" applyFill="1" applyBorder="1" applyAlignment="1">
      <alignment horizontal="center" vertical="center"/>
    </xf>
    <xf numFmtId="0" fontId="26" fillId="3" borderId="7" xfId="2" applyFont="1" applyFill="1" applyBorder="1" applyAlignment="1">
      <alignment horizontal="center" vertical="center"/>
    </xf>
    <xf numFmtId="0" fontId="14" fillId="4" borderId="9" xfId="2" applyFont="1" applyFill="1" applyBorder="1" applyAlignment="1">
      <alignment horizontal="left" vertical="center" wrapText="1"/>
    </xf>
    <xf numFmtId="0" fontId="14" fillId="4" borderId="10" xfId="2" applyFont="1" applyFill="1" applyBorder="1" applyAlignment="1">
      <alignment horizontal="left" vertical="center" wrapText="1"/>
    </xf>
    <xf numFmtId="0" fontId="14" fillId="4" borderId="11" xfId="2" applyFont="1" applyFill="1" applyBorder="1" applyAlignment="1">
      <alignment horizontal="left" vertical="center" wrapText="1"/>
    </xf>
    <xf numFmtId="49" fontId="13" fillId="0" borderId="13" xfId="2" applyNumberFormat="1" applyFont="1" applyBorder="1" applyAlignment="1">
      <alignment horizontal="left" vertical="center" wrapText="1"/>
    </xf>
    <xf numFmtId="49" fontId="13" fillId="0" borderId="0" xfId="2" applyNumberFormat="1" applyFont="1" applyAlignment="1">
      <alignment horizontal="left" vertical="center" wrapText="1"/>
    </xf>
    <xf numFmtId="49" fontId="13" fillId="0" borderId="14" xfId="2" applyNumberFormat="1" applyFont="1" applyBorder="1" applyAlignment="1">
      <alignment horizontal="left" vertical="center" wrapText="1"/>
    </xf>
    <xf numFmtId="49" fontId="13" fillId="0" borderId="8" xfId="2" applyNumberFormat="1" applyFont="1" applyBorder="1" applyAlignment="1">
      <alignment horizontal="left" vertical="center" wrapText="1"/>
    </xf>
    <xf numFmtId="49" fontId="13" fillId="0" borderId="3" xfId="2" applyNumberFormat="1" applyFont="1" applyBorder="1" applyAlignment="1">
      <alignment horizontal="left" vertical="center" wrapText="1"/>
    </xf>
    <xf numFmtId="49" fontId="13" fillId="0" borderId="12" xfId="2" applyNumberFormat="1" applyFont="1" applyBorder="1" applyAlignment="1">
      <alignment horizontal="left" vertical="center" wrapText="1"/>
    </xf>
    <xf numFmtId="1" fontId="9" fillId="3" borderId="2" xfId="3" applyNumberFormat="1" applyFont="1" applyFill="1" applyBorder="1" applyAlignment="1" applyProtection="1">
      <alignment horizontal="center" vertical="center"/>
    </xf>
    <xf numFmtId="0" fontId="14" fillId="0" borderId="6" xfId="2" applyFont="1" applyBorder="1" applyAlignment="1">
      <alignment horizontal="left" vertical="center" wrapText="1"/>
    </xf>
    <xf numFmtId="0" fontId="14" fillId="0" borderId="5" xfId="2" applyFont="1" applyBorder="1" applyAlignment="1">
      <alignment horizontal="left" vertical="center" wrapText="1"/>
    </xf>
    <xf numFmtId="0" fontId="14" fillId="0" borderId="7" xfId="2" applyFont="1" applyBorder="1" applyAlignment="1">
      <alignment horizontal="left" vertical="center" wrapText="1"/>
    </xf>
    <xf numFmtId="14" fontId="14" fillId="2" borderId="8" xfId="2" applyNumberFormat="1" applyFont="1" applyFill="1" applyBorder="1" applyAlignment="1">
      <alignment horizontal="center" vertical="center"/>
    </xf>
    <xf numFmtId="14" fontId="14" fillId="2" borderId="12" xfId="2" applyNumberFormat="1" applyFont="1" applyFill="1" applyBorder="1" applyAlignment="1">
      <alignment horizontal="center" vertical="center"/>
    </xf>
    <xf numFmtId="0" fontId="33" fillId="0" borderId="8" xfId="33" applyBorder="1" applyAlignment="1" applyProtection="1">
      <alignment horizontal="left" vertical="center"/>
    </xf>
    <xf numFmtId="0" fontId="13" fillId="0" borderId="12" xfId="2" applyFont="1" applyBorder="1" applyAlignment="1">
      <alignment horizontal="left" vertical="center"/>
    </xf>
    <xf numFmtId="0" fontId="15" fillId="0" borderId="13" xfId="2" applyFont="1" applyBorder="1" applyAlignment="1">
      <alignment horizontal="left" vertical="center"/>
    </xf>
    <xf numFmtId="0" fontId="15" fillId="0" borderId="0" xfId="2" applyFont="1" applyAlignment="1">
      <alignment horizontal="left" vertical="center"/>
    </xf>
    <xf numFmtId="0" fontId="15" fillId="0" borderId="14" xfId="2" applyFont="1" applyBorder="1" applyAlignment="1">
      <alignment horizontal="left" vertical="center"/>
    </xf>
    <xf numFmtId="0" fontId="15" fillId="0" borderId="8" xfId="2" applyFont="1" applyBorder="1" applyAlignment="1">
      <alignment horizontal="left" vertical="center"/>
    </xf>
    <xf numFmtId="0" fontId="15" fillId="0" borderId="3" xfId="2" applyFont="1" applyBorder="1" applyAlignment="1">
      <alignment horizontal="left" vertical="center"/>
    </xf>
    <xf numFmtId="0" fontId="15" fillId="0" borderId="12" xfId="2" applyFont="1" applyBorder="1" applyAlignment="1">
      <alignment horizontal="left" vertical="center"/>
    </xf>
    <xf numFmtId="0" fontId="15" fillId="0" borderId="16" xfId="2" applyFont="1" applyBorder="1" applyAlignment="1">
      <alignment horizontal="center" vertical="center"/>
    </xf>
    <xf numFmtId="0" fontId="15" fillId="0" borderId="1" xfId="2" applyFont="1" applyBorder="1" applyAlignment="1">
      <alignment horizontal="center" vertical="center"/>
    </xf>
    <xf numFmtId="0" fontId="13" fillId="0" borderId="8" xfId="2" applyFont="1" applyBorder="1" applyAlignment="1">
      <alignment horizontal="left" vertical="center"/>
    </xf>
    <xf numFmtId="0" fontId="15" fillId="3" borderId="13" xfId="2" applyFont="1" applyFill="1" applyBorder="1" applyAlignment="1">
      <alignment horizontal="left" vertical="center"/>
    </xf>
    <xf numFmtId="0" fontId="15" fillId="3" borderId="0" xfId="2" applyFont="1" applyFill="1" applyAlignment="1">
      <alignment horizontal="left" vertical="center"/>
    </xf>
    <xf numFmtId="0" fontId="15" fillId="3" borderId="14" xfId="2" applyFont="1" applyFill="1" applyBorder="1" applyAlignment="1">
      <alignment horizontal="left" vertical="center"/>
    </xf>
    <xf numFmtId="0" fontId="15" fillId="3" borderId="8" xfId="2" applyFont="1" applyFill="1" applyBorder="1" applyAlignment="1">
      <alignment horizontal="left" vertical="center"/>
    </xf>
    <xf numFmtId="0" fontId="15" fillId="3" borderId="3" xfId="2" applyFont="1" applyFill="1" applyBorder="1" applyAlignment="1">
      <alignment horizontal="left" vertical="center"/>
    </xf>
    <xf numFmtId="0" fontId="15" fillId="3" borderId="12" xfId="2" applyFont="1" applyFill="1" applyBorder="1" applyAlignment="1">
      <alignment horizontal="left" vertical="center"/>
    </xf>
    <xf numFmtId="0" fontId="11" fillId="0" borderId="10" xfId="0" applyFont="1" applyBorder="1" applyAlignment="1">
      <alignment horizontal="left"/>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7" xfId="0" applyFont="1" applyBorder="1" applyAlignment="1">
      <alignment horizontal="center" vertical="center"/>
    </xf>
    <xf numFmtId="0" fontId="15" fillId="3" borderId="8" xfId="2" applyFont="1" applyFill="1" applyBorder="1" applyAlignment="1">
      <alignment vertical="center" wrapText="1"/>
    </xf>
    <xf numFmtId="0" fontId="15" fillId="3" borderId="12" xfId="2" applyFont="1" applyFill="1" applyBorder="1" applyAlignment="1">
      <alignment vertical="center" wrapText="1"/>
    </xf>
  </cellXfs>
  <cellStyles count="35">
    <cellStyle name="Hiperlink" xfId="33" builtinId="8"/>
    <cellStyle name="Moeda" xfId="1" builtinId="4"/>
    <cellStyle name="Moeda 2" xfId="18" xr:uid="{6AFE46BC-7060-469A-8210-B1570BB75E50}"/>
    <cellStyle name="Moeda 2 2" xfId="24" xr:uid="{4B9D9C1D-9BF2-4ED7-975B-7F0125D891B1}"/>
    <cellStyle name="Moeda 2 2 2" xfId="31" xr:uid="{65690FF0-1953-4558-84C2-6B6F50ADFC3B}"/>
    <cellStyle name="Moeda 3" xfId="13" xr:uid="{1AFB5F1A-C59F-4E0C-A9DF-AC89D45F5832}"/>
    <cellStyle name="Moeda 3 2" xfId="26" xr:uid="{5EAEEF6B-2464-4165-9F7D-E4CAD86359CE}"/>
    <cellStyle name="Moeda 3 3" xfId="29" xr:uid="{A18BFCB1-4E17-4C6E-AC8A-EFE104713843}"/>
    <cellStyle name="Moeda 3 4" xfId="19" xr:uid="{B3085261-8177-414B-976A-53FEE05B5339}"/>
    <cellStyle name="Moeda 4" xfId="20" xr:uid="{9636A106-2961-4FE1-BBD1-B27344AE5889}"/>
    <cellStyle name="Moeda 5" xfId="9" xr:uid="{C56F5A0C-9EA3-4D63-A3FA-6ECB884E2500}"/>
    <cellStyle name="Normal" xfId="0" builtinId="0"/>
    <cellStyle name="Normal 2" xfId="2" xr:uid="{00000000-0005-0000-0000-000003000000}"/>
    <cellStyle name="Normal 2 2" xfId="16" xr:uid="{E2028693-797A-45CC-90D4-0FF5D87E4D1F}"/>
    <cellStyle name="Normal 2 3" xfId="21" xr:uid="{67473231-81DA-4BFC-A4CB-07E8A0B04C7A}"/>
    <cellStyle name="Normal 3" xfId="5" xr:uid="{00000000-0005-0000-0000-000004000000}"/>
    <cellStyle name="Normal 3 2" xfId="15" xr:uid="{3CE2C369-A616-4990-823A-7634C8416FF9}"/>
    <cellStyle name="Normal 4" xfId="7" xr:uid="{02AB17A1-D582-4A6C-8264-60A1A052C686}"/>
    <cellStyle name="Normal 5" xfId="8" xr:uid="{F70A3C45-3B4C-4AE2-9C4E-78DAF7059FC7}"/>
    <cellStyle name="Normal 6" xfId="34" xr:uid="{D904459D-6F26-4AC2-9C3F-97D473F556A4}"/>
    <cellStyle name="Porcentagem" xfId="6" builtinId="5"/>
    <cellStyle name="Porcentagem 2" xfId="4" xr:uid="{00000000-0005-0000-0000-000005000000}"/>
    <cellStyle name="Porcentagem 2 2" xfId="22" xr:uid="{9E55C08E-B856-4211-A722-F6654EA22062}"/>
    <cellStyle name="Porcentagem 3" xfId="10" xr:uid="{C2D2BFD0-6381-4809-AD53-83A180EF4176}"/>
    <cellStyle name="Vírgula 2" xfId="3" xr:uid="{00000000-0005-0000-0000-000006000000}"/>
    <cellStyle name="Vírgula 2 2" xfId="25" xr:uid="{536DF00F-E0D0-4229-B065-2A80E80972F1}"/>
    <cellStyle name="Vírgula 2 2 2" xfId="32" xr:uid="{5C6A6A09-BEF4-455F-AD8C-22092498D359}"/>
    <cellStyle name="Vírgula 2 3" xfId="28" xr:uid="{4DF677A0-EF9F-45D4-91A9-2096AA81A2CB}"/>
    <cellStyle name="Vírgula 2 4" xfId="17" xr:uid="{2B9542B6-067D-40BF-8459-5F3628D03057}"/>
    <cellStyle name="Vírgula 2 5" xfId="12" xr:uid="{095C732E-AFDC-4CD9-9354-694F7087DB27}"/>
    <cellStyle name="Vírgula 3" xfId="23" xr:uid="{7C3ED251-C197-49ED-8C2C-4A06C6F7FE8F}"/>
    <cellStyle name="Vírgula 3 2" xfId="30" xr:uid="{D0A0CEF6-D2D3-4B5F-A2A8-10897C2ECA9E}"/>
    <cellStyle name="Vírgula 4" xfId="27" xr:uid="{B6947355-60B0-4278-A4D5-7843B08FB399}"/>
    <cellStyle name="Vírgula 5" xfId="14" xr:uid="{613D9B78-95CE-4BA5-A542-5CAB0D2572B3}"/>
    <cellStyle name="Vírgula 6" xfId="11" xr:uid="{B5E8EFBC-F430-436B-892F-DC939AB1B84B}"/>
  </cellStyles>
  <dxfs count="49">
    <dxf>
      <numFmt numFmtId="171" formatCode="_-[$US$-3009]* \ #,##0.00_-;\-[$US$-3009]* \ #,##0.00_-;_-[$US$-3009]* &quot;-&quot;\ ??_-;_-@_-"/>
    </dxf>
    <dxf>
      <numFmt numFmtId="34" formatCode="_-&quot;R$&quot;\ * #,##0.00_-;\-&quot;R$&quot;\ * #,##0.00_-;_-&quot;R$&quot;\ * &quot;-&quot;??_-;_-@_-"/>
    </dxf>
    <dxf>
      <numFmt numFmtId="34" formatCode="_-&quot;R$&quot;\ * #,##0.00_-;\-&quot;R$&quot;\ * #,##0.00_-;_-&quot;R$&quot;\ * &quot;-&quot;??_-;_-@_-"/>
    </dxf>
    <dxf>
      <numFmt numFmtId="171" formatCode="_-[$US$-3009]* \ #,##0.00_-;\-[$US$-3009]* \ #,##0.00_-;_-[$US$-3009]* &quot;-&quot;\ ??_-;_-@_-"/>
    </dxf>
    <dxf>
      <numFmt numFmtId="171" formatCode="_-[$US$-3009]* \ #,##0.00_-;\-[$US$-3009]* \ #,##0.00_-;_-[$US$-3009]* &quot;-&quot;\ ??_-;_-@_-"/>
    </dxf>
    <dxf>
      <numFmt numFmtId="34" formatCode="_-&quot;R$&quot;\ * #,##0.00_-;\-&quot;R$&quot;\ * #,##0.00_-;_-&quot;R$&quot;\ * &quot;-&quot;??_-;_-@_-"/>
    </dxf>
    <dxf>
      <numFmt numFmtId="34" formatCode="_-&quot;R$&quot;\ * #,##0.00_-;\-&quot;R$&quot;\ * #,##0.00_-;_-&quot;R$&quot;\ * &quot;-&quot;??_-;_-@_-"/>
    </dxf>
    <dxf>
      <numFmt numFmtId="171" formatCode="_-[$US$-3009]* \ #,##0.00_-;\-[$US$-3009]* \ #,##0.00_-;_-[$US$-3009]* &quot;-&quot;\ ??_-;_-@_-"/>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0"/>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theme="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8"/>
        <color theme="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8"/>
        <color theme="0"/>
        <name val="Arial"/>
        <family val="2"/>
        <scheme val="none"/>
      </font>
      <alignment horizontal="center" vertical="center" textRotation="0" wrapText="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fill>
        <patternFill patternType="none">
          <bgColor auto="1"/>
        </patternFill>
      </fill>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amily val="2"/>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amily val="2"/>
      </font>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alignment horizontal="center" vertical="center" textRotation="0" indent="0" justifyLastLine="0" shrinkToFit="0" readingOrder="0"/>
    </dxf>
    <dxf>
      <font>
        <strike val="0"/>
        <outline val="0"/>
        <shadow val="0"/>
        <u val="none"/>
        <vertAlign val="baseline"/>
        <sz val="8"/>
        <color theme="0"/>
        <family val="2"/>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amily val="2"/>
      </font>
      <alignment horizontal="center" vertical="center" textRotation="0" indent="0" justifyLastLine="0" shrinkToFit="0" readingOrder="0"/>
    </dxf>
    <dxf>
      <font>
        <b val="0"/>
        <i val="0"/>
        <strike val="0"/>
        <condense val="0"/>
        <extend val="0"/>
        <outline val="0"/>
        <shadow val="0"/>
        <u val="none"/>
        <vertAlign val="baseline"/>
        <sz val="8"/>
        <color theme="0"/>
        <name val="Arial"/>
        <family val="2"/>
        <scheme val="none"/>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
      <font>
        <strike val="0"/>
        <outline val="0"/>
        <shadow val="0"/>
        <u val="none"/>
        <vertAlign val="baseline"/>
        <sz val="8"/>
        <color theme="0"/>
      </font>
      <alignment horizontal="center" vertical="center" textRotation="0" indent="0" justifyLastLine="0" shrinkToFit="0" readingOrder="0"/>
    </dxf>
  </dxfs>
  <tableStyles count="0" defaultTableStyle="TableStyleMedium9" defaultPivotStyle="PivotStyleLight16"/>
  <colors>
    <mruColors>
      <color rgb="FFB2B2B2"/>
      <color rgb="FF969696"/>
      <color rgb="FFADADAD"/>
      <color rgb="FF99FF66"/>
      <color rgb="FF00FFFF"/>
      <color rgb="FF006600"/>
      <color rgb="FF993300"/>
      <color rgb="FF777777"/>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Radio" firstButton="1" fmlaLink="PREMISSAS!$AC$3" lockText="1"/>
</file>

<file path=xl/ctrlProps/ctrlProp2.xml><?xml version="1.0" encoding="utf-8"?>
<formControlPr xmlns="http://schemas.microsoft.com/office/spreadsheetml/2009/9/main" objectType="Radio" checked="Checked" lockText="1"/>
</file>

<file path=xl/ctrlProps/ctrlProp3.xml><?xml version="1.0" encoding="utf-8"?>
<formControlPr xmlns="http://schemas.microsoft.com/office/spreadsheetml/2009/9/main" objectType="Radio" firstButton="1" fmlaLink="PREMISSAS!$AC$3" lockText="1"/>
</file>

<file path=xl/ctrlProps/ctrlProp4.xml><?xml version="1.0" encoding="utf-8"?>
<formControlPr xmlns="http://schemas.microsoft.com/office/spreadsheetml/2009/9/main" objectType="Radio" checked="Checked"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325755</xdr:colOff>
      <xdr:row>1</xdr:row>
      <xdr:rowOff>76200</xdr:rowOff>
    </xdr:from>
    <xdr:to>
      <xdr:col>2</xdr:col>
      <xdr:colOff>456780</xdr:colOff>
      <xdr:row>3</xdr:row>
      <xdr:rowOff>56324</xdr:rowOff>
    </xdr:to>
    <xdr:pic>
      <xdr:nvPicPr>
        <xdr:cNvPr id="9" name="Imagem 8">
          <a:extLst>
            <a:ext uri="{FF2B5EF4-FFF2-40B4-BE49-F238E27FC236}">
              <a16:creationId xmlns:a16="http://schemas.microsoft.com/office/drawing/2014/main" id="{00000000-0008-0000-0000-000009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4097" b="10072"/>
        <a:stretch/>
      </xdr:blipFill>
      <xdr:spPr>
        <a:xfrm>
          <a:off x="325755" y="76200"/>
          <a:ext cx="1493100" cy="504000"/>
        </a:xfrm>
        <a:prstGeom prst="rect">
          <a:avLst/>
        </a:prstGeom>
      </xdr:spPr>
    </xdr:pic>
    <xdr:clientData/>
  </xdr:twoCellAnchor>
  <xdr:twoCellAnchor editAs="oneCell">
    <xdr:from>
      <xdr:col>4</xdr:col>
      <xdr:colOff>0</xdr:colOff>
      <xdr:row>41</xdr:row>
      <xdr:rowOff>0</xdr:rowOff>
    </xdr:from>
    <xdr:to>
      <xdr:col>4</xdr:col>
      <xdr:colOff>304800</xdr:colOff>
      <xdr:row>42</xdr:row>
      <xdr:rowOff>54768</xdr:rowOff>
    </xdr:to>
    <xdr:sp macro="" textlink="">
      <xdr:nvSpPr>
        <xdr:cNvPr id="3" name="AutoShape 2" descr="21_b_cell">
          <a:extLst>
            <a:ext uri="{FF2B5EF4-FFF2-40B4-BE49-F238E27FC236}">
              <a16:creationId xmlns:a16="http://schemas.microsoft.com/office/drawing/2014/main" id="{00000000-0008-0000-0000-000003000000}"/>
            </a:ext>
          </a:extLst>
        </xdr:cNvPr>
        <xdr:cNvSpPr>
          <a:spLocks noChangeAspect="1" noChangeArrowheads="1"/>
        </xdr:cNvSpPr>
      </xdr:nvSpPr>
      <xdr:spPr bwMode="auto">
        <a:xfrm>
          <a:off x="3429000" y="7934325"/>
          <a:ext cx="304800" cy="235743"/>
        </a:xfrm>
        <a:prstGeom prst="rect">
          <a:avLst/>
        </a:prstGeom>
        <a:noFill/>
      </xdr:spPr>
    </xdr:sp>
    <xdr:clientData/>
  </xdr:twoCellAnchor>
  <xdr:twoCellAnchor editAs="oneCell">
    <xdr:from>
      <xdr:col>4</xdr:col>
      <xdr:colOff>0</xdr:colOff>
      <xdr:row>41</xdr:row>
      <xdr:rowOff>0</xdr:rowOff>
    </xdr:from>
    <xdr:to>
      <xdr:col>4</xdr:col>
      <xdr:colOff>304800</xdr:colOff>
      <xdr:row>42</xdr:row>
      <xdr:rowOff>54768</xdr:rowOff>
    </xdr:to>
    <xdr:sp macro="" textlink="">
      <xdr:nvSpPr>
        <xdr:cNvPr id="4" name="AutoShape 3" descr="06_f_house">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3429000" y="7934325"/>
          <a:ext cx="304800" cy="235743"/>
        </a:xfrm>
        <a:prstGeom prst="rect">
          <a:avLst/>
        </a:prstGeom>
        <a:noFill/>
      </xdr:spPr>
    </xdr:sp>
    <xdr:clientData/>
  </xdr:twoCellAnchor>
  <xdr:twoCellAnchor editAs="oneCell">
    <xdr:from>
      <xdr:col>4</xdr:col>
      <xdr:colOff>0</xdr:colOff>
      <xdr:row>41</xdr:row>
      <xdr:rowOff>0</xdr:rowOff>
    </xdr:from>
    <xdr:to>
      <xdr:col>4</xdr:col>
      <xdr:colOff>304800</xdr:colOff>
      <xdr:row>42</xdr:row>
      <xdr:rowOff>54768</xdr:rowOff>
    </xdr:to>
    <xdr:sp macro="" textlink="">
      <xdr:nvSpPr>
        <xdr:cNvPr id="5" name="AutoShape 4" descr="42_e_letter">
          <a:extLst>
            <a:ext uri="{FF2B5EF4-FFF2-40B4-BE49-F238E27FC236}">
              <a16:creationId xmlns:a16="http://schemas.microsoft.com/office/drawing/2014/main" id="{00000000-0008-0000-0000-000005000000}"/>
            </a:ext>
          </a:extLst>
        </xdr:cNvPr>
        <xdr:cNvSpPr>
          <a:spLocks noChangeAspect="1" noChangeArrowheads="1"/>
        </xdr:cNvSpPr>
      </xdr:nvSpPr>
      <xdr:spPr bwMode="auto">
        <a:xfrm>
          <a:off x="3429000" y="7934325"/>
          <a:ext cx="304800" cy="235743"/>
        </a:xfrm>
        <a:prstGeom prst="rect">
          <a:avLst/>
        </a:prstGeom>
        <a:noFill/>
      </xdr:spPr>
    </xdr:sp>
    <xdr:clientData/>
  </xdr:twoCellAnchor>
  <mc:AlternateContent xmlns:mc="http://schemas.openxmlformats.org/markup-compatibility/2006">
    <mc:Choice xmlns:a14="http://schemas.microsoft.com/office/drawing/2010/main" Requires="a14">
      <xdr:twoCellAnchor editAs="absolute">
        <xdr:from>
          <xdr:col>7</xdr:col>
          <xdr:colOff>289560</xdr:colOff>
          <xdr:row>1</xdr:row>
          <xdr:rowOff>213360</xdr:rowOff>
        </xdr:from>
        <xdr:to>
          <xdr:col>7</xdr:col>
          <xdr:colOff>982980</xdr:colOff>
          <xdr:row>2</xdr:row>
          <xdr:rowOff>137160</xdr:rowOff>
        </xdr:to>
        <xdr:sp macro="" textlink="">
          <xdr:nvSpPr>
            <xdr:cNvPr id="1034" name="Option Button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pt-BR" sz="800" b="0" i="0" u="none" strike="noStrike" baseline="0">
                  <a:solidFill>
                    <a:srgbClr val="000000"/>
                  </a:solidFill>
                  <a:latin typeface="Segoe UI"/>
                  <a:cs typeface="Segoe UI"/>
                </a:rPr>
                <a:t>SOJA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982980</xdr:colOff>
          <xdr:row>1</xdr:row>
          <xdr:rowOff>213360</xdr:rowOff>
        </xdr:from>
        <xdr:to>
          <xdr:col>7</xdr:col>
          <xdr:colOff>1859280</xdr:colOff>
          <xdr:row>2</xdr:row>
          <xdr:rowOff>137160</xdr:rowOff>
        </xdr:to>
        <xdr:sp macro="" textlink="">
          <xdr:nvSpPr>
            <xdr:cNvPr id="1035" name="Option Button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pt-BR" sz="800" b="0" i="0" u="none" strike="noStrike" baseline="0">
                  <a:solidFill>
                    <a:srgbClr val="000000"/>
                  </a:solidFill>
                  <a:latin typeface="Segoe UI"/>
                  <a:cs typeface="Segoe UI"/>
                </a:rPr>
                <a:t>ALGODÃO</a:t>
              </a:r>
            </a:p>
          </xdr:txBody>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325755</xdr:colOff>
      <xdr:row>1</xdr:row>
      <xdr:rowOff>76200</xdr:rowOff>
    </xdr:from>
    <xdr:to>
      <xdr:col>2</xdr:col>
      <xdr:colOff>456780</xdr:colOff>
      <xdr:row>3</xdr:row>
      <xdr:rowOff>60134</xdr:rowOff>
    </xdr:to>
    <xdr:pic>
      <xdr:nvPicPr>
        <xdr:cNvPr id="2" name="Imagem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4097" b="10072"/>
        <a:stretch/>
      </xdr:blipFill>
      <xdr:spPr>
        <a:xfrm>
          <a:off x="325755" y="285750"/>
          <a:ext cx="1493100" cy="498284"/>
        </a:xfrm>
        <a:prstGeom prst="rect">
          <a:avLst/>
        </a:prstGeom>
      </xdr:spPr>
    </xdr:pic>
    <xdr:clientData/>
  </xdr:twoCellAnchor>
  <xdr:twoCellAnchor editAs="oneCell">
    <xdr:from>
      <xdr:col>4</xdr:col>
      <xdr:colOff>0</xdr:colOff>
      <xdr:row>41</xdr:row>
      <xdr:rowOff>0</xdr:rowOff>
    </xdr:from>
    <xdr:to>
      <xdr:col>4</xdr:col>
      <xdr:colOff>304800</xdr:colOff>
      <xdr:row>42</xdr:row>
      <xdr:rowOff>58578</xdr:rowOff>
    </xdr:to>
    <xdr:sp macro="" textlink="">
      <xdr:nvSpPr>
        <xdr:cNvPr id="3" name="AutoShape 2" descr="21_b_cell">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3171825" y="9553575"/>
          <a:ext cx="304800" cy="268128"/>
        </a:xfrm>
        <a:prstGeom prst="rect">
          <a:avLst/>
        </a:prstGeom>
        <a:noFill/>
      </xdr:spPr>
    </xdr:sp>
    <xdr:clientData/>
  </xdr:twoCellAnchor>
  <xdr:twoCellAnchor editAs="oneCell">
    <xdr:from>
      <xdr:col>4</xdr:col>
      <xdr:colOff>0</xdr:colOff>
      <xdr:row>41</xdr:row>
      <xdr:rowOff>0</xdr:rowOff>
    </xdr:from>
    <xdr:to>
      <xdr:col>4</xdr:col>
      <xdr:colOff>304800</xdr:colOff>
      <xdr:row>42</xdr:row>
      <xdr:rowOff>58578</xdr:rowOff>
    </xdr:to>
    <xdr:sp macro="" textlink="">
      <xdr:nvSpPr>
        <xdr:cNvPr id="4" name="AutoShape 3" descr="06_f_house">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3171825" y="9553575"/>
          <a:ext cx="304800" cy="268128"/>
        </a:xfrm>
        <a:prstGeom prst="rect">
          <a:avLst/>
        </a:prstGeom>
        <a:noFill/>
      </xdr:spPr>
    </xdr:sp>
    <xdr:clientData/>
  </xdr:twoCellAnchor>
  <xdr:twoCellAnchor editAs="oneCell">
    <xdr:from>
      <xdr:col>4</xdr:col>
      <xdr:colOff>0</xdr:colOff>
      <xdr:row>41</xdr:row>
      <xdr:rowOff>0</xdr:rowOff>
    </xdr:from>
    <xdr:to>
      <xdr:col>4</xdr:col>
      <xdr:colOff>304800</xdr:colOff>
      <xdr:row>42</xdr:row>
      <xdr:rowOff>58578</xdr:rowOff>
    </xdr:to>
    <xdr:sp macro="" textlink="">
      <xdr:nvSpPr>
        <xdr:cNvPr id="5" name="AutoShape 4" descr="42_e_letter">
          <a:extLst>
            <a:ext uri="{FF2B5EF4-FFF2-40B4-BE49-F238E27FC236}">
              <a16:creationId xmlns:a16="http://schemas.microsoft.com/office/drawing/2014/main" id="{00000000-0008-0000-0100-000005000000}"/>
            </a:ext>
          </a:extLst>
        </xdr:cNvPr>
        <xdr:cNvSpPr>
          <a:spLocks noChangeAspect="1" noChangeArrowheads="1"/>
        </xdr:cNvSpPr>
      </xdr:nvSpPr>
      <xdr:spPr bwMode="auto">
        <a:xfrm>
          <a:off x="3171825" y="9553575"/>
          <a:ext cx="304800" cy="268128"/>
        </a:xfrm>
        <a:prstGeom prst="rect">
          <a:avLst/>
        </a:prstGeom>
        <a:noFill/>
      </xdr:spPr>
    </xdr:sp>
    <xdr:clientData/>
  </xdr:twoCellAnchor>
  <mc:AlternateContent xmlns:mc="http://schemas.openxmlformats.org/markup-compatibility/2006">
    <mc:Choice xmlns:a14="http://schemas.microsoft.com/office/drawing/2010/main" Requires="a14">
      <xdr:twoCellAnchor editAs="absolute">
        <xdr:from>
          <xdr:col>7</xdr:col>
          <xdr:colOff>289560</xdr:colOff>
          <xdr:row>1</xdr:row>
          <xdr:rowOff>213360</xdr:rowOff>
        </xdr:from>
        <xdr:to>
          <xdr:col>7</xdr:col>
          <xdr:colOff>982980</xdr:colOff>
          <xdr:row>2</xdr:row>
          <xdr:rowOff>137160</xdr:rowOff>
        </xdr:to>
        <xdr:sp macro="" textlink="">
          <xdr:nvSpPr>
            <xdr:cNvPr id="2049" name="Option 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pt-BR" sz="800" b="0" i="0" u="none" strike="noStrike" baseline="0">
                  <a:solidFill>
                    <a:srgbClr val="000000"/>
                  </a:solidFill>
                  <a:latin typeface="Segoe UI"/>
                  <a:cs typeface="Segoe UI"/>
                </a:rPr>
                <a:t>SOJA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982980</xdr:colOff>
          <xdr:row>1</xdr:row>
          <xdr:rowOff>213360</xdr:rowOff>
        </xdr:from>
        <xdr:to>
          <xdr:col>7</xdr:col>
          <xdr:colOff>1859280</xdr:colOff>
          <xdr:row>2</xdr:row>
          <xdr:rowOff>137160</xdr:rowOff>
        </xdr:to>
        <xdr:sp macro="" textlink="">
          <xdr:nvSpPr>
            <xdr:cNvPr id="2050" name="Option 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pt-BR" sz="800" b="0" i="0" u="none" strike="noStrike" baseline="0">
                  <a:solidFill>
                    <a:srgbClr val="000000"/>
                  </a:solidFill>
                  <a:latin typeface="Segoe UI"/>
                  <a:cs typeface="Segoe UI"/>
                </a:rPr>
                <a:t>ALGODÃO</a:t>
              </a:r>
            </a:p>
          </xdr:txBody>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E01ABE-2BA2-4DDF-A0EF-519FFBC129CD}" name="RTV" displayName="RTV" ref="B2:D9" totalsRowShown="0" headerRowDxfId="48" dataDxfId="47">
  <autoFilter ref="B2:D9" xr:uid="{FCE01ABE-2BA2-4DDF-A0EF-519FFBC129CD}">
    <filterColumn colId="0" hiddenButton="1"/>
    <filterColumn colId="1" hiddenButton="1"/>
    <filterColumn colId="2" hiddenButton="1"/>
  </autoFilter>
  <tableColumns count="3">
    <tableColumn id="1" xr3:uid="{476EDB7F-572E-424E-9A46-0804D3893546}" name="RTV" dataDxfId="46"/>
    <tableColumn id="2" xr3:uid="{784A058D-FF41-4EEB-8CF8-E29E1BCA2515}" name="Mínimo" dataDxfId="45"/>
    <tableColumn id="3" xr3:uid="{919E80C6-9E27-42AC-A66A-29FFFB21B8BA}" name="Máximo" dataDxfId="4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AA17F9-A451-4161-96E7-F150DC1AB271}" name="cultivar" displayName="cultivar" ref="F2:G39" totalsRowShown="0" headerRowDxfId="43" dataDxfId="42">
  <autoFilter ref="F2:G39" xr:uid="{FFAA17F9-A451-4161-96E7-F150DC1AB271}">
    <filterColumn colId="0" hiddenButton="1"/>
    <filterColumn colId="1" hiddenButton="1"/>
  </autoFilter>
  <sortState xmlns:xlrd2="http://schemas.microsoft.com/office/spreadsheetml/2017/richdata2" ref="F3:G39">
    <sortCondition ref="G2:G39"/>
  </sortState>
  <tableColumns count="2">
    <tableColumn id="1" xr3:uid="{2FAFEC27-F54A-4A25-8ABE-A03C1D398FCD}" name="Cultivar" dataDxfId="41"/>
    <tableColumn id="2" xr3:uid="{6F4D521C-2818-4973-8D61-DF2686CCA9B7}" name="Cultura" dataDxfId="4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E03BA7-A9FC-4A90-878D-B77533DA8A75}" name="EMBALAGEM" displayName="EMBALAGEM" ref="I2:J7" totalsRowShown="0" headerRowDxfId="39" dataDxfId="38">
  <autoFilter ref="I2:J7" xr:uid="{E6E03BA7-A9FC-4A90-878D-B77533DA8A75}">
    <filterColumn colId="0" hiddenButton="1"/>
    <filterColumn colId="1" hiddenButton="1"/>
  </autoFilter>
  <tableColumns count="2">
    <tableColumn id="1" xr3:uid="{4BEFE77B-13DA-4177-91C2-3E217CFC0D1D}" name="Embalagem" dataDxfId="37"/>
    <tableColumn id="2" xr3:uid="{32A1EE3B-A79F-41B6-A33A-27AF4F71AE4B}" name="Cultura" dataDxfId="3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039880-F4FC-4935-8942-0C0F46F69329}" name="TSI" displayName="TSI" ref="L2:M20" totalsRowShown="0" headerRowDxfId="35" dataDxfId="34">
  <autoFilter ref="L2:M20" xr:uid="{44039880-F4FC-4935-8942-0C0F46F69329}">
    <filterColumn colId="0" hiddenButton="1"/>
    <filterColumn colId="1" hiddenButton="1"/>
  </autoFilter>
  <tableColumns count="2">
    <tableColumn id="1" xr3:uid="{3471139F-5E16-4997-9954-71855F5184C8}" name="TRATAMENTO" dataDxfId="33"/>
    <tableColumn id="2" xr3:uid="{CCF396BF-0B8F-4851-9A1F-482F579D2552}" name="Cultura" dataDxfId="3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B593B1-3028-419B-9DED-F704C8DCD20B}" name="CADASTRO" displayName="CADASTRO" ref="O2:T4" totalsRowShown="0" headerRowDxfId="31" dataDxfId="30">
  <autoFilter ref="O2:T4" xr:uid="{37B593B1-3028-419B-9DED-F704C8DCD20B}">
    <filterColumn colId="0" hiddenButton="1"/>
    <filterColumn colId="1" hiddenButton="1"/>
    <filterColumn colId="2" hiddenButton="1"/>
    <filterColumn colId="3" hiddenButton="1"/>
    <filterColumn colId="4" hiddenButton="1"/>
    <filterColumn colId="5" hiddenButton="1"/>
  </autoFilter>
  <tableColumns count="6">
    <tableColumn id="1" xr3:uid="{F1AACAD7-2E99-463F-B313-4F73E6B7F588}" name="EMPRESA" dataDxfId="29"/>
    <tableColumn id="2" xr3:uid="{8EC05C27-78F7-4F86-B102-E3AC4626B061}" name="Dados Cadastro" dataDxfId="28"/>
    <tableColumn id="3" xr3:uid="{69E904B4-2B2A-44B1-88CA-619F73ED61C1}" name="Banco" dataDxfId="27"/>
    <tableColumn id="4" xr3:uid="{95F84F16-EDB5-4F58-B36E-0F727D8CB400}" name="Agência" dataDxfId="26"/>
    <tableColumn id="5" xr3:uid="{30AA6917-BC14-4DE1-92F1-B00E1EE5565D}" name="Conta Corrente" dataDxfId="25"/>
    <tableColumn id="6" xr3:uid="{925F2F29-790F-422C-BD00-8C50314B8A67}" name="Pix" dataDxfId="2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47974DF-F2EA-4E8F-B066-DD24328107C9}" name="CULTURA" displayName="CULTURA" ref="V2:Y4" totalsRowShown="0" headerRowDxfId="23" dataDxfId="22">
  <autoFilter ref="V2:Y4" xr:uid="{B47974DF-F2EA-4E8F-B066-DD24328107C9}">
    <filterColumn colId="0" hiddenButton="1"/>
    <filterColumn colId="1" hiddenButton="1"/>
    <filterColumn colId="2" hiddenButton="1"/>
    <filterColumn colId="3" hiddenButton="1"/>
  </autoFilter>
  <tableColumns count="4">
    <tableColumn id="1" xr3:uid="{A4F63916-D8AF-4A98-9962-C289558FDD05}" name="Moeda" dataDxfId="21"/>
    <tableColumn id="2" xr3:uid="{2E4C85E8-4C10-4F19-9559-B570817D3FA2}" name="Cultura" dataDxfId="20"/>
    <tableColumn id="3" xr3:uid="{C0332B54-CB51-4547-BE10-5923800A1076}" name="COD" dataDxfId="19"/>
    <tableColumn id="4" xr3:uid="{092A9FBA-A3B2-4E54-9E9E-87A1C2FBF592}" name="Coluna1" dataDxfId="1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941A81-FA02-4A55-8B4E-8C4E3363B109}" name="TB_FRMPGTO" displayName="TB_FRMPGTO" ref="AA2:AA4" totalsRowShown="0" headerRowDxfId="17" dataDxfId="16">
  <autoFilter ref="AA2:AA4" xr:uid="{00941A81-FA02-4A55-8B4E-8C4E3363B109}">
    <filterColumn colId="0" hiddenButton="1"/>
  </autoFilter>
  <tableColumns count="1">
    <tableColumn id="1" xr3:uid="{37235B61-CF41-44CC-8422-9A54C96C6127}" name="Descrição" dataDxfId="15"/>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5CFC0E-B23A-4546-AC01-AEA2D548245D}" name="Tabela1" displayName="Tabela1" ref="B2:D1977" totalsRowShown="0" headerRowDxfId="14" dataDxfId="13">
  <autoFilter ref="B2:D1977" xr:uid="{57BADCD5-0445-4E29-B633-DC3AD1046C81}"/>
  <tableColumns count="3">
    <tableColumn id="1" xr3:uid="{A713054D-A964-4E24-B8E3-7A3A8B87A16B}" name="Cidade" dataDxfId="12"/>
    <tableColumn id="2" xr3:uid="{012DF6A2-9B83-4FBD-BE5F-C9B690D1CC65}" name="UF" dataDxfId="11"/>
    <tableColumn id="3" xr3:uid="{F458E637-1762-42DC-B529-8CD70F0BA367}" name="VLS" dataDxfId="10"/>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3B5EF8-C8B1-4642-9E52-8A454805E837}" name="CULTIVARCELSO" displayName="CULTIVARCELSO" ref="A1:A14" totalsRowShown="0" headerRowDxfId="9">
  <autoFilter ref="A1:A14" xr:uid="{B9B129EA-7452-4CF7-A1F9-4770C9DA9C13}"/>
  <tableColumns count="1">
    <tableColumn id="1" xr3:uid="{113BA461-93A1-4C05-8A8D-2536BC71BB9E}" name="PRODUÇÃO CELSO "/>
  </tableColumns>
  <tableStyleInfo name="TableStyleMedium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CD4B3AD-9A7A-4EC2-AFAB-69E7385948A7}" name="CULTIVARTROPICAL" displayName="CULTIVARTROPICAL" ref="D1:D10" totalsRowShown="0" headerRowDxfId="8">
  <autoFilter ref="D1:D10" xr:uid="{B113C780-3928-474C-A309-8D914321ED9D}"/>
  <tableColumns count="1">
    <tableColumn id="1" xr3:uid="{E9056EBA-D652-48A5-BFB0-09A5568691EE}" name="TROPICAL AGRICOLA"/>
  </tableColumns>
  <tableStyleInfo name="TableStyleMedium1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00"/>
    <pageSetUpPr fitToPage="1"/>
  </sheetPr>
  <dimension ref="A1:P104"/>
  <sheetViews>
    <sheetView showGridLines="0" showRuler="0" topLeftCell="A73" zoomScaleNormal="100" zoomScaleSheetLayoutView="40" zoomScalePageLayoutView="70" workbookViewId="0">
      <selection activeCell="A75" sqref="A75:L75"/>
    </sheetView>
  </sheetViews>
  <sheetFormatPr defaultColWidth="9.33203125" defaultRowHeight="13.8" x14ac:dyDescent="0.25"/>
  <cols>
    <col min="1" max="1" width="7.109375" style="16" customWidth="1"/>
    <col min="2" max="2" width="13.33203125" style="16" customWidth="1"/>
    <col min="3" max="3" width="15.88671875" style="16" customWidth="1"/>
    <col min="4" max="4" width="11.33203125" style="16" customWidth="1"/>
    <col min="5" max="5" width="23.33203125" style="16" customWidth="1"/>
    <col min="6" max="6" width="11.6640625" style="16" customWidth="1"/>
    <col min="7" max="7" width="19.88671875" style="16" customWidth="1"/>
    <col min="8" max="8" width="53.109375" style="16" customWidth="1"/>
    <col min="9" max="9" width="11.88671875" style="16" customWidth="1"/>
    <col min="10" max="10" width="18" style="16" customWidth="1"/>
    <col min="11" max="11" width="35.44140625" style="16" customWidth="1"/>
    <col min="12" max="12" width="16" style="16" customWidth="1"/>
    <col min="13" max="13" width="4.33203125" style="16" customWidth="1"/>
    <col min="14" max="16384" width="9.33203125" style="16"/>
  </cols>
  <sheetData>
    <row r="1" spans="1:12" ht="16.2" x14ac:dyDescent="0.25">
      <c r="A1" s="211" t="s">
        <v>163</v>
      </c>
      <c r="B1" s="212"/>
      <c r="C1" s="212"/>
      <c r="D1" s="212"/>
      <c r="E1" s="212"/>
      <c r="F1" s="212"/>
      <c r="G1" s="212"/>
      <c r="H1" s="212"/>
      <c r="I1" s="212"/>
      <c r="J1" s="212"/>
      <c r="K1" s="212"/>
      <c r="L1" s="212"/>
    </row>
    <row r="2" spans="1:12" s="11" customFormat="1" ht="27.75" customHeight="1" x14ac:dyDescent="0.45">
      <c r="A2" s="7"/>
      <c r="B2" s="8"/>
      <c r="C2" s="8"/>
      <c r="D2" s="145" t="s">
        <v>80</v>
      </c>
      <c r="E2" s="145"/>
      <c r="F2" s="145"/>
      <c r="G2" s="8"/>
      <c r="H2" s="9" t="str">
        <f>IFERROR(INDEX(CADASTRO[Dados Cadastro],MATCH($D$2,CADASTRO[EMPRESA],0)),"")</f>
        <v>CNPJ e Inscrição Estadual - 11.402.267/0002-02 e 13.385.580-81</v>
      </c>
      <c r="I2" s="10"/>
      <c r="J2" s="130" t="s">
        <v>44</v>
      </c>
      <c r="K2" s="131"/>
      <c r="L2" s="85"/>
    </row>
    <row r="3" spans="1:12" s="11" customFormat="1" ht="12.75" customHeight="1" x14ac:dyDescent="0.25">
      <c r="A3" s="12"/>
      <c r="B3" s="13"/>
      <c r="C3" s="13"/>
      <c r="D3" s="14" t="s">
        <v>43</v>
      </c>
      <c r="E3" s="15"/>
      <c r="F3" s="15"/>
      <c r="G3" s="15"/>
      <c r="H3" s="16"/>
      <c r="I3" s="17"/>
      <c r="J3" s="146" t="s">
        <v>32</v>
      </c>
      <c r="K3" s="148"/>
      <c r="L3" s="149"/>
    </row>
    <row r="4" spans="1:12" s="11" customFormat="1" ht="15.6" customHeight="1" x14ac:dyDescent="0.25">
      <c r="A4" s="12"/>
      <c r="B4" s="13"/>
      <c r="C4" s="13"/>
      <c r="D4" s="14" t="s">
        <v>46</v>
      </c>
      <c r="E4" s="15"/>
      <c r="F4" s="15"/>
      <c r="G4" s="15"/>
      <c r="H4" s="84"/>
      <c r="I4" s="17"/>
      <c r="J4" s="147"/>
      <c r="K4" s="150"/>
      <c r="L4" s="151"/>
    </row>
    <row r="5" spans="1:12" s="11" customFormat="1" ht="15.6" customHeight="1" x14ac:dyDescent="0.25">
      <c r="A5" s="18"/>
      <c r="B5" s="18"/>
      <c r="C5" s="18"/>
      <c r="D5" s="19"/>
      <c r="E5" s="20"/>
      <c r="F5" s="20"/>
      <c r="G5" s="20"/>
      <c r="H5" s="21"/>
      <c r="I5" s="22"/>
      <c r="J5" s="83" t="s">
        <v>157</v>
      </c>
      <c r="K5" s="172"/>
      <c r="L5" s="173"/>
    </row>
    <row r="6" spans="1:12" s="11" customFormat="1" ht="15" customHeight="1" x14ac:dyDescent="0.25">
      <c r="A6" s="132" t="s">
        <v>20</v>
      </c>
      <c r="B6" s="133"/>
      <c r="C6" s="133"/>
      <c r="D6" s="133"/>
      <c r="E6" s="133"/>
      <c r="F6" s="133"/>
      <c r="G6" s="133"/>
      <c r="H6" s="133"/>
      <c r="I6" s="133"/>
      <c r="J6" s="134"/>
      <c r="K6" s="135"/>
      <c r="L6" s="136"/>
    </row>
    <row r="7" spans="1:12" s="25" customFormat="1" ht="19.95" customHeight="1" x14ac:dyDescent="0.25">
      <c r="A7" s="137" t="s">
        <v>1</v>
      </c>
      <c r="B7" s="138"/>
      <c r="C7" s="138"/>
      <c r="D7" s="138"/>
      <c r="E7" s="138"/>
      <c r="F7" s="139"/>
      <c r="G7" s="57" t="s">
        <v>2</v>
      </c>
      <c r="H7" s="23"/>
      <c r="I7" s="23"/>
      <c r="J7" s="24"/>
      <c r="K7" s="58" t="s">
        <v>15</v>
      </c>
      <c r="L7" s="129"/>
    </row>
    <row r="8" spans="1:12" ht="21.6" customHeight="1" x14ac:dyDescent="0.25">
      <c r="A8" s="140"/>
      <c r="B8" s="141"/>
      <c r="C8" s="141"/>
      <c r="D8" s="141"/>
      <c r="E8" s="141"/>
      <c r="F8" s="142"/>
      <c r="G8" s="143"/>
      <c r="H8" s="144"/>
      <c r="I8" s="144"/>
      <c r="J8" s="144"/>
      <c r="K8" s="58" t="s">
        <v>11</v>
      </c>
      <c r="L8" s="52"/>
    </row>
    <row r="9" spans="1:12" s="25" customFormat="1" ht="10.8" x14ac:dyDescent="0.25">
      <c r="A9" s="137" t="s">
        <v>3</v>
      </c>
      <c r="B9" s="138"/>
      <c r="C9" s="138"/>
      <c r="D9" s="138"/>
      <c r="E9" s="138"/>
      <c r="F9" s="138"/>
      <c r="G9" s="139"/>
      <c r="H9" s="119" t="s">
        <v>4</v>
      </c>
      <c r="I9" s="137" t="s">
        <v>209</v>
      </c>
      <c r="J9" s="139"/>
      <c r="K9" s="59" t="s">
        <v>5</v>
      </c>
      <c r="L9" s="59" t="s">
        <v>6</v>
      </c>
    </row>
    <row r="10" spans="1:12" ht="24.6" customHeight="1" x14ac:dyDescent="0.25">
      <c r="A10" s="143"/>
      <c r="B10" s="144"/>
      <c r="C10" s="144"/>
      <c r="D10" s="144"/>
      <c r="E10" s="144"/>
      <c r="F10" s="144"/>
      <c r="G10" s="174"/>
      <c r="H10" s="120"/>
      <c r="I10" s="168" t="str">
        <f>IF(H10="","",INDEX(Tabela1[VLS],MATCH(H10,Tabela1[Cidade],0)))</f>
        <v/>
      </c>
      <c r="J10" s="169"/>
      <c r="K10" s="1"/>
      <c r="L10" s="2"/>
    </row>
    <row r="11" spans="1:12" s="25" customFormat="1" ht="16.2" customHeight="1" x14ac:dyDescent="0.25">
      <c r="A11" s="166" t="s">
        <v>7</v>
      </c>
      <c r="B11" s="183"/>
      <c r="C11" s="183"/>
      <c r="D11" s="167"/>
      <c r="E11" s="61" t="s">
        <v>8</v>
      </c>
      <c r="F11" s="26"/>
      <c r="G11" s="60" t="s">
        <v>23</v>
      </c>
      <c r="H11" s="187" t="s">
        <v>194</v>
      </c>
      <c r="I11" s="188"/>
      <c r="J11" s="188"/>
      <c r="K11" s="188"/>
      <c r="L11" s="189"/>
    </row>
    <row r="12" spans="1:12" s="25" customFormat="1" ht="10.8" x14ac:dyDescent="0.25">
      <c r="A12" s="162"/>
      <c r="B12" s="162"/>
      <c r="C12" s="162"/>
      <c r="D12" s="159"/>
      <c r="E12" s="158"/>
      <c r="F12" s="159"/>
      <c r="G12" s="193"/>
      <c r="H12" s="60" t="s">
        <v>195</v>
      </c>
      <c r="I12" s="166" t="s">
        <v>196</v>
      </c>
      <c r="J12" s="167"/>
      <c r="K12" s="166" t="s">
        <v>197</v>
      </c>
      <c r="L12" s="167"/>
    </row>
    <row r="13" spans="1:12" ht="18" customHeight="1" x14ac:dyDescent="0.25">
      <c r="A13" s="163"/>
      <c r="B13" s="163"/>
      <c r="C13" s="163"/>
      <c r="D13" s="161"/>
      <c r="E13" s="160"/>
      <c r="F13" s="161"/>
      <c r="G13" s="194"/>
      <c r="H13" s="93"/>
      <c r="I13" s="164"/>
      <c r="J13" s="165"/>
      <c r="K13" s="192"/>
      <c r="L13" s="165"/>
    </row>
    <row r="14" spans="1:12" ht="15" customHeight="1" x14ac:dyDescent="0.25">
      <c r="A14" s="184" t="s">
        <v>21</v>
      </c>
      <c r="B14" s="184"/>
      <c r="C14" s="184"/>
      <c r="D14" s="185"/>
      <c r="E14" s="184"/>
      <c r="F14" s="185"/>
      <c r="G14" s="185"/>
      <c r="H14" s="186"/>
      <c r="I14" s="186"/>
      <c r="J14" s="186"/>
      <c r="K14" s="186"/>
      <c r="L14" s="186"/>
    </row>
    <row r="15" spans="1:12" s="25" customFormat="1" ht="17.399999999999999" customHeight="1" x14ac:dyDescent="0.25">
      <c r="A15" s="137" t="s">
        <v>35</v>
      </c>
      <c r="B15" s="138"/>
      <c r="C15" s="138"/>
      <c r="D15" s="6"/>
      <c r="E15" s="62" t="s">
        <v>9</v>
      </c>
      <c r="F15" s="27"/>
      <c r="G15" s="27"/>
      <c r="H15" s="27"/>
      <c r="I15" s="190" t="s">
        <v>34</v>
      </c>
      <c r="J15" s="191"/>
      <c r="K15" s="190" t="s">
        <v>36</v>
      </c>
      <c r="L15" s="191"/>
    </row>
    <row r="16" spans="1:12" s="25" customFormat="1" ht="17.399999999999999" customHeight="1" x14ac:dyDescent="0.25">
      <c r="A16" s="152"/>
      <c r="B16" s="153"/>
      <c r="C16" s="153"/>
      <c r="D16" s="6"/>
      <c r="E16" s="28" t="s">
        <v>10</v>
      </c>
      <c r="F16" s="28"/>
      <c r="G16" s="28"/>
      <c r="H16" s="28"/>
      <c r="I16" s="156"/>
      <c r="J16" s="157"/>
      <c r="K16" s="154"/>
      <c r="L16" s="155"/>
    </row>
    <row r="17" spans="1:12" ht="43.95" customHeight="1" x14ac:dyDescent="0.25">
      <c r="A17" s="56" t="s">
        <v>33</v>
      </c>
      <c r="B17" s="29"/>
      <c r="C17" s="178"/>
      <c r="D17" s="179"/>
      <c r="E17" s="179"/>
      <c r="F17" s="179"/>
      <c r="G17" s="179"/>
      <c r="H17" s="179"/>
      <c r="I17" s="179"/>
      <c r="J17" s="179"/>
      <c r="K17" s="179"/>
      <c r="L17" s="180"/>
    </row>
    <row r="18" spans="1:12" ht="6" customHeight="1" x14ac:dyDescent="0.25">
      <c r="A18" s="30"/>
      <c r="B18" s="31"/>
      <c r="C18" s="31"/>
      <c r="D18" s="31"/>
      <c r="E18" s="31"/>
      <c r="F18" s="31"/>
      <c r="G18" s="31"/>
      <c r="H18" s="32"/>
      <c r="I18" s="32"/>
      <c r="J18" s="31"/>
      <c r="K18" s="31"/>
      <c r="L18" s="33"/>
    </row>
    <row r="19" spans="1:12" s="34" customFormat="1" ht="19.95" customHeight="1" x14ac:dyDescent="0.25">
      <c r="A19" s="55" t="s">
        <v>12</v>
      </c>
      <c r="B19" s="177" t="s">
        <v>0</v>
      </c>
      <c r="C19" s="177"/>
      <c r="D19" s="177"/>
      <c r="E19" s="177" t="s">
        <v>24</v>
      </c>
      <c r="F19" s="177"/>
      <c r="G19" s="177"/>
      <c r="H19" s="63" t="s">
        <v>22</v>
      </c>
      <c r="I19" s="55" t="s">
        <v>37</v>
      </c>
      <c r="J19" s="55" t="s">
        <v>83</v>
      </c>
      <c r="K19" s="175" t="s">
        <v>25</v>
      </c>
      <c r="L19" s="176"/>
    </row>
    <row r="20" spans="1:12" ht="19.95" customHeight="1" x14ac:dyDescent="0.25">
      <c r="A20" s="67">
        <v>1</v>
      </c>
      <c r="B20" s="181"/>
      <c r="C20" s="181"/>
      <c r="D20" s="181"/>
      <c r="E20" s="182"/>
      <c r="F20" s="182"/>
      <c r="G20" s="182"/>
      <c r="H20" s="52"/>
      <c r="I20" s="3"/>
      <c r="J20" s="4"/>
      <c r="K20" s="196" t="str">
        <f>IF(OR(H20="",J20=""),"",H20*J20)</f>
        <v/>
      </c>
      <c r="L20" s="196"/>
    </row>
    <row r="21" spans="1:12" ht="19.95" customHeight="1" x14ac:dyDescent="0.25">
      <c r="A21" s="67">
        <v>2</v>
      </c>
      <c r="B21" s="181"/>
      <c r="C21" s="181"/>
      <c r="D21" s="181"/>
      <c r="E21" s="182"/>
      <c r="F21" s="182"/>
      <c r="G21" s="182"/>
      <c r="H21" s="52"/>
      <c r="I21" s="3"/>
      <c r="J21" s="4"/>
      <c r="K21" s="196" t="str">
        <f t="shared" ref="K21:K29" si="0">IF(OR(H21="",J21=""),"",H21*J21)</f>
        <v/>
      </c>
      <c r="L21" s="196"/>
    </row>
    <row r="22" spans="1:12" ht="19.95" customHeight="1" x14ac:dyDescent="0.25">
      <c r="A22" s="67">
        <v>3</v>
      </c>
      <c r="B22" s="181"/>
      <c r="C22" s="181"/>
      <c r="D22" s="181"/>
      <c r="E22" s="182"/>
      <c r="F22" s="182"/>
      <c r="G22" s="182"/>
      <c r="H22" s="52"/>
      <c r="I22" s="3"/>
      <c r="J22" s="4"/>
      <c r="K22" s="196" t="str">
        <f t="shared" si="0"/>
        <v/>
      </c>
      <c r="L22" s="196"/>
    </row>
    <row r="23" spans="1:12" ht="19.95" customHeight="1" x14ac:dyDescent="0.25">
      <c r="A23" s="67">
        <v>4</v>
      </c>
      <c r="B23" s="181"/>
      <c r="C23" s="181"/>
      <c r="D23" s="181"/>
      <c r="E23" s="182"/>
      <c r="F23" s="182"/>
      <c r="G23" s="182"/>
      <c r="H23" s="52"/>
      <c r="I23" s="3"/>
      <c r="J23" s="4"/>
      <c r="K23" s="196" t="str">
        <f t="shared" si="0"/>
        <v/>
      </c>
      <c r="L23" s="196"/>
    </row>
    <row r="24" spans="1:12" ht="19.95" customHeight="1" x14ac:dyDescent="0.25">
      <c r="A24" s="67">
        <v>5</v>
      </c>
      <c r="B24" s="181"/>
      <c r="C24" s="181"/>
      <c r="D24" s="181"/>
      <c r="E24" s="182"/>
      <c r="F24" s="182"/>
      <c r="G24" s="182"/>
      <c r="H24" s="52"/>
      <c r="I24" s="3"/>
      <c r="J24" s="4"/>
      <c r="K24" s="196" t="str">
        <f t="shared" si="0"/>
        <v/>
      </c>
      <c r="L24" s="196"/>
    </row>
    <row r="25" spans="1:12" ht="19.95" customHeight="1" x14ac:dyDescent="0.25">
      <c r="A25" s="67">
        <v>6</v>
      </c>
      <c r="B25" s="181"/>
      <c r="C25" s="181"/>
      <c r="D25" s="181"/>
      <c r="E25" s="182"/>
      <c r="F25" s="182"/>
      <c r="G25" s="182"/>
      <c r="H25" s="52"/>
      <c r="I25" s="3"/>
      <c r="J25" s="4"/>
      <c r="K25" s="196" t="str">
        <f>IF(OR(H25="",J25=""),"",H25*J25)</f>
        <v/>
      </c>
      <c r="L25" s="196"/>
    </row>
    <row r="26" spans="1:12" ht="19.95" customHeight="1" x14ac:dyDescent="0.25">
      <c r="A26" s="67">
        <v>7</v>
      </c>
      <c r="B26" s="181"/>
      <c r="C26" s="181"/>
      <c r="D26" s="181"/>
      <c r="E26" s="182"/>
      <c r="F26" s="182"/>
      <c r="G26" s="182"/>
      <c r="H26" s="52"/>
      <c r="I26" s="3"/>
      <c r="J26" s="4"/>
      <c r="K26" s="196" t="str">
        <f>IF(OR(H26="",J26=""),"",H26*J26)</f>
        <v/>
      </c>
      <c r="L26" s="196"/>
    </row>
    <row r="27" spans="1:12" ht="19.95" customHeight="1" x14ac:dyDescent="0.25">
      <c r="A27" s="67">
        <v>8</v>
      </c>
      <c r="B27" s="181"/>
      <c r="C27" s="181"/>
      <c r="D27" s="181"/>
      <c r="E27" s="182"/>
      <c r="F27" s="182"/>
      <c r="G27" s="182"/>
      <c r="H27" s="52"/>
      <c r="I27" s="3"/>
      <c r="J27" s="4"/>
      <c r="K27" s="196" t="str">
        <f t="shared" si="0"/>
        <v/>
      </c>
      <c r="L27" s="196"/>
    </row>
    <row r="28" spans="1:12" ht="19.95" customHeight="1" x14ac:dyDescent="0.25">
      <c r="A28" s="67">
        <v>9</v>
      </c>
      <c r="B28" s="181"/>
      <c r="C28" s="181"/>
      <c r="D28" s="181"/>
      <c r="E28" s="182"/>
      <c r="F28" s="182"/>
      <c r="G28" s="182"/>
      <c r="H28" s="52"/>
      <c r="I28" s="3"/>
      <c r="J28" s="4"/>
      <c r="K28" s="196" t="str">
        <f t="shared" si="0"/>
        <v/>
      </c>
      <c r="L28" s="196"/>
    </row>
    <row r="29" spans="1:12" ht="19.95" customHeight="1" x14ac:dyDescent="0.25">
      <c r="A29" s="67">
        <v>10</v>
      </c>
      <c r="B29" s="181"/>
      <c r="C29" s="181"/>
      <c r="D29" s="181"/>
      <c r="E29" s="182"/>
      <c r="F29" s="182"/>
      <c r="G29" s="182"/>
      <c r="H29" s="52"/>
      <c r="I29" s="3"/>
      <c r="J29" s="4"/>
      <c r="K29" s="196" t="str">
        <f t="shared" si="0"/>
        <v/>
      </c>
      <c r="L29" s="196"/>
    </row>
    <row r="30" spans="1:12" ht="19.95" customHeight="1" x14ac:dyDescent="0.25">
      <c r="A30" s="55" t="s">
        <v>13</v>
      </c>
      <c r="B30" s="208"/>
      <c r="C30" s="208"/>
      <c r="D30" s="208"/>
      <c r="E30" s="228"/>
      <c r="F30" s="228"/>
      <c r="G30" s="228"/>
      <c r="H30" s="35" t="str">
        <f>IF(SUM(H20:H29)=0,"",SUM(H20:H29))</f>
        <v/>
      </c>
      <c r="I30" s="36"/>
      <c r="J30" s="36"/>
      <c r="K30" s="229" t="str">
        <f>IF(SUM(K20:L29)=0,"",SUM(K20:L29))</f>
        <v/>
      </c>
      <c r="L30" s="229"/>
    </row>
    <row r="31" spans="1:12" ht="6" customHeight="1" x14ac:dyDescent="0.25">
      <c r="A31" s="37"/>
      <c r="L31" s="38"/>
    </row>
    <row r="32" spans="1:12" ht="19.95" customHeight="1" x14ac:dyDescent="0.25">
      <c r="A32" s="177" t="s">
        <v>26</v>
      </c>
      <c r="B32" s="177"/>
      <c r="C32" s="55" t="s">
        <v>29</v>
      </c>
      <c r="D32" s="55" t="s">
        <v>41</v>
      </c>
      <c r="E32" s="55" t="s">
        <v>30</v>
      </c>
      <c r="F32" s="34"/>
      <c r="I32" s="34"/>
      <c r="J32" s="175" t="s">
        <v>45</v>
      </c>
      <c r="K32" s="230"/>
      <c r="L32" s="176"/>
    </row>
    <row r="33" spans="1:12" ht="19.95" customHeight="1" x14ac:dyDescent="0.25">
      <c r="A33" s="203" t="s">
        <v>27</v>
      </c>
      <c r="B33" s="203"/>
      <c r="C33" s="53"/>
      <c r="D33" s="86"/>
      <c r="E33" s="87" t="str">
        <f>IFERROR($K$30*D33,"")</f>
        <v/>
      </c>
      <c r="F33" s="34"/>
      <c r="I33" s="39"/>
      <c r="J33" s="65" t="s">
        <v>98</v>
      </c>
      <c r="K33" s="209" t="str">
        <f>IFERROR(INDEX(CADASTRO[Banco],MATCH($D$2,CADASTRO[EMPRESA],0)),"")</f>
        <v>Itaú Unibanco - 341</v>
      </c>
      <c r="L33" s="210"/>
    </row>
    <row r="34" spans="1:12" ht="19.95" customHeight="1" x14ac:dyDescent="0.25">
      <c r="A34" s="203" t="s">
        <v>28</v>
      </c>
      <c r="B34" s="203"/>
      <c r="C34" s="53"/>
      <c r="D34" s="86"/>
      <c r="E34" s="87" t="str">
        <f t="shared" ref="E34:E35" si="1">IFERROR($K$30*D34,"")</f>
        <v/>
      </c>
      <c r="F34" s="40"/>
      <c r="H34" s="55" t="s">
        <v>40</v>
      </c>
      <c r="I34" s="39"/>
      <c r="J34" s="65" t="s">
        <v>99</v>
      </c>
      <c r="K34" s="204">
        <f>IFERROR(INDEX(CADASTRO[Agência],MATCH($D$2,CADASTRO[EMPRESA],0)),"")</f>
        <v>499</v>
      </c>
      <c r="L34" s="205"/>
    </row>
    <row r="35" spans="1:12" ht="19.95" customHeight="1" x14ac:dyDescent="0.25">
      <c r="A35" s="203" t="s">
        <v>31</v>
      </c>
      <c r="B35" s="203"/>
      <c r="C35" s="53"/>
      <c r="D35" s="86"/>
      <c r="E35" s="87" t="str">
        <f t="shared" si="1"/>
        <v/>
      </c>
      <c r="F35" s="40"/>
      <c r="H35" s="64" t="str">
        <f>INDEX(CULTURA[Moeda],MATCH(CULTURAREF,CULTURA[COD],0))</f>
        <v>Dólar</v>
      </c>
      <c r="I35" s="39"/>
      <c r="J35" s="65" t="s">
        <v>100</v>
      </c>
      <c r="K35" s="204" t="str">
        <f>IFERROR(INDEX(CADASTRO[Conta Corrente],MATCH($D$2,CADASTRO[EMPRESA],0)),"")</f>
        <v>22169-5</v>
      </c>
      <c r="L35" s="205"/>
    </row>
    <row r="36" spans="1:12" ht="19.95" customHeight="1" x14ac:dyDescent="0.25">
      <c r="A36" s="200" t="s">
        <v>13</v>
      </c>
      <c r="B36" s="201"/>
      <c r="C36" s="202"/>
      <c r="D36" s="5" t="str">
        <f>IF(SUBTOTAL(9,D33:D35)=0,"",SUBTOTAL(9,D33:D35))</f>
        <v/>
      </c>
      <c r="E36" s="54" t="str">
        <f>IF(SUM(E33:E35)=0,"",SUM(E33:E35))</f>
        <v/>
      </c>
      <c r="F36" s="40"/>
      <c r="H36" s="92"/>
      <c r="I36" s="39"/>
      <c r="J36" s="66" t="s">
        <v>103</v>
      </c>
      <c r="K36" s="206" t="str">
        <f>IFERROR(INDEX(CADASTRO[Pix],MATCH($D$2,CADASTRO[EMPRESA],0)),"")</f>
        <v>11.402.267/0002-02</v>
      </c>
      <c r="L36" s="207"/>
    </row>
    <row r="37" spans="1:12" x14ac:dyDescent="0.25">
      <c r="A37" s="41" t="str">
        <f>IF(CULTURAREF=1,"","Observações:")</f>
        <v>Observações:</v>
      </c>
      <c r="B37" s="42"/>
      <c r="C37" s="42"/>
      <c r="D37" s="42"/>
      <c r="E37" s="42"/>
      <c r="F37" s="42"/>
      <c r="G37" s="42"/>
      <c r="H37" s="42"/>
      <c r="I37" s="42"/>
      <c r="J37" s="42"/>
      <c r="K37" s="42"/>
      <c r="L37" s="43"/>
    </row>
    <row r="38" spans="1:12" ht="29.25" customHeight="1" x14ac:dyDescent="0.25">
      <c r="A38" s="197" t="str" cm="1">
        <f t="array" ref="A38">IFERROR(IF(CULTURAREF=1,"Observações",INDEX(CULTURA[Coluna1],CULTURAREF)),"")</f>
        <v>A prazo: Variedades com tecnologias B2RF, B3RF, GL, GLTP, WS e WS3 (PTAX do dia anterior ao vencimento). Em caso de atraso de pagamento, o PTAX a ser considerado, será a do dia anterior do vencimento (incluindo cálculo de juros e multa).
À vista: Variedades com tecnologias B2RF e B3RF (PTAX do último dia do mês anterior ao faturamento). Variedades com tecnologias GL, GLTP, WS e WS3 (PTAX do dia anterior ao vencimento).</v>
      </c>
      <c r="B38" s="198"/>
      <c r="C38" s="198"/>
      <c r="D38" s="198"/>
      <c r="E38" s="198"/>
      <c r="F38" s="198"/>
      <c r="G38" s="198"/>
      <c r="H38" s="198"/>
      <c r="I38" s="198"/>
      <c r="J38" s="198"/>
      <c r="K38" s="198"/>
      <c r="L38" s="199"/>
    </row>
    <row r="39" spans="1:12" ht="15.75" customHeight="1" x14ac:dyDescent="0.25">
      <c r="A39" s="231"/>
      <c r="B39" s="232"/>
      <c r="C39" s="232"/>
      <c r="D39" s="232"/>
      <c r="E39" s="232"/>
      <c r="F39" s="232"/>
      <c r="G39" s="232"/>
      <c r="H39" s="232"/>
      <c r="I39" s="232"/>
      <c r="J39" s="232"/>
      <c r="K39" s="232"/>
      <c r="L39" s="233"/>
    </row>
    <row r="40" spans="1:12" ht="15.75" customHeight="1" x14ac:dyDescent="0.25">
      <c r="A40" s="234"/>
      <c r="B40" s="235"/>
      <c r="C40" s="235"/>
      <c r="D40" s="235"/>
      <c r="E40" s="235"/>
      <c r="F40" s="235"/>
      <c r="G40" s="235"/>
      <c r="H40" s="235"/>
      <c r="I40" s="235"/>
      <c r="J40" s="235"/>
      <c r="K40" s="235"/>
      <c r="L40" s="236"/>
    </row>
    <row r="41" spans="1:12" s="44" customFormat="1" ht="15.6" x14ac:dyDescent="0.25">
      <c r="A41" s="213" t="s">
        <v>142</v>
      </c>
      <c r="B41" s="214"/>
      <c r="C41" s="214"/>
      <c r="D41" s="214"/>
      <c r="E41" s="214"/>
      <c r="F41" s="214"/>
      <c r="G41" s="214"/>
      <c r="H41" s="214"/>
      <c r="I41" s="214"/>
      <c r="J41" s="214"/>
      <c r="K41" s="214"/>
      <c r="L41" s="215"/>
    </row>
    <row r="42" spans="1:12" s="44" customFormat="1" ht="16.2" x14ac:dyDescent="0.25">
      <c r="A42" s="219" t="s">
        <v>16</v>
      </c>
      <c r="B42" s="219"/>
      <c r="C42" s="219"/>
      <c r="D42" s="219"/>
      <c r="E42" s="219"/>
      <c r="F42" s="219"/>
      <c r="G42" s="219"/>
      <c r="H42" s="219"/>
      <c r="I42" s="219"/>
      <c r="J42" s="219"/>
      <c r="K42" s="219"/>
      <c r="L42" s="219"/>
    </row>
    <row r="43" spans="1:12" s="44" customFormat="1" ht="16.2" x14ac:dyDescent="0.25">
      <c r="A43" s="220" t="s">
        <v>17</v>
      </c>
      <c r="B43" s="220"/>
      <c r="C43" s="220"/>
      <c r="D43" s="220"/>
      <c r="E43" s="220"/>
      <c r="F43" s="220"/>
      <c r="G43" s="220"/>
      <c r="H43" s="220"/>
      <c r="I43" s="220"/>
      <c r="J43" s="220"/>
      <c r="K43" s="220"/>
      <c r="L43" s="220"/>
    </row>
    <row r="44" spans="1:12" s="44" customFormat="1" ht="13.2" customHeight="1" x14ac:dyDescent="0.25">
      <c r="A44" s="220" t="s">
        <v>18</v>
      </c>
      <c r="B44" s="220"/>
      <c r="C44" s="220"/>
      <c r="D44" s="220"/>
      <c r="E44" s="220"/>
      <c r="F44" s="220"/>
      <c r="G44" s="220"/>
      <c r="H44" s="220"/>
      <c r="I44" s="220"/>
      <c r="J44" s="220"/>
      <c r="K44" s="220"/>
      <c r="L44" s="220"/>
    </row>
    <row r="45" spans="1:12" s="44" customFormat="1" ht="36" customHeight="1" x14ac:dyDescent="0.25">
      <c r="A45" s="226" t="s">
        <v>19</v>
      </c>
      <c r="B45" s="226"/>
      <c r="C45" s="226"/>
      <c r="D45" s="226"/>
      <c r="E45" s="226"/>
      <c r="F45" s="226"/>
      <c r="G45" s="226"/>
      <c r="H45" s="226"/>
      <c r="I45" s="226"/>
      <c r="J45" s="226"/>
      <c r="K45" s="226"/>
      <c r="L45" s="226"/>
    </row>
    <row r="46" spans="1:12" s="44" customFormat="1" ht="16.2" x14ac:dyDescent="0.25">
      <c r="A46" s="220" t="s">
        <v>88</v>
      </c>
      <c r="B46" s="220"/>
      <c r="C46" s="220"/>
      <c r="D46" s="220"/>
      <c r="E46" s="220"/>
      <c r="F46" s="220"/>
      <c r="G46" s="220"/>
      <c r="H46" s="220"/>
      <c r="I46" s="220"/>
      <c r="J46" s="220"/>
      <c r="K46" s="220"/>
      <c r="L46" s="220"/>
    </row>
    <row r="47" spans="1:12" s="44" customFormat="1" ht="20.399999999999999" customHeight="1" x14ac:dyDescent="0.25">
      <c r="A47" s="220" t="s">
        <v>14</v>
      </c>
      <c r="B47" s="220"/>
      <c r="C47" s="220"/>
      <c r="D47" s="220"/>
      <c r="E47" s="220"/>
      <c r="F47" s="220"/>
      <c r="G47" s="220"/>
      <c r="H47" s="220"/>
      <c r="I47" s="220"/>
      <c r="J47" s="220"/>
      <c r="K47" s="220"/>
      <c r="L47" s="220"/>
    </row>
    <row r="48" spans="1:12" s="44" customFormat="1" ht="73.2" customHeight="1" x14ac:dyDescent="0.25">
      <c r="A48" s="227" t="s">
        <v>141</v>
      </c>
      <c r="B48" s="227"/>
      <c r="C48" s="227"/>
      <c r="D48" s="227"/>
      <c r="E48" s="227"/>
      <c r="F48" s="227"/>
      <c r="G48" s="227"/>
      <c r="H48" s="227"/>
      <c r="I48" s="227"/>
      <c r="J48" s="227"/>
      <c r="K48" s="227"/>
      <c r="L48" s="227"/>
    </row>
    <row r="49" spans="1:12" s="44" customFormat="1" ht="20.399999999999999" customHeight="1" x14ac:dyDescent="0.25">
      <c r="A49" s="227" t="s">
        <v>89</v>
      </c>
      <c r="B49" s="227"/>
      <c r="C49" s="227"/>
      <c r="D49" s="227"/>
      <c r="E49" s="227"/>
      <c r="F49" s="227"/>
      <c r="G49" s="227"/>
      <c r="H49" s="227"/>
      <c r="I49" s="227"/>
      <c r="J49" s="227"/>
      <c r="K49" s="227"/>
      <c r="L49" s="227"/>
    </row>
    <row r="50" spans="1:12" s="44" customFormat="1" ht="34.950000000000003" customHeight="1" x14ac:dyDescent="0.25">
      <c r="A50" s="221" t="s">
        <v>143</v>
      </c>
      <c r="B50" s="221"/>
      <c r="C50" s="221"/>
      <c r="D50" s="221"/>
      <c r="E50" s="221"/>
      <c r="F50" s="221"/>
      <c r="G50" s="221"/>
      <c r="H50" s="221"/>
      <c r="I50" s="221"/>
      <c r="J50" s="221"/>
      <c r="K50" s="221"/>
      <c r="L50" s="221"/>
    </row>
    <row r="51" spans="1:12" s="44" customFormat="1" ht="34.200000000000003" customHeight="1" x14ac:dyDescent="0.25">
      <c r="A51" s="216" t="s">
        <v>159</v>
      </c>
      <c r="B51" s="216"/>
      <c r="C51" s="216"/>
      <c r="D51" s="216"/>
      <c r="E51" s="216"/>
      <c r="F51" s="216"/>
      <c r="G51" s="216"/>
      <c r="H51" s="216"/>
      <c r="I51" s="216"/>
      <c r="J51" s="216"/>
      <c r="K51" s="216"/>
      <c r="L51" s="217"/>
    </row>
    <row r="52" spans="1:12" s="44" customFormat="1" ht="162" customHeight="1" x14ac:dyDescent="0.25">
      <c r="A52" s="216" t="s">
        <v>160</v>
      </c>
      <c r="B52" s="222"/>
      <c r="C52" s="222"/>
      <c r="D52" s="222"/>
      <c r="E52" s="222"/>
      <c r="F52" s="222"/>
      <c r="G52" s="222"/>
      <c r="H52" s="222"/>
      <c r="I52" s="222"/>
      <c r="J52" s="222"/>
      <c r="K52" s="222"/>
      <c r="L52" s="223"/>
    </row>
    <row r="53" spans="1:12" s="44" customFormat="1" ht="156.75" customHeight="1" x14ac:dyDescent="0.25">
      <c r="A53" s="224" t="s">
        <v>161</v>
      </c>
      <c r="B53" s="224"/>
      <c r="C53" s="224"/>
      <c r="D53" s="224"/>
      <c r="E53" s="224"/>
      <c r="F53" s="224"/>
      <c r="G53" s="224"/>
      <c r="H53" s="224"/>
      <c r="I53" s="224"/>
      <c r="J53" s="224"/>
      <c r="K53" s="224"/>
      <c r="L53" s="225"/>
    </row>
    <row r="54" spans="1:12" s="44" customFormat="1" ht="77.25" customHeight="1" x14ac:dyDescent="0.25">
      <c r="A54" s="224" t="s">
        <v>144</v>
      </c>
      <c r="B54" s="224"/>
      <c r="C54" s="224"/>
      <c r="D54" s="224"/>
      <c r="E54" s="224"/>
      <c r="F54" s="224"/>
      <c r="G54" s="224"/>
      <c r="H54" s="224"/>
      <c r="I54" s="224"/>
      <c r="J54" s="224"/>
      <c r="K54" s="224"/>
      <c r="L54" s="225"/>
    </row>
    <row r="55" spans="1:12" s="44" customFormat="1" ht="22.2" customHeight="1" x14ac:dyDescent="0.25">
      <c r="A55" s="218" t="s">
        <v>145</v>
      </c>
      <c r="B55" s="218"/>
      <c r="C55" s="218"/>
      <c r="D55" s="218"/>
      <c r="E55" s="218"/>
      <c r="F55" s="218"/>
      <c r="G55" s="218"/>
      <c r="H55" s="218"/>
      <c r="I55" s="218"/>
      <c r="J55" s="218"/>
      <c r="K55" s="218"/>
      <c r="L55" s="218"/>
    </row>
    <row r="56" spans="1:12" s="44" customFormat="1" ht="22.95" customHeight="1" x14ac:dyDescent="0.25">
      <c r="A56" s="218" t="s">
        <v>146</v>
      </c>
      <c r="B56" s="218"/>
      <c r="C56" s="218"/>
      <c r="D56" s="218"/>
      <c r="E56" s="218"/>
      <c r="F56" s="218"/>
      <c r="G56" s="218"/>
      <c r="H56" s="218"/>
      <c r="I56" s="218"/>
      <c r="J56" s="218"/>
      <c r="K56" s="68"/>
      <c r="L56" s="68"/>
    </row>
    <row r="57" spans="1:12" s="44" customFormat="1" ht="58.2" customHeight="1" x14ac:dyDescent="0.25">
      <c r="A57" s="218" t="s">
        <v>147</v>
      </c>
      <c r="B57" s="218"/>
      <c r="C57" s="218"/>
      <c r="D57" s="218"/>
      <c r="E57" s="218"/>
      <c r="F57" s="218"/>
      <c r="G57" s="218"/>
      <c r="H57" s="218"/>
      <c r="I57" s="218"/>
      <c r="J57" s="218"/>
      <c r="K57" s="218"/>
      <c r="L57" s="218"/>
    </row>
    <row r="58" spans="1:12" s="44" customFormat="1" ht="303" customHeight="1" x14ac:dyDescent="0.25">
      <c r="A58" s="218" t="s">
        <v>148</v>
      </c>
      <c r="B58" s="218"/>
      <c r="C58" s="218"/>
      <c r="D58" s="218"/>
      <c r="E58" s="218"/>
      <c r="F58" s="218"/>
      <c r="G58" s="218"/>
      <c r="H58" s="218"/>
      <c r="I58" s="218"/>
      <c r="J58" s="218"/>
      <c r="K58" s="218"/>
      <c r="L58" s="218"/>
    </row>
    <row r="59" spans="1:12" s="44" customFormat="1" ht="58.2" customHeight="1" x14ac:dyDescent="0.25">
      <c r="A59" s="218" t="s">
        <v>90</v>
      </c>
      <c r="B59" s="218"/>
      <c r="C59" s="218"/>
      <c r="D59" s="218"/>
      <c r="E59" s="218"/>
      <c r="F59" s="218"/>
      <c r="G59" s="218"/>
      <c r="H59" s="218"/>
      <c r="I59" s="218"/>
      <c r="J59" s="218"/>
      <c r="K59" s="218"/>
      <c r="L59" s="218"/>
    </row>
    <row r="60" spans="1:12" s="44" customFormat="1" ht="25.95" customHeight="1" x14ac:dyDescent="0.25">
      <c r="A60" s="218" t="s">
        <v>84</v>
      </c>
      <c r="B60" s="218"/>
      <c r="C60" s="218"/>
      <c r="D60" s="218"/>
      <c r="E60" s="218"/>
      <c r="F60" s="218"/>
      <c r="G60" s="218"/>
      <c r="H60" s="218"/>
      <c r="I60" s="218"/>
      <c r="J60" s="218"/>
      <c r="K60" s="218"/>
      <c r="L60" s="218"/>
    </row>
    <row r="61" spans="1:12" s="44" customFormat="1" ht="39" customHeight="1" x14ac:dyDescent="0.25">
      <c r="A61" s="218" t="s">
        <v>91</v>
      </c>
      <c r="B61" s="218"/>
      <c r="C61" s="218"/>
      <c r="D61" s="218"/>
      <c r="E61" s="218"/>
      <c r="F61" s="218"/>
      <c r="G61" s="218"/>
      <c r="H61" s="218"/>
      <c r="I61" s="218"/>
      <c r="J61" s="218"/>
      <c r="K61" s="218"/>
      <c r="L61" s="218"/>
    </row>
    <row r="62" spans="1:12" s="45" customFormat="1" ht="27" customHeight="1" x14ac:dyDescent="0.25">
      <c r="A62" s="218" t="s">
        <v>187</v>
      </c>
      <c r="B62" s="218"/>
      <c r="C62" s="218"/>
      <c r="D62" s="218"/>
      <c r="E62" s="218"/>
      <c r="F62" s="218"/>
      <c r="G62" s="218"/>
      <c r="H62" s="218"/>
      <c r="I62" s="218"/>
      <c r="J62" s="218"/>
      <c r="K62" s="218"/>
      <c r="L62" s="218"/>
    </row>
    <row r="63" spans="1:12" s="44" customFormat="1" ht="24" customHeight="1" x14ac:dyDescent="0.25">
      <c r="A63" s="238" t="s">
        <v>149</v>
      </c>
      <c r="B63" s="238"/>
      <c r="C63" s="238"/>
      <c r="D63" s="238"/>
      <c r="E63" s="238"/>
      <c r="F63" s="238"/>
      <c r="G63" s="238"/>
      <c r="H63" s="238"/>
      <c r="I63" s="238"/>
      <c r="J63" s="238"/>
      <c r="K63" s="238"/>
      <c r="L63" s="238"/>
    </row>
    <row r="64" spans="1:12" s="44" customFormat="1" ht="37.950000000000003" customHeight="1" x14ac:dyDescent="0.25">
      <c r="A64" s="218" t="s">
        <v>150</v>
      </c>
      <c r="B64" s="218"/>
      <c r="C64" s="218"/>
      <c r="D64" s="218"/>
      <c r="E64" s="218"/>
      <c r="F64" s="218"/>
      <c r="G64" s="218"/>
      <c r="H64" s="218"/>
      <c r="I64" s="218"/>
      <c r="J64" s="218"/>
      <c r="K64" s="218"/>
      <c r="L64" s="218"/>
    </row>
    <row r="65" spans="1:12" s="44" customFormat="1" ht="132" customHeight="1" x14ac:dyDescent="0.25">
      <c r="A65" s="218" t="s">
        <v>151</v>
      </c>
      <c r="B65" s="218"/>
      <c r="C65" s="218"/>
      <c r="D65" s="218"/>
      <c r="E65" s="218"/>
      <c r="F65" s="218"/>
      <c r="G65" s="218"/>
      <c r="H65" s="218"/>
      <c r="I65" s="218"/>
      <c r="J65" s="218"/>
      <c r="K65" s="218"/>
      <c r="L65" s="218"/>
    </row>
    <row r="66" spans="1:12" s="44" customFormat="1" ht="34.200000000000003" customHeight="1" x14ac:dyDescent="0.25">
      <c r="A66" s="218" t="s">
        <v>152</v>
      </c>
      <c r="B66" s="218"/>
      <c r="C66" s="218"/>
      <c r="D66" s="218"/>
      <c r="E66" s="218"/>
      <c r="F66" s="218"/>
      <c r="G66" s="218"/>
      <c r="H66" s="218"/>
      <c r="I66" s="218"/>
      <c r="J66" s="218"/>
      <c r="K66" s="218"/>
      <c r="L66" s="218"/>
    </row>
    <row r="67" spans="1:12" s="44" customFormat="1" ht="55.95" customHeight="1" x14ac:dyDescent="0.25">
      <c r="A67" s="218" t="s">
        <v>153</v>
      </c>
      <c r="B67" s="218"/>
      <c r="C67" s="218"/>
      <c r="D67" s="218"/>
      <c r="E67" s="218"/>
      <c r="F67" s="218"/>
      <c r="G67" s="218"/>
      <c r="H67" s="218"/>
      <c r="I67" s="218"/>
      <c r="J67" s="218"/>
      <c r="K67" s="218"/>
      <c r="L67" s="218"/>
    </row>
    <row r="68" spans="1:12" s="44" customFormat="1" ht="205.2" customHeight="1" x14ac:dyDescent="0.25">
      <c r="A68" s="237" t="s">
        <v>154</v>
      </c>
      <c r="B68" s="237"/>
      <c r="C68" s="237"/>
      <c r="D68" s="237"/>
      <c r="E68" s="237"/>
      <c r="F68" s="237"/>
      <c r="G68" s="237"/>
      <c r="H68" s="237"/>
      <c r="I68" s="237"/>
      <c r="J68" s="237"/>
      <c r="K68" s="237"/>
      <c r="L68" s="237"/>
    </row>
    <row r="69" spans="1:12" s="44" customFormat="1" ht="75" customHeight="1" x14ac:dyDescent="0.25">
      <c r="A69" s="218" t="s">
        <v>2183</v>
      </c>
      <c r="B69" s="218"/>
      <c r="C69" s="218"/>
      <c r="D69" s="218"/>
      <c r="E69" s="218"/>
      <c r="F69" s="218"/>
      <c r="G69" s="218"/>
      <c r="H69" s="218"/>
      <c r="I69" s="218"/>
      <c r="J69" s="218"/>
      <c r="K69" s="218"/>
      <c r="L69" s="218"/>
    </row>
    <row r="70" spans="1:12" s="44" customFormat="1" ht="60" customHeight="1" x14ac:dyDescent="0.25">
      <c r="A70" s="218" t="s">
        <v>2184</v>
      </c>
      <c r="B70" s="218"/>
      <c r="C70" s="218"/>
      <c r="D70" s="218"/>
      <c r="E70" s="218"/>
      <c r="F70" s="218"/>
      <c r="G70" s="218"/>
      <c r="H70" s="218"/>
      <c r="I70" s="218"/>
      <c r="J70" s="218"/>
      <c r="K70" s="218"/>
      <c r="L70" s="218"/>
    </row>
    <row r="71" spans="1:12" s="44" customFormat="1" ht="161.4" customHeight="1" x14ac:dyDescent="0.25">
      <c r="A71" s="218" t="s">
        <v>2185</v>
      </c>
      <c r="B71" s="218"/>
      <c r="C71" s="218"/>
      <c r="D71" s="218"/>
      <c r="E71" s="218"/>
      <c r="F71" s="218"/>
      <c r="G71" s="218"/>
      <c r="H71" s="218"/>
      <c r="I71" s="218"/>
      <c r="J71" s="218"/>
      <c r="K71" s="218"/>
      <c r="L71" s="218"/>
    </row>
    <row r="72" spans="1:12" s="44" customFormat="1" ht="324" customHeight="1" x14ac:dyDescent="0.25">
      <c r="A72" s="239" t="s">
        <v>2186</v>
      </c>
      <c r="B72" s="239"/>
      <c r="C72" s="239"/>
      <c r="D72" s="239"/>
      <c r="E72" s="239"/>
      <c r="F72" s="239"/>
      <c r="G72" s="239"/>
      <c r="H72" s="239"/>
      <c r="I72" s="239"/>
      <c r="J72" s="239"/>
      <c r="K72" s="239"/>
      <c r="L72" s="239"/>
    </row>
    <row r="73" spans="1:12" s="44" customFormat="1" ht="55.8" customHeight="1" x14ac:dyDescent="0.25">
      <c r="A73" s="218" t="s">
        <v>2187</v>
      </c>
      <c r="B73" s="218"/>
      <c r="C73" s="218"/>
      <c r="D73" s="218"/>
      <c r="E73" s="218"/>
      <c r="F73" s="218"/>
      <c r="G73" s="218"/>
      <c r="H73" s="218"/>
      <c r="I73" s="218"/>
      <c r="J73" s="218"/>
      <c r="K73" s="218"/>
      <c r="L73" s="218"/>
    </row>
    <row r="74" spans="1:12" s="46" customFormat="1" ht="72.599999999999994" customHeight="1" x14ac:dyDescent="0.25">
      <c r="A74" s="218" t="s">
        <v>2188</v>
      </c>
      <c r="B74" s="218"/>
      <c r="C74" s="218"/>
      <c r="D74" s="218"/>
      <c r="E74" s="218"/>
      <c r="F74" s="218"/>
      <c r="G74" s="218"/>
      <c r="H74" s="218"/>
      <c r="I74" s="218"/>
      <c r="J74" s="218"/>
      <c r="K74" s="218"/>
      <c r="L74" s="218"/>
    </row>
    <row r="75" spans="1:12" ht="40.200000000000003" customHeight="1" x14ac:dyDescent="0.25">
      <c r="A75" s="195" t="s">
        <v>2189</v>
      </c>
      <c r="B75" s="195"/>
      <c r="C75" s="195"/>
      <c r="D75" s="195"/>
      <c r="E75" s="195"/>
      <c r="F75" s="195"/>
      <c r="G75" s="195"/>
      <c r="H75" s="195"/>
      <c r="I75" s="195"/>
      <c r="J75" s="195"/>
      <c r="K75" s="195"/>
      <c r="L75" s="195"/>
    </row>
    <row r="76" spans="1:12" ht="16.2" x14ac:dyDescent="0.25">
      <c r="A76" s="69"/>
      <c r="B76" s="73"/>
      <c r="C76" s="74"/>
      <c r="D76" s="74"/>
      <c r="E76" s="74"/>
      <c r="F76" s="171"/>
      <c r="G76" s="171"/>
      <c r="H76" s="171"/>
      <c r="I76" s="74"/>
      <c r="J76" s="74"/>
      <c r="K76" s="74"/>
      <c r="L76" s="76"/>
    </row>
    <row r="77" spans="1:12" ht="16.2" x14ac:dyDescent="0.25">
      <c r="A77" s="69"/>
      <c r="H77" s="71"/>
      <c r="I77" s="77"/>
      <c r="J77" s="71"/>
      <c r="K77" s="71"/>
      <c r="L77" s="76"/>
    </row>
    <row r="78" spans="1:12" ht="16.2" x14ac:dyDescent="0.25">
      <c r="A78" s="69"/>
      <c r="B78" s="171">
        <f ca="1">TODAY()</f>
        <v>45467</v>
      </c>
      <c r="C78" s="171"/>
      <c r="D78" s="171"/>
      <c r="F78" s="74"/>
      <c r="G78" s="74"/>
      <c r="H78" s="74"/>
      <c r="I78" s="79"/>
      <c r="J78" s="74"/>
      <c r="K78" s="74"/>
      <c r="L78" s="76"/>
    </row>
    <row r="79" spans="1:12" ht="16.2" x14ac:dyDescent="0.25">
      <c r="A79" s="69"/>
      <c r="B79" s="75"/>
      <c r="C79" s="75"/>
      <c r="D79" s="75"/>
      <c r="F79" s="74"/>
      <c r="G79" s="74"/>
      <c r="H79" s="74"/>
      <c r="I79" s="79"/>
      <c r="J79" s="74"/>
      <c r="K79" s="74"/>
      <c r="L79" s="76"/>
    </row>
    <row r="80" spans="1:12" ht="16.2" x14ac:dyDescent="0.25">
      <c r="A80" s="69"/>
      <c r="B80" s="75"/>
      <c r="C80" s="75"/>
      <c r="D80" s="75"/>
      <c r="F80" s="74"/>
      <c r="G80" s="74"/>
      <c r="H80" s="74"/>
      <c r="I80" s="79"/>
      <c r="J80" s="74"/>
      <c r="K80" s="74"/>
      <c r="L80" s="76"/>
    </row>
    <row r="81" spans="1:16" ht="16.2" x14ac:dyDescent="0.25">
      <c r="A81" s="80"/>
      <c r="B81" s="76"/>
      <c r="C81" s="77"/>
      <c r="D81" s="77"/>
      <c r="E81" s="77"/>
      <c r="F81" s="77"/>
      <c r="G81" s="77" t="s">
        <v>158</v>
      </c>
      <c r="H81" s="71"/>
      <c r="I81" s="71"/>
      <c r="J81" s="71"/>
      <c r="K81" s="71"/>
      <c r="L81" s="71"/>
      <c r="M81" s="47"/>
      <c r="N81" s="47"/>
      <c r="O81" s="47"/>
      <c r="P81" s="47"/>
    </row>
    <row r="82" spans="1:16" ht="16.2" x14ac:dyDescent="0.25">
      <c r="A82" s="81"/>
      <c r="G82" s="170">
        <f>A8</f>
        <v>0</v>
      </c>
      <c r="H82" s="170"/>
      <c r="I82" s="170"/>
      <c r="J82" s="79"/>
      <c r="K82" s="79"/>
      <c r="L82" s="82"/>
      <c r="M82" s="48"/>
      <c r="N82" s="48"/>
      <c r="O82" s="48"/>
      <c r="P82" s="48"/>
    </row>
    <row r="83" spans="1:16" ht="16.2" x14ac:dyDescent="0.25">
      <c r="A83" s="81"/>
      <c r="H83" s="78"/>
      <c r="I83" s="79"/>
      <c r="J83" s="78"/>
      <c r="K83" s="78"/>
      <c r="L83" s="78"/>
    </row>
    <row r="84" spans="1:16" ht="16.2" x14ac:dyDescent="0.25">
      <c r="A84" s="81"/>
      <c r="H84" s="78"/>
      <c r="I84" s="79"/>
      <c r="J84" s="78"/>
      <c r="K84" s="78"/>
      <c r="L84" s="78"/>
    </row>
    <row r="85" spans="1:16" ht="16.2" x14ac:dyDescent="0.25">
      <c r="A85" s="81"/>
      <c r="H85" s="78"/>
      <c r="I85" s="79"/>
      <c r="J85" s="78"/>
      <c r="K85" s="78"/>
      <c r="L85" s="78"/>
    </row>
    <row r="86" spans="1:16" ht="16.2" x14ac:dyDescent="0.25">
      <c r="A86" s="81"/>
      <c r="B86" s="76"/>
      <c r="C86" s="81"/>
      <c r="D86" s="81"/>
      <c r="E86" s="81"/>
      <c r="F86" s="81"/>
      <c r="G86" s="81"/>
      <c r="H86" s="81"/>
      <c r="I86" s="76"/>
      <c r="J86" s="81"/>
      <c r="K86" s="81"/>
      <c r="L86" s="81"/>
      <c r="M86" s="50"/>
      <c r="N86" s="50"/>
      <c r="O86" s="50"/>
      <c r="P86" s="50"/>
    </row>
    <row r="87" spans="1:16" ht="16.2" x14ac:dyDescent="0.25">
      <c r="A87" s="49"/>
      <c r="G87" s="77" t="s">
        <v>158</v>
      </c>
      <c r="H87" s="79"/>
      <c r="I87" s="79"/>
      <c r="J87" s="79"/>
      <c r="K87" s="79"/>
      <c r="L87" s="79"/>
      <c r="M87" s="48"/>
      <c r="N87" s="48"/>
      <c r="O87" s="51"/>
      <c r="P87" s="51"/>
    </row>
    <row r="88" spans="1:16" ht="16.2" x14ac:dyDescent="0.25">
      <c r="A88" s="49"/>
      <c r="E88" s="48"/>
      <c r="F88" s="48"/>
      <c r="G88" s="170" t="str">
        <f>D2</f>
        <v>TROPICAL AGRÍCOLA LTDA</v>
      </c>
      <c r="H88" s="170"/>
      <c r="I88" s="170"/>
      <c r="J88" s="79"/>
      <c r="K88" s="81"/>
      <c r="L88" s="78"/>
    </row>
    <row r="89" spans="1:16" x14ac:dyDescent="0.25">
      <c r="A89" s="49"/>
      <c r="C89" s="47"/>
      <c r="D89" s="47"/>
      <c r="E89" s="47"/>
      <c r="F89" s="47"/>
      <c r="G89" s="47"/>
      <c r="H89" s="47"/>
      <c r="J89" s="47"/>
      <c r="K89" s="47"/>
    </row>
    <row r="90" spans="1:16" x14ac:dyDescent="0.25">
      <c r="A90" s="49"/>
      <c r="C90" s="48"/>
      <c r="D90" s="48"/>
      <c r="E90" s="48"/>
      <c r="F90" s="48"/>
      <c r="G90" s="48"/>
      <c r="H90" s="48"/>
      <c r="I90" s="48"/>
      <c r="J90" s="48"/>
      <c r="K90" s="48"/>
    </row>
    <row r="91" spans="1:16" x14ac:dyDescent="0.25">
      <c r="A91" s="49"/>
      <c r="C91" s="48"/>
      <c r="D91" s="48"/>
      <c r="E91" s="48"/>
      <c r="F91" s="48"/>
      <c r="G91" s="48"/>
      <c r="H91" s="48"/>
      <c r="I91" s="48"/>
      <c r="J91" s="48"/>
      <c r="K91" s="48"/>
    </row>
    <row r="92" spans="1:16" x14ac:dyDescent="0.25">
      <c r="A92" s="49"/>
      <c r="C92" s="48"/>
      <c r="D92" s="48"/>
      <c r="E92" s="48"/>
      <c r="F92" s="48"/>
      <c r="G92" s="48"/>
      <c r="H92" s="48"/>
      <c r="I92" s="48"/>
      <c r="J92" s="48"/>
      <c r="K92" s="48"/>
    </row>
    <row r="93" spans="1:16" x14ac:dyDescent="0.25">
      <c r="A93" s="49"/>
      <c r="C93" s="48"/>
      <c r="D93" s="48"/>
      <c r="E93" s="48"/>
      <c r="F93" s="48"/>
      <c r="G93" s="48"/>
      <c r="H93" s="48"/>
      <c r="I93" s="48"/>
      <c r="J93" s="48"/>
      <c r="K93" s="48"/>
    </row>
    <row r="94" spans="1:16" x14ac:dyDescent="0.25">
      <c r="A94" s="49"/>
    </row>
    <row r="95" spans="1:16" ht="16.2" x14ac:dyDescent="0.25">
      <c r="A95" s="49"/>
      <c r="B95" s="77" t="s">
        <v>85</v>
      </c>
      <c r="C95" s="71"/>
      <c r="D95" s="71"/>
      <c r="E95" s="76"/>
      <c r="I95" s="77" t="s">
        <v>85</v>
      </c>
      <c r="J95" s="71"/>
      <c r="K95" s="71"/>
      <c r="L95" s="76"/>
    </row>
    <row r="96" spans="1:16" ht="16.2" x14ac:dyDescent="0.25">
      <c r="A96" s="49"/>
      <c r="B96" s="79" t="s">
        <v>86</v>
      </c>
      <c r="C96" s="74"/>
      <c r="D96" s="74"/>
      <c r="E96" s="76"/>
      <c r="I96" s="79" t="s">
        <v>87</v>
      </c>
      <c r="J96" s="74"/>
      <c r="K96" s="74"/>
      <c r="L96" s="76"/>
    </row>
    <row r="97" spans="1:12" x14ac:dyDescent="0.25">
      <c r="A97" s="49"/>
    </row>
    <row r="98" spans="1:12" x14ac:dyDescent="0.25">
      <c r="A98" s="49"/>
      <c r="D98" s="47"/>
      <c r="E98" s="47"/>
      <c r="F98" s="47"/>
      <c r="G98" s="47"/>
      <c r="H98" s="47"/>
      <c r="I98" s="47"/>
      <c r="J98" s="47"/>
      <c r="K98" s="47"/>
      <c r="L98" s="47"/>
    </row>
    <row r="99" spans="1:12" x14ac:dyDescent="0.25">
      <c r="A99" s="49"/>
      <c r="D99" s="48"/>
      <c r="E99" s="48"/>
      <c r="F99" s="48"/>
      <c r="G99" s="48"/>
      <c r="H99" s="48"/>
      <c r="I99" s="48"/>
      <c r="J99" s="48"/>
      <c r="K99" s="48"/>
      <c r="L99" s="48"/>
    </row>
    <row r="100" spans="1:12" x14ac:dyDescent="0.25">
      <c r="A100" s="49"/>
    </row>
    <row r="101" spans="1:12" x14ac:dyDescent="0.25">
      <c r="A101" s="49"/>
    </row>
    <row r="102" spans="1:12" x14ac:dyDescent="0.25">
      <c r="A102" s="49"/>
      <c r="D102" s="47"/>
      <c r="E102" s="47"/>
      <c r="F102" s="47"/>
      <c r="G102" s="47"/>
      <c r="H102" s="47"/>
      <c r="I102" s="47"/>
      <c r="J102" s="47"/>
      <c r="K102" s="47"/>
      <c r="L102" s="47"/>
    </row>
    <row r="103" spans="1:12" x14ac:dyDescent="0.25">
      <c r="A103" s="49"/>
      <c r="D103" s="48"/>
      <c r="E103" s="48"/>
      <c r="F103" s="48"/>
      <c r="G103" s="48"/>
      <c r="H103" s="48"/>
      <c r="I103" s="48"/>
      <c r="J103" s="48"/>
      <c r="K103" s="48"/>
      <c r="L103" s="48"/>
    </row>
    <row r="104" spans="1:12" x14ac:dyDescent="0.25">
      <c r="A104" s="49"/>
    </row>
  </sheetData>
  <sheetProtection selectLockedCells="1" selectUnlockedCells="1"/>
  <mergeCells count="118">
    <mergeCell ref="A39:L40"/>
    <mergeCell ref="A67:L67"/>
    <mergeCell ref="A68:L68"/>
    <mergeCell ref="A71:L71"/>
    <mergeCell ref="A73:L73"/>
    <mergeCell ref="A74:L74"/>
    <mergeCell ref="A69:L69"/>
    <mergeCell ref="A70:L70"/>
    <mergeCell ref="A64:L64"/>
    <mergeCell ref="A65:L65"/>
    <mergeCell ref="A66:L66"/>
    <mergeCell ref="A58:L58"/>
    <mergeCell ref="A59:L59"/>
    <mergeCell ref="A56:J56"/>
    <mergeCell ref="A60:L60"/>
    <mergeCell ref="A61:L61"/>
    <mergeCell ref="A62:L62"/>
    <mergeCell ref="A63:L63"/>
    <mergeCell ref="A72:L72"/>
    <mergeCell ref="A1:L1"/>
    <mergeCell ref="A41:L41"/>
    <mergeCell ref="A51:L51"/>
    <mergeCell ref="A57:L57"/>
    <mergeCell ref="A42:L42"/>
    <mergeCell ref="A43:L43"/>
    <mergeCell ref="A44:L44"/>
    <mergeCell ref="A46:L46"/>
    <mergeCell ref="A47:L47"/>
    <mergeCell ref="A50:L50"/>
    <mergeCell ref="A52:L52"/>
    <mergeCell ref="A53:L53"/>
    <mergeCell ref="A54:L54"/>
    <mergeCell ref="A45:L45"/>
    <mergeCell ref="A49:L49"/>
    <mergeCell ref="A48:L48"/>
    <mergeCell ref="A55:L55"/>
    <mergeCell ref="E30:G30"/>
    <mergeCell ref="A32:B32"/>
    <mergeCell ref="A33:B33"/>
    <mergeCell ref="K30:L30"/>
    <mergeCell ref="K28:L28"/>
    <mergeCell ref="E28:G28"/>
    <mergeCell ref="J32:L32"/>
    <mergeCell ref="B24:D24"/>
    <mergeCell ref="B25:D25"/>
    <mergeCell ref="B26:D26"/>
    <mergeCell ref="B27:D27"/>
    <mergeCell ref="B28:D28"/>
    <mergeCell ref="A38:L38"/>
    <mergeCell ref="A36:C36"/>
    <mergeCell ref="A34:B34"/>
    <mergeCell ref="K34:L34"/>
    <mergeCell ref="K35:L35"/>
    <mergeCell ref="K36:L36"/>
    <mergeCell ref="B29:D29"/>
    <mergeCell ref="B30:D30"/>
    <mergeCell ref="A35:B35"/>
    <mergeCell ref="E29:G29"/>
    <mergeCell ref="K33:L33"/>
    <mergeCell ref="E26:G26"/>
    <mergeCell ref="E27:G27"/>
    <mergeCell ref="K29:L29"/>
    <mergeCell ref="K24:L24"/>
    <mergeCell ref="K25:L25"/>
    <mergeCell ref="K26:L26"/>
    <mergeCell ref="K27:L27"/>
    <mergeCell ref="E24:G24"/>
    <mergeCell ref="E21:G21"/>
    <mergeCell ref="B19:D19"/>
    <mergeCell ref="B20:D20"/>
    <mergeCell ref="E20:G20"/>
    <mergeCell ref="E22:G22"/>
    <mergeCell ref="K20:L20"/>
    <mergeCell ref="E23:G23"/>
    <mergeCell ref="K21:L21"/>
    <mergeCell ref="K22:L22"/>
    <mergeCell ref="K23:L23"/>
    <mergeCell ref="G88:I88"/>
    <mergeCell ref="G82:I82"/>
    <mergeCell ref="F76:H76"/>
    <mergeCell ref="B78:D78"/>
    <mergeCell ref="K5:L5"/>
    <mergeCell ref="A9:G9"/>
    <mergeCell ref="A10:G10"/>
    <mergeCell ref="K19:L19"/>
    <mergeCell ref="E19:G19"/>
    <mergeCell ref="C17:L17"/>
    <mergeCell ref="B21:D21"/>
    <mergeCell ref="B22:D22"/>
    <mergeCell ref="E25:G25"/>
    <mergeCell ref="A11:D11"/>
    <mergeCell ref="A14:L14"/>
    <mergeCell ref="A15:C15"/>
    <mergeCell ref="H11:L11"/>
    <mergeCell ref="K15:L15"/>
    <mergeCell ref="I15:J15"/>
    <mergeCell ref="K12:L12"/>
    <mergeCell ref="K13:L13"/>
    <mergeCell ref="G12:G13"/>
    <mergeCell ref="B23:D23"/>
    <mergeCell ref="A75:L75"/>
    <mergeCell ref="J2:K2"/>
    <mergeCell ref="A6:L6"/>
    <mergeCell ref="A7:F7"/>
    <mergeCell ref="A8:F8"/>
    <mergeCell ref="G8:J8"/>
    <mergeCell ref="D2:F2"/>
    <mergeCell ref="J3:J4"/>
    <mergeCell ref="K3:L4"/>
    <mergeCell ref="A16:C16"/>
    <mergeCell ref="K16:L16"/>
    <mergeCell ref="I16:J16"/>
    <mergeCell ref="E12:F13"/>
    <mergeCell ref="A12:D13"/>
    <mergeCell ref="I13:J13"/>
    <mergeCell ref="I12:J12"/>
    <mergeCell ref="I9:J9"/>
    <mergeCell ref="I10:J10"/>
  </mergeCells>
  <dataValidations count="9">
    <dataValidation type="list" allowBlank="1" showInputMessage="1" showErrorMessage="1" sqref="D2:F2" xr:uid="{EEF5FD95-8205-4068-A8D0-00CD712A2196}">
      <formula1>LST_EMPRESA</formula1>
    </dataValidation>
    <dataValidation type="list" allowBlank="1" showInputMessage="1" showErrorMessage="1" sqref="E20:G29" xr:uid="{896150E2-AB33-4E2C-96CC-98B5DF1C7BF5}">
      <formula1>OFFSET(TSICAB,MATCH(CULTURAREF,LST_CULTURATSI,0),,COUNTIF(LST_CULTURATSI,CULTURAREF))</formula1>
    </dataValidation>
    <dataValidation type="list" allowBlank="1" showInputMessage="1" showErrorMessage="1" sqref="B20:D29" xr:uid="{D1F1FECE-101A-4A12-BDB7-ACCBCDF5BC9C}">
      <formula1>IF(CULTURAREF=2,OFFSET(CULTIVARCAB,MATCH(CULTURAREF,LST_CULTURACULTIVAR,0),,COUNTIF(LST_CULTURACULTIVAR,CULTURAREF)),IF(REF_LST=11,LST_CTVRCELSO,LST_CTVRTROPICAL))</formula1>
    </dataValidation>
    <dataValidation type="list" allowBlank="1" showInputMessage="1" showErrorMessage="1" sqref="I20:I29" xr:uid="{032CE6DC-DA3F-4E0C-8F61-DB17D9072EAD}">
      <formula1>OFFSET(EMBALAGEM_CAB,MATCH(CULTURAREF,EMBALAGEM_LST,0),,COUNTIF(EMBALAGEM_LST,CULTURAREF))</formula1>
    </dataValidation>
    <dataValidation type="list" allowBlank="1" showInputMessage="1" showErrorMessage="1" sqref="K3" xr:uid="{989F5EA5-5BE5-447B-BC50-D762DB2D8B12}">
      <formula1>LST_RTV</formula1>
    </dataValidation>
    <dataValidation type="whole" allowBlank="1" showInputMessage="1" showErrorMessage="1" sqref="L2" xr:uid="{848AEFA4-5FBE-4A31-95FA-D36BAF51AE49}">
      <formula1>INDEX(LST_MIN,MATCH(RTV_REF,LST_RTV,0))</formula1>
      <formula2>INDEX(LST_MAX,MATCH(RTV_REF,LST_RTV,0))</formula2>
    </dataValidation>
    <dataValidation type="list" allowBlank="1" showInputMessage="1" showErrorMessage="1" sqref="K5:L5" xr:uid="{87927873-91EF-499B-923F-A0354A0CDF00}">
      <formula1>"2024/2025,2025/2025"</formula1>
    </dataValidation>
    <dataValidation type="date" operator="greaterThan" allowBlank="1" showInputMessage="1" showErrorMessage="1" sqref="C33:C35" xr:uid="{882C169A-F802-4180-B913-E5967E88A736}">
      <formula1>1</formula1>
    </dataValidation>
    <dataValidation type="list" showInputMessage="1" showErrorMessage="1" sqref="H10" xr:uid="{2EF3B7E5-517A-4DEF-8436-EC02C9C78842}">
      <formula1>LST_CIDADES</formula1>
    </dataValidation>
  </dataValidations>
  <printOptions horizontalCentered="1"/>
  <pageMargins left="0.23622047244094491" right="0.23622047244094491" top="0.35433070866141736" bottom="0.35433070866141736" header="0" footer="0"/>
  <pageSetup paperSize="9" scale="42" fitToHeight="0" orientation="portrait" useFirstPageNumber="1" verticalDpi="300" r:id="rId1"/>
  <headerFooter>
    <oddFooter xml:space="preserve">&amp;R&amp;P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34" r:id="rId4" name="Option Button 10">
              <controlPr locked="0" defaultSize="0" autoFill="0" autoLine="0" autoPict="0">
                <anchor>
                  <from>
                    <xdr:col>7</xdr:col>
                    <xdr:colOff>289560</xdr:colOff>
                    <xdr:row>1</xdr:row>
                    <xdr:rowOff>213360</xdr:rowOff>
                  </from>
                  <to>
                    <xdr:col>7</xdr:col>
                    <xdr:colOff>982980</xdr:colOff>
                    <xdr:row>2</xdr:row>
                    <xdr:rowOff>137160</xdr:rowOff>
                  </to>
                </anchor>
              </controlPr>
            </control>
          </mc:Choice>
        </mc:AlternateContent>
        <mc:AlternateContent xmlns:mc="http://schemas.openxmlformats.org/markup-compatibility/2006">
          <mc:Choice Requires="x14">
            <control shapeId="1035" r:id="rId5" name="Option Button 11">
              <controlPr locked="0" defaultSize="0" autoFill="0" autoLine="0" autoPict="0">
                <anchor>
                  <from>
                    <xdr:col>7</xdr:col>
                    <xdr:colOff>982980</xdr:colOff>
                    <xdr:row>1</xdr:row>
                    <xdr:rowOff>213360</xdr:rowOff>
                  </from>
                  <to>
                    <xdr:col>7</xdr:col>
                    <xdr:colOff>1859280</xdr:colOff>
                    <xdr:row>2</xdr:row>
                    <xdr:rowOff>137160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99495F26-E315-4231-A2C3-0FBE99DA8604}">
            <xm:f>PREMISSAS!$AC$3=2</xm:f>
            <x14:dxf>
              <numFmt numFmtId="171" formatCode="_-[$US$-3009]* \ #,##0.00_-;\-[$US$-3009]* \ #,##0.00_-;_-[$US$-3009]* &quot;-&quot;\ ??_-;_-@_-"/>
            </x14:dxf>
          </x14:cfRule>
          <x14:cfRule type="expression" priority="2" id="{4766F6CE-74FF-44CC-AE50-F5805FC1C907}">
            <xm:f>PREMISSAS!$AC$3=1</xm:f>
            <x14:dxf>
              <numFmt numFmtId="34" formatCode="_-&quot;R$&quot;\ * #,##0.00_-;\-&quot;R$&quot;\ * #,##0.00_-;_-&quot;R$&quot;\ * &quot;-&quot;??_-;_-@_-"/>
            </x14:dxf>
          </x14:cfRule>
          <xm:sqref>E33:E36</xm:sqref>
        </x14:conditionalFormatting>
        <x14:conditionalFormatting xmlns:xm="http://schemas.microsoft.com/office/excel/2006/main">
          <x14:cfRule type="expression" priority="3" id="{DB2A8AE1-4526-4B02-AFDF-9F1B5C71A769}">
            <xm:f>PREMISSAS!$AC$3=1</xm:f>
            <x14:dxf>
              <numFmt numFmtId="34" formatCode="_-&quot;R$&quot;\ * #,##0.00_-;\-&quot;R$&quot;\ * #,##0.00_-;_-&quot;R$&quot;\ * &quot;-&quot;??_-;_-@_-"/>
            </x14:dxf>
          </x14:cfRule>
          <x14:cfRule type="expression" priority="4" id="{036A8CB3-E6D1-4ECA-B195-CC77B9BFECF9}">
            <xm:f>PREMISSAS!$AC$3=2</xm:f>
            <x14:dxf>
              <numFmt numFmtId="171" formatCode="_-[$US$-3009]* \ #,##0.00_-;\-[$US$-3009]* \ #,##0.00_-;_-[$US$-3009]* &quot;-&quot;\ ??_-;_-@_-"/>
            </x14:dxf>
          </x14:cfRule>
          <xm:sqref>J20:L30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2289-445B-4319-8518-92D3C1CCBD01}">
  <sheetPr codeName="Planilha3">
    <tabColor rgb="FFFF0000"/>
    <pageSetUpPr fitToPage="1"/>
  </sheetPr>
  <dimension ref="A1:P104"/>
  <sheetViews>
    <sheetView showGridLines="0" tabSelected="1" showRuler="0" zoomScaleNormal="100" zoomScaleSheetLayoutView="40" zoomScalePageLayoutView="70" workbookViewId="0">
      <selection activeCell="I16" sqref="I16:J16"/>
    </sheetView>
  </sheetViews>
  <sheetFormatPr defaultColWidth="9.33203125" defaultRowHeight="13.8" x14ac:dyDescent="0.25"/>
  <cols>
    <col min="1" max="1" width="7.109375" style="16" customWidth="1"/>
    <col min="2" max="2" width="13.33203125" style="16" customWidth="1"/>
    <col min="3" max="3" width="15.88671875" style="16" customWidth="1"/>
    <col min="4" max="4" width="11.33203125" style="16" customWidth="1"/>
    <col min="5" max="5" width="23.33203125" style="16" customWidth="1"/>
    <col min="6" max="6" width="11.6640625" style="16" customWidth="1"/>
    <col min="7" max="7" width="19.88671875" style="16" customWidth="1"/>
    <col min="8" max="8" width="53.109375" style="16" customWidth="1"/>
    <col min="9" max="9" width="11.88671875" style="16" customWidth="1"/>
    <col min="10" max="10" width="18" style="16" customWidth="1"/>
    <col min="11" max="11" width="35.44140625" style="16" customWidth="1"/>
    <col min="12" max="12" width="16" style="16" customWidth="1"/>
    <col min="13" max="13" width="4.33203125" style="16" customWidth="1"/>
    <col min="14" max="16384" width="9.33203125" style="16"/>
  </cols>
  <sheetData>
    <row r="1" spans="1:12" ht="16.2" x14ac:dyDescent="0.25">
      <c r="A1" s="211" t="s">
        <v>163</v>
      </c>
      <c r="B1" s="212"/>
      <c r="C1" s="212"/>
      <c r="D1" s="212"/>
      <c r="E1" s="212"/>
      <c r="F1" s="212"/>
      <c r="G1" s="212"/>
      <c r="H1" s="212"/>
      <c r="I1" s="212"/>
      <c r="J1" s="212"/>
      <c r="K1" s="212"/>
      <c r="L1" s="212"/>
    </row>
    <row r="2" spans="1:12" s="11" customFormat="1" ht="27.75" customHeight="1" x14ac:dyDescent="0.45">
      <c r="A2" s="7"/>
      <c r="B2" s="8"/>
      <c r="C2" s="8"/>
      <c r="D2" s="275" t="str">
        <f>IF(OR('Pedido de Venda'!D2=0,'Pedido de Venda'!D2=""),"",'Pedido de Venda'!D2)</f>
        <v>TROPICAL AGRÍCOLA LTDA</v>
      </c>
      <c r="E2" s="275"/>
      <c r="F2" s="275"/>
      <c r="G2" s="8"/>
      <c r="H2" s="9" t="str">
        <f>IFERROR(INDEX(CADASTRO[Dados Cadastro],MATCH($D$2,CADASTRO[EMPRESA],0)),"")</f>
        <v>CNPJ e Inscrição Estadual - 11.402.267/0002-02 e 13.385.580-81</v>
      </c>
      <c r="I2" s="10"/>
      <c r="J2" s="130" t="s">
        <v>44</v>
      </c>
      <c r="K2" s="131"/>
      <c r="L2" s="106" t="str">
        <f>IF(OR('Pedido de Venda'!L2=0,'Pedido de Venda'!L2=""),"",'Pedido de Venda'!L2)</f>
        <v/>
      </c>
    </row>
    <row r="3" spans="1:12" s="11" customFormat="1" ht="12.75" customHeight="1" x14ac:dyDescent="0.25">
      <c r="A3" s="12"/>
      <c r="B3" s="13"/>
      <c r="C3" s="13"/>
      <c r="D3" s="14" t="s">
        <v>43</v>
      </c>
      <c r="E3" s="15"/>
      <c r="F3" s="15"/>
      <c r="G3" s="15"/>
      <c r="H3" s="16"/>
      <c r="I3" s="17"/>
      <c r="J3" s="146" t="s">
        <v>32</v>
      </c>
      <c r="K3" s="276" t="str">
        <f>IF(OR('Pedido de Venda'!K3=0,'Pedido de Venda'!K3=""),"",'Pedido de Venda'!K3)</f>
        <v/>
      </c>
      <c r="L3" s="277"/>
    </row>
    <row r="4" spans="1:12" s="11" customFormat="1" ht="15.6" customHeight="1" x14ac:dyDescent="0.25">
      <c r="A4" s="12"/>
      <c r="B4" s="13"/>
      <c r="C4" s="13"/>
      <c r="D4" s="14" t="s">
        <v>46</v>
      </c>
      <c r="E4" s="15"/>
      <c r="F4" s="15"/>
      <c r="G4" s="15"/>
      <c r="H4" s="84"/>
      <c r="I4" s="17"/>
      <c r="J4" s="147"/>
      <c r="K4" s="278"/>
      <c r="L4" s="279"/>
    </row>
    <row r="5" spans="1:12" s="11" customFormat="1" ht="15.6" customHeight="1" x14ac:dyDescent="0.25">
      <c r="A5" s="18"/>
      <c r="B5" s="18"/>
      <c r="C5" s="18"/>
      <c r="D5" s="19"/>
      <c r="E5" s="20"/>
      <c r="F5" s="20"/>
      <c r="G5" s="20"/>
      <c r="H5" s="21"/>
      <c r="I5" s="22"/>
      <c r="J5" s="83" t="s">
        <v>157</v>
      </c>
      <c r="K5" s="280" t="str">
        <f>IF(OR('Pedido de Venda'!K5=0,'Pedido de Venda'!K5=""),"",'Pedido de Venda'!K5)</f>
        <v/>
      </c>
      <c r="L5" s="281"/>
    </row>
    <row r="6" spans="1:12" s="11" customFormat="1" ht="15" customHeight="1" x14ac:dyDescent="0.25">
      <c r="A6" s="132" t="s">
        <v>20</v>
      </c>
      <c r="B6" s="133"/>
      <c r="C6" s="133"/>
      <c r="D6" s="133"/>
      <c r="E6" s="133"/>
      <c r="F6" s="133"/>
      <c r="G6" s="133"/>
      <c r="H6" s="133"/>
      <c r="I6" s="133"/>
      <c r="J6" s="134"/>
      <c r="K6" s="135"/>
      <c r="L6" s="136"/>
    </row>
    <row r="7" spans="1:12" s="25" customFormat="1" ht="19.95" customHeight="1" x14ac:dyDescent="0.25">
      <c r="A7" s="137" t="s">
        <v>1</v>
      </c>
      <c r="B7" s="138"/>
      <c r="C7" s="138"/>
      <c r="D7" s="138"/>
      <c r="E7" s="138"/>
      <c r="F7" s="139"/>
      <c r="G7" s="57" t="s">
        <v>2</v>
      </c>
      <c r="H7" s="23"/>
      <c r="I7" s="23"/>
      <c r="J7" s="24"/>
      <c r="K7" s="58" t="s">
        <v>15</v>
      </c>
      <c r="L7" s="107" t="str">
        <f>IF(OR('Pedido de Venda'!L7=0,'Pedido de Venda'!L7=""),"",'Pedido de Venda'!L7)</f>
        <v/>
      </c>
    </row>
    <row r="8" spans="1:12" ht="21.6" customHeight="1" x14ac:dyDescent="0.25">
      <c r="A8" s="269" t="str">
        <f>IF(OR('Pedido de Venda'!A8=0,'Pedido de Venda'!A8=""),"",'Pedido de Venda'!A8)</f>
        <v/>
      </c>
      <c r="B8" s="270"/>
      <c r="C8" s="270"/>
      <c r="D8" s="270"/>
      <c r="E8" s="270"/>
      <c r="F8" s="271"/>
      <c r="G8" s="272" t="str">
        <f>IF(OR('Pedido de Venda'!G8=0,'Pedido de Venda'!G8=""),"",'Pedido de Venda'!G8)</f>
        <v/>
      </c>
      <c r="H8" s="273"/>
      <c r="I8" s="273"/>
      <c r="J8" s="273"/>
      <c r="K8" s="58" t="s">
        <v>11</v>
      </c>
      <c r="L8" s="109" t="str">
        <f>IF(OR('Pedido de Venda'!L8=0,'Pedido de Venda'!L8=""),"",'Pedido de Venda'!L8)</f>
        <v/>
      </c>
    </row>
    <row r="9" spans="1:12" s="25" customFormat="1" ht="10.8" x14ac:dyDescent="0.25">
      <c r="A9" s="137" t="s">
        <v>3</v>
      </c>
      <c r="B9" s="138"/>
      <c r="C9" s="138"/>
      <c r="D9" s="138"/>
      <c r="E9" s="138"/>
      <c r="F9" s="138"/>
      <c r="G9" s="139"/>
      <c r="H9" s="119" t="s">
        <v>4</v>
      </c>
      <c r="I9" s="137" t="s">
        <v>209</v>
      </c>
      <c r="J9" s="139"/>
      <c r="K9" s="59" t="s">
        <v>5</v>
      </c>
      <c r="L9" s="59" t="s">
        <v>6</v>
      </c>
    </row>
    <row r="10" spans="1:12" ht="24.6" customHeight="1" x14ac:dyDescent="0.25">
      <c r="A10" s="272" t="str">
        <f>IF(OR('Pedido de Venda'!A10=0,'Pedido de Venda'!A10=""),"",'Pedido de Venda'!A10)</f>
        <v/>
      </c>
      <c r="B10" s="273"/>
      <c r="C10" s="273"/>
      <c r="D10" s="273"/>
      <c r="E10" s="273"/>
      <c r="F10" s="273"/>
      <c r="G10" s="274"/>
      <c r="H10" s="128" t="str">
        <f>IF(OR('Pedido de Venda'!H10=0,'Pedido de Venda'!H10=""),"",'Pedido de Venda'!H10)</f>
        <v/>
      </c>
      <c r="I10" s="282" t="str">
        <f>IF(OR('Pedido de Venda'!I10=0,'Pedido de Venda'!I10=""),"",'Pedido de Venda'!I10)</f>
        <v/>
      </c>
      <c r="J10" s="283"/>
      <c r="K10" s="108" t="str">
        <f>IF(OR('Pedido de Venda'!K10=0,'Pedido de Venda'!K10=""),"",'Pedido de Venda'!K10)</f>
        <v/>
      </c>
      <c r="L10" s="110" t="str">
        <f>IF(OR('Pedido de Venda'!L10=0,'Pedido de Venda'!L10=""),"",'Pedido de Venda'!L10)</f>
        <v/>
      </c>
    </row>
    <row r="11" spans="1:12" s="25" customFormat="1" ht="16.2" customHeight="1" x14ac:dyDescent="0.25">
      <c r="A11" s="166" t="s">
        <v>7</v>
      </c>
      <c r="B11" s="183"/>
      <c r="C11" s="183"/>
      <c r="D11" s="167"/>
      <c r="E11" s="61" t="s">
        <v>8</v>
      </c>
      <c r="F11" s="26"/>
      <c r="G11" s="60" t="s">
        <v>23</v>
      </c>
      <c r="H11" s="187" t="s">
        <v>194</v>
      </c>
      <c r="I11" s="188"/>
      <c r="J11" s="188"/>
      <c r="K11" s="188"/>
      <c r="L11" s="189"/>
    </row>
    <row r="12" spans="1:12" s="25" customFormat="1" ht="10.8" x14ac:dyDescent="0.25">
      <c r="A12" s="260" t="str">
        <f>IF(OR('Pedido de Venda'!A12=0,'Pedido de Venda'!A12=""),"",'Pedido de Venda'!A12)</f>
        <v/>
      </c>
      <c r="B12" s="261"/>
      <c r="C12" s="261"/>
      <c r="D12" s="262"/>
      <c r="E12" s="260" t="str">
        <f>IF(OR('Pedido de Venda'!E12=0,'Pedido de Venda'!E12=""),"",'Pedido de Venda'!E12)</f>
        <v/>
      </c>
      <c r="F12" s="262"/>
      <c r="G12" s="266" t="str">
        <f>IF(OR('Pedido de Venda'!G12=0,'Pedido de Venda'!G12=""),"",'Pedido de Venda'!G12)</f>
        <v/>
      </c>
      <c r="H12" s="60" t="s">
        <v>195</v>
      </c>
      <c r="I12" s="166" t="s">
        <v>196</v>
      </c>
      <c r="J12" s="167"/>
      <c r="K12" s="166" t="s">
        <v>197</v>
      </c>
      <c r="L12" s="167"/>
    </row>
    <row r="13" spans="1:12" ht="18" customHeight="1" x14ac:dyDescent="0.25">
      <c r="A13" s="263"/>
      <c r="B13" s="264"/>
      <c r="C13" s="264"/>
      <c r="D13" s="265"/>
      <c r="E13" s="263"/>
      <c r="F13" s="265"/>
      <c r="G13" s="267"/>
      <c r="H13" s="111" t="str">
        <f>IF(OR('Pedido de Venda'!H13=0,'Pedido de Venda'!H13=""),"",'Pedido de Venda'!H13)</f>
        <v/>
      </c>
      <c r="I13" s="268" t="str">
        <f>IF(OR('Pedido de Venda'!I13=0,'Pedido de Venda'!I13=""),"",'Pedido de Venda'!I13)</f>
        <v/>
      </c>
      <c r="J13" s="259"/>
      <c r="K13" s="258" t="str">
        <f>IF(OR('Pedido de Venda'!K13=0,'Pedido de Venda'!K13=""),"",'Pedido de Venda'!K13)</f>
        <v/>
      </c>
      <c r="L13" s="259"/>
    </row>
    <row r="14" spans="1:12" ht="15" customHeight="1" x14ac:dyDescent="0.25">
      <c r="A14" s="184" t="s">
        <v>21</v>
      </c>
      <c r="B14" s="184"/>
      <c r="C14" s="184"/>
      <c r="D14" s="185"/>
      <c r="E14" s="184"/>
      <c r="F14" s="185"/>
      <c r="G14" s="185"/>
      <c r="H14" s="186"/>
      <c r="I14" s="186"/>
      <c r="J14" s="186"/>
      <c r="K14" s="186"/>
      <c r="L14" s="186"/>
    </row>
    <row r="15" spans="1:12" s="25" customFormat="1" ht="17.399999999999999" customHeight="1" x14ac:dyDescent="0.25">
      <c r="A15" s="137" t="s">
        <v>35</v>
      </c>
      <c r="B15" s="138"/>
      <c r="C15" s="138"/>
      <c r="D15" s="112" t="str">
        <f>IF(OR('Pedido de Venda'!D15=0,'Pedido de Venda'!D15=""),"",'Pedido de Venda'!D15)</f>
        <v/>
      </c>
      <c r="E15" s="113" t="s">
        <v>9</v>
      </c>
      <c r="F15" s="27"/>
      <c r="G15" s="27"/>
      <c r="H15" s="27"/>
      <c r="I15" s="190" t="s">
        <v>34</v>
      </c>
      <c r="J15" s="191"/>
      <c r="K15" s="190" t="s">
        <v>36</v>
      </c>
      <c r="L15" s="191"/>
    </row>
    <row r="16" spans="1:12" s="25" customFormat="1" ht="17.399999999999999" customHeight="1" x14ac:dyDescent="0.25">
      <c r="A16" s="152"/>
      <c r="B16" s="153"/>
      <c r="C16" s="153"/>
      <c r="D16" s="112" t="str">
        <f>IF(OR('Pedido de Venda'!D16=0,'Pedido de Venda'!D16=""),"",'Pedido de Venda'!D16)</f>
        <v/>
      </c>
      <c r="E16" s="114" t="s">
        <v>10</v>
      </c>
      <c r="F16" s="28"/>
      <c r="G16" s="28"/>
      <c r="H16" s="28"/>
      <c r="I16" s="256" t="str">
        <f>IF(OR('Pedido de Venda'!I16=0,'Pedido de Venda'!I16=""),"",'Pedido de Venda'!I16)</f>
        <v/>
      </c>
      <c r="J16" s="257"/>
      <c r="K16" s="258" t="str">
        <f>IF(OR('Pedido de Venda'!K16=0,'Pedido de Venda'!K16=""),"",'Pedido de Venda'!K16)</f>
        <v/>
      </c>
      <c r="L16" s="259"/>
    </row>
    <row r="17" spans="1:12" ht="43.95" customHeight="1" x14ac:dyDescent="0.25">
      <c r="A17" s="56" t="s">
        <v>33</v>
      </c>
      <c r="B17" s="29"/>
      <c r="C17" s="253" t="str">
        <f>IF(OR('Pedido de Venda'!C17=0,'Pedido de Venda'!C17=""),"",'Pedido de Venda'!C17)</f>
        <v/>
      </c>
      <c r="D17" s="254"/>
      <c r="E17" s="254"/>
      <c r="F17" s="254"/>
      <c r="G17" s="254"/>
      <c r="H17" s="254"/>
      <c r="I17" s="254"/>
      <c r="J17" s="254"/>
      <c r="K17" s="254"/>
      <c r="L17" s="255"/>
    </row>
    <row r="18" spans="1:12" ht="6" customHeight="1" x14ac:dyDescent="0.25">
      <c r="A18" s="30"/>
      <c r="B18" s="31"/>
      <c r="C18" s="31"/>
      <c r="D18" s="31"/>
      <c r="E18" s="31"/>
      <c r="F18" s="31"/>
      <c r="G18" s="31"/>
      <c r="H18" s="32"/>
      <c r="I18" s="32"/>
      <c r="J18" s="31"/>
      <c r="K18" s="31"/>
      <c r="L18" s="33"/>
    </row>
    <row r="19" spans="1:12" s="34" customFormat="1" ht="19.95" customHeight="1" x14ac:dyDescent="0.25">
      <c r="A19" s="55" t="s">
        <v>12</v>
      </c>
      <c r="B19" s="177" t="s">
        <v>0</v>
      </c>
      <c r="C19" s="177"/>
      <c r="D19" s="177"/>
      <c r="E19" s="177" t="s">
        <v>24</v>
      </c>
      <c r="F19" s="177"/>
      <c r="G19" s="177"/>
      <c r="H19" s="63" t="s">
        <v>22</v>
      </c>
      <c r="I19" s="55" t="s">
        <v>37</v>
      </c>
      <c r="J19" s="55" t="s">
        <v>83</v>
      </c>
      <c r="K19" s="175" t="s">
        <v>25</v>
      </c>
      <c r="L19" s="176"/>
    </row>
    <row r="20" spans="1:12" ht="19.95" customHeight="1" x14ac:dyDescent="0.25">
      <c r="A20" s="67">
        <v>1</v>
      </c>
      <c r="B20" s="252" t="str">
        <f>IF(OR('Pedido de Venda'!B20=0,'Pedido de Venda'!B20=""),"",'Pedido de Venda'!B20)</f>
        <v/>
      </c>
      <c r="C20" s="252"/>
      <c r="D20" s="252"/>
      <c r="E20" s="252" t="str">
        <f>IF(OR('Pedido de Venda'!E20=0,'Pedido de Venda'!E20=""),"",'Pedido de Venda'!E20)</f>
        <v/>
      </c>
      <c r="F20" s="252"/>
      <c r="G20" s="252"/>
      <c r="H20" s="115" t="str">
        <f>IF(OR('Pedido de Venda'!H20=0,'Pedido de Venda'!H20=""),"",'Pedido de Venda'!H20)</f>
        <v/>
      </c>
      <c r="I20" s="115" t="str">
        <f>IF(OR('Pedido de Venda'!I20=0,'Pedido de Venda'!I20=""),"",'Pedido de Venda'!I20)</f>
        <v/>
      </c>
      <c r="J20" s="116" t="str">
        <f>IF(OR('Pedido de Venda'!J20=0,'Pedido de Venda'!J20=""),"",'Pedido de Venda'!J20)</f>
        <v/>
      </c>
      <c r="K20" s="196" t="str">
        <f>IF(OR('Pedido de Venda'!K20=0,'Pedido de Venda'!K20=""),"",'Pedido de Venda'!K20)</f>
        <v/>
      </c>
      <c r="L20" s="196"/>
    </row>
    <row r="21" spans="1:12" ht="19.95" customHeight="1" x14ac:dyDescent="0.25">
      <c r="A21" s="67">
        <v>2</v>
      </c>
      <c r="B21" s="252" t="str">
        <f>IF(OR('Pedido de Venda'!B21=0,'Pedido de Venda'!B21=""),"",'Pedido de Venda'!B21)</f>
        <v/>
      </c>
      <c r="C21" s="252"/>
      <c r="D21" s="252"/>
      <c r="E21" s="252" t="str">
        <f>IF(OR('Pedido de Venda'!E21=0,'Pedido de Venda'!E21=""),"",'Pedido de Venda'!E21)</f>
        <v/>
      </c>
      <c r="F21" s="252"/>
      <c r="G21" s="252"/>
      <c r="H21" s="115" t="str">
        <f>IF(OR('Pedido de Venda'!H21=0,'Pedido de Venda'!H21=""),"",'Pedido de Venda'!H21)</f>
        <v/>
      </c>
      <c r="I21" s="115" t="str">
        <f>IF(OR('Pedido de Venda'!I21=0,'Pedido de Venda'!I21=""),"",'Pedido de Venda'!I21)</f>
        <v/>
      </c>
      <c r="J21" s="116" t="str">
        <f>IF(OR('Pedido de Venda'!J21=0,'Pedido de Venda'!J21=""),"",'Pedido de Venda'!J21)</f>
        <v/>
      </c>
      <c r="K21" s="196" t="str">
        <f>IF(OR('Pedido de Venda'!K21=0,'Pedido de Venda'!K21=""),"",'Pedido de Venda'!K21)</f>
        <v/>
      </c>
      <c r="L21" s="196"/>
    </row>
    <row r="22" spans="1:12" ht="19.95" customHeight="1" x14ac:dyDescent="0.25">
      <c r="A22" s="67">
        <v>3</v>
      </c>
      <c r="B22" s="252" t="str">
        <f>IF(OR('Pedido de Venda'!B22=0,'Pedido de Venda'!B22=""),"",'Pedido de Venda'!B22)</f>
        <v/>
      </c>
      <c r="C22" s="252"/>
      <c r="D22" s="252"/>
      <c r="E22" s="252" t="str">
        <f>IF(OR('Pedido de Venda'!E22=0,'Pedido de Venda'!E22=""),"",'Pedido de Venda'!E22)</f>
        <v/>
      </c>
      <c r="F22" s="252"/>
      <c r="G22" s="252"/>
      <c r="H22" s="115" t="str">
        <f>IF(OR('Pedido de Venda'!H22=0,'Pedido de Venda'!H22=""),"",'Pedido de Venda'!H22)</f>
        <v/>
      </c>
      <c r="I22" s="115" t="str">
        <f>IF(OR('Pedido de Venda'!I22=0,'Pedido de Venda'!I22=""),"",'Pedido de Venda'!I22)</f>
        <v/>
      </c>
      <c r="J22" s="116" t="str">
        <f>IF(OR('Pedido de Venda'!J22=0,'Pedido de Venda'!J22=""),"",'Pedido de Venda'!J22)</f>
        <v/>
      </c>
      <c r="K22" s="196" t="str">
        <f>IF(OR('Pedido de Venda'!K22=0,'Pedido de Venda'!K22=""),"",'Pedido de Venda'!K22)</f>
        <v/>
      </c>
      <c r="L22" s="196"/>
    </row>
    <row r="23" spans="1:12" ht="19.95" customHeight="1" x14ac:dyDescent="0.25">
      <c r="A23" s="67">
        <v>4</v>
      </c>
      <c r="B23" s="252" t="str">
        <f>IF(OR('Pedido de Venda'!B23=0,'Pedido de Venda'!B23=""),"",'Pedido de Venda'!B23)</f>
        <v/>
      </c>
      <c r="C23" s="252"/>
      <c r="D23" s="252"/>
      <c r="E23" s="252" t="str">
        <f>IF(OR('Pedido de Venda'!E23=0,'Pedido de Venda'!E23=""),"",'Pedido de Venda'!E23)</f>
        <v/>
      </c>
      <c r="F23" s="252"/>
      <c r="G23" s="252"/>
      <c r="H23" s="115" t="str">
        <f>IF(OR('Pedido de Venda'!H23=0,'Pedido de Venda'!H23=""),"",'Pedido de Venda'!H23)</f>
        <v/>
      </c>
      <c r="I23" s="115" t="str">
        <f>IF(OR('Pedido de Venda'!I23=0,'Pedido de Venda'!I23=""),"",'Pedido de Venda'!I23)</f>
        <v/>
      </c>
      <c r="J23" s="116" t="str">
        <f>IF(OR('Pedido de Venda'!J23=0,'Pedido de Venda'!J23=""),"",'Pedido de Venda'!J23)</f>
        <v/>
      </c>
      <c r="K23" s="196" t="str">
        <f>IF(OR('Pedido de Venda'!K23=0,'Pedido de Venda'!K23=""),"",'Pedido de Venda'!K23)</f>
        <v/>
      </c>
      <c r="L23" s="196"/>
    </row>
    <row r="24" spans="1:12" ht="19.95" customHeight="1" x14ac:dyDescent="0.25">
      <c r="A24" s="67">
        <v>5</v>
      </c>
      <c r="B24" s="252" t="str">
        <f>IF(OR('Pedido de Venda'!B24=0,'Pedido de Venda'!B24=""),"",'Pedido de Venda'!B24)</f>
        <v/>
      </c>
      <c r="C24" s="252"/>
      <c r="D24" s="252"/>
      <c r="E24" s="252" t="str">
        <f>IF(OR('Pedido de Venda'!E24=0,'Pedido de Venda'!E24=""),"",'Pedido de Venda'!E24)</f>
        <v/>
      </c>
      <c r="F24" s="252"/>
      <c r="G24" s="252"/>
      <c r="H24" s="115" t="str">
        <f>IF(OR('Pedido de Venda'!H24=0,'Pedido de Venda'!H24=""),"",'Pedido de Venda'!H24)</f>
        <v/>
      </c>
      <c r="I24" s="115" t="str">
        <f>IF(OR('Pedido de Venda'!I24=0,'Pedido de Venda'!I24=""),"",'Pedido de Venda'!I24)</f>
        <v/>
      </c>
      <c r="J24" s="116" t="str">
        <f>IF(OR('Pedido de Venda'!J24=0,'Pedido de Venda'!J24=""),"",'Pedido de Venda'!J24)</f>
        <v/>
      </c>
      <c r="K24" s="196" t="str">
        <f>IF(OR('Pedido de Venda'!K24=0,'Pedido de Venda'!K24=""),"",'Pedido de Venda'!K24)</f>
        <v/>
      </c>
      <c r="L24" s="196"/>
    </row>
    <row r="25" spans="1:12" ht="19.95" customHeight="1" x14ac:dyDescent="0.25">
      <c r="A25" s="67">
        <v>6</v>
      </c>
      <c r="B25" s="252" t="str">
        <f>IF(OR('Pedido de Venda'!B25=0,'Pedido de Venda'!B25=""),"",'Pedido de Venda'!B25)</f>
        <v/>
      </c>
      <c r="C25" s="252"/>
      <c r="D25" s="252"/>
      <c r="E25" s="252" t="str">
        <f>IF(OR('Pedido de Venda'!E25=0,'Pedido de Venda'!E25=""),"",'Pedido de Venda'!E25)</f>
        <v/>
      </c>
      <c r="F25" s="252"/>
      <c r="G25" s="252"/>
      <c r="H25" s="115" t="str">
        <f>IF(OR('Pedido de Venda'!H25=0,'Pedido de Venda'!H25=""),"",'Pedido de Venda'!H25)</f>
        <v/>
      </c>
      <c r="I25" s="115" t="str">
        <f>IF(OR('Pedido de Venda'!I25=0,'Pedido de Venda'!I25=""),"",'Pedido de Venda'!I25)</f>
        <v/>
      </c>
      <c r="J25" s="116" t="str">
        <f>IF(OR('Pedido de Venda'!J25=0,'Pedido de Venda'!J25=""),"",'Pedido de Venda'!J25)</f>
        <v/>
      </c>
      <c r="K25" s="196" t="str">
        <f>IF(OR('Pedido de Venda'!K25=0,'Pedido de Venda'!K25=""),"",'Pedido de Venda'!K25)</f>
        <v/>
      </c>
      <c r="L25" s="196"/>
    </row>
    <row r="26" spans="1:12" ht="19.95" customHeight="1" x14ac:dyDescent="0.25">
      <c r="A26" s="67">
        <v>7</v>
      </c>
      <c r="B26" s="252" t="str">
        <f>IF(OR('Pedido de Venda'!B26=0,'Pedido de Venda'!B26=""),"",'Pedido de Venda'!B26)</f>
        <v/>
      </c>
      <c r="C26" s="252"/>
      <c r="D26" s="252"/>
      <c r="E26" s="252" t="str">
        <f>IF(OR('Pedido de Venda'!E26=0,'Pedido de Venda'!E26=""),"",'Pedido de Venda'!E26)</f>
        <v/>
      </c>
      <c r="F26" s="252"/>
      <c r="G26" s="252"/>
      <c r="H26" s="115" t="str">
        <f>IF(OR('Pedido de Venda'!H26=0,'Pedido de Venda'!H26=""),"",'Pedido de Venda'!H26)</f>
        <v/>
      </c>
      <c r="I26" s="115" t="str">
        <f>IF(OR('Pedido de Venda'!I26=0,'Pedido de Venda'!I26=""),"",'Pedido de Venda'!I26)</f>
        <v/>
      </c>
      <c r="J26" s="116" t="str">
        <f>IF(OR('Pedido de Venda'!J26=0,'Pedido de Venda'!J26=""),"",'Pedido de Venda'!J26)</f>
        <v/>
      </c>
      <c r="K26" s="196" t="str">
        <f>IF(OR('Pedido de Venda'!K26=0,'Pedido de Venda'!K26=""),"",'Pedido de Venda'!K26)</f>
        <v/>
      </c>
      <c r="L26" s="196"/>
    </row>
    <row r="27" spans="1:12" ht="19.95" customHeight="1" x14ac:dyDescent="0.25">
      <c r="A27" s="67">
        <v>8</v>
      </c>
      <c r="B27" s="252" t="str">
        <f>IF(OR('Pedido de Venda'!B27=0,'Pedido de Venda'!B27=""),"",'Pedido de Venda'!B27)</f>
        <v/>
      </c>
      <c r="C27" s="252"/>
      <c r="D27" s="252"/>
      <c r="E27" s="252" t="str">
        <f>IF(OR('Pedido de Venda'!E27=0,'Pedido de Venda'!E27=""),"",'Pedido de Venda'!E27)</f>
        <v/>
      </c>
      <c r="F27" s="252"/>
      <c r="G27" s="252"/>
      <c r="H27" s="115" t="str">
        <f>IF(OR('Pedido de Venda'!H27=0,'Pedido de Venda'!H27=""),"",'Pedido de Venda'!H27)</f>
        <v/>
      </c>
      <c r="I27" s="115" t="str">
        <f>IF(OR('Pedido de Venda'!I27=0,'Pedido de Venda'!I27=""),"",'Pedido de Venda'!I27)</f>
        <v/>
      </c>
      <c r="J27" s="116" t="str">
        <f>IF(OR('Pedido de Venda'!J27=0,'Pedido de Venda'!J27=""),"",'Pedido de Venda'!J27)</f>
        <v/>
      </c>
      <c r="K27" s="196" t="str">
        <f>IF(OR('Pedido de Venda'!K27=0,'Pedido de Venda'!K27=""),"",'Pedido de Venda'!K27)</f>
        <v/>
      </c>
      <c r="L27" s="196"/>
    </row>
    <row r="28" spans="1:12" ht="19.95" customHeight="1" x14ac:dyDescent="0.25">
      <c r="A28" s="67">
        <v>9</v>
      </c>
      <c r="B28" s="252" t="str">
        <f>IF(OR('Pedido de Venda'!B28=0,'Pedido de Venda'!B28=""),"",'Pedido de Venda'!B28)</f>
        <v/>
      </c>
      <c r="C28" s="252"/>
      <c r="D28" s="252"/>
      <c r="E28" s="252" t="str">
        <f>IF(OR('Pedido de Venda'!E28=0,'Pedido de Venda'!E28=""),"",'Pedido de Venda'!E28)</f>
        <v/>
      </c>
      <c r="F28" s="252"/>
      <c r="G28" s="252"/>
      <c r="H28" s="115" t="str">
        <f>IF(OR('Pedido de Venda'!H28=0,'Pedido de Venda'!H28=""),"",'Pedido de Venda'!H28)</f>
        <v/>
      </c>
      <c r="I28" s="115" t="str">
        <f>IF(OR('Pedido de Venda'!I28=0,'Pedido de Venda'!I28=""),"",'Pedido de Venda'!I28)</f>
        <v/>
      </c>
      <c r="J28" s="116" t="str">
        <f>IF(OR('Pedido de Venda'!J28=0,'Pedido de Venda'!J28=""),"",'Pedido de Venda'!J28)</f>
        <v/>
      </c>
      <c r="K28" s="196" t="str">
        <f>IF(OR('Pedido de Venda'!K28=0,'Pedido de Venda'!K28=""),"",'Pedido de Venda'!K28)</f>
        <v/>
      </c>
      <c r="L28" s="196"/>
    </row>
    <row r="29" spans="1:12" ht="19.95" customHeight="1" x14ac:dyDescent="0.25">
      <c r="A29" s="67">
        <v>10</v>
      </c>
      <c r="B29" s="252" t="str">
        <f>IF(OR('Pedido de Venda'!B29=0,'Pedido de Venda'!B29=""),"",'Pedido de Venda'!B29)</f>
        <v/>
      </c>
      <c r="C29" s="252"/>
      <c r="D29" s="252"/>
      <c r="E29" s="252" t="str">
        <f>IF(OR('Pedido de Venda'!E29=0,'Pedido de Venda'!E29=""),"",'Pedido de Venda'!E29)</f>
        <v/>
      </c>
      <c r="F29" s="252"/>
      <c r="G29" s="252"/>
      <c r="H29" s="115" t="str">
        <f>IF(OR('Pedido de Venda'!H29=0,'Pedido de Venda'!H29=""),"",'Pedido de Venda'!H29)</f>
        <v/>
      </c>
      <c r="I29" s="115" t="str">
        <f>IF(OR('Pedido de Venda'!I29=0,'Pedido de Venda'!I29=""),"",'Pedido de Venda'!I29)</f>
        <v/>
      </c>
      <c r="J29" s="116" t="str">
        <f>IF(OR('Pedido de Venda'!J29=0,'Pedido de Venda'!J29=""),"",'Pedido de Venda'!J29)</f>
        <v/>
      </c>
      <c r="K29" s="196" t="str">
        <f>IF(OR('Pedido de Venda'!K29=0,'Pedido de Venda'!K29=""),"",'Pedido de Venda'!K29)</f>
        <v/>
      </c>
      <c r="L29" s="196"/>
    </row>
    <row r="30" spans="1:12" ht="19.95" customHeight="1" x14ac:dyDescent="0.25">
      <c r="A30" s="55" t="s">
        <v>13</v>
      </c>
      <c r="B30" s="208"/>
      <c r="C30" s="208"/>
      <c r="D30" s="208"/>
      <c r="E30" s="228"/>
      <c r="F30" s="228"/>
      <c r="G30" s="228"/>
      <c r="H30" s="35" t="str">
        <f>IF(SUM(H20:H29)=0,"",SUM(H20:H29))</f>
        <v/>
      </c>
      <c r="I30" s="36"/>
      <c r="J30" s="36"/>
      <c r="K30" s="229" t="str">
        <f>IF(SUM(K20:L29)=0,"",SUM(K20:L29))</f>
        <v/>
      </c>
      <c r="L30" s="229"/>
    </row>
    <row r="31" spans="1:12" ht="6" customHeight="1" x14ac:dyDescent="0.25">
      <c r="A31" s="37"/>
      <c r="L31" s="38"/>
    </row>
    <row r="32" spans="1:12" ht="19.95" customHeight="1" x14ac:dyDescent="0.25">
      <c r="A32" s="177" t="s">
        <v>26</v>
      </c>
      <c r="B32" s="177"/>
      <c r="C32" s="55" t="s">
        <v>29</v>
      </c>
      <c r="D32" s="55" t="s">
        <v>41</v>
      </c>
      <c r="E32" s="55" t="s">
        <v>30</v>
      </c>
      <c r="F32" s="34"/>
      <c r="I32" s="34"/>
      <c r="J32" s="175" t="s">
        <v>45</v>
      </c>
      <c r="K32" s="230"/>
      <c r="L32" s="176"/>
    </row>
    <row r="33" spans="1:12" ht="19.95" customHeight="1" x14ac:dyDescent="0.25">
      <c r="A33" s="203" t="s">
        <v>27</v>
      </c>
      <c r="B33" s="203"/>
      <c r="C33" s="117" t="str">
        <f>IF(OR('Pedido de Venda'!C33=0,'Pedido de Venda'!C33=""),"",'Pedido de Venda'!C33)</f>
        <v/>
      </c>
      <c r="D33" s="118" t="str">
        <f>IF(OR('Pedido de Venda'!D33=0,'Pedido de Venda'!D33=""),"",'Pedido de Venda'!D33)</f>
        <v/>
      </c>
      <c r="E33" s="87" t="str">
        <f>IF(OR('Pedido de Venda'!E33=0,'Pedido de Venda'!E33=""),"",'Pedido de Venda'!E33)</f>
        <v/>
      </c>
      <c r="F33" s="34"/>
      <c r="I33" s="39"/>
      <c r="J33" s="65" t="s">
        <v>98</v>
      </c>
      <c r="K33" s="209" t="str">
        <f>IFERROR(INDEX(CADASTRO[Banco],MATCH($D$2,CADASTRO[EMPRESA],0)),"")</f>
        <v>Itaú Unibanco - 341</v>
      </c>
      <c r="L33" s="210"/>
    </row>
    <row r="34" spans="1:12" ht="19.95" customHeight="1" x14ac:dyDescent="0.25">
      <c r="A34" s="203" t="s">
        <v>28</v>
      </c>
      <c r="B34" s="203"/>
      <c r="C34" s="117" t="str">
        <f>IF(OR('Pedido de Venda'!C34=0,'Pedido de Venda'!C34=""),"",'Pedido de Venda'!C34)</f>
        <v/>
      </c>
      <c r="D34" s="118" t="str">
        <f>IF(OR('Pedido de Venda'!D34=0,'Pedido de Venda'!D34=""),"",'Pedido de Venda'!D34)</f>
        <v/>
      </c>
      <c r="E34" s="87" t="str">
        <f>IF(OR('Pedido de Venda'!E34=0,'Pedido de Venda'!E34=""),"",'Pedido de Venda'!E34)</f>
        <v/>
      </c>
      <c r="F34" s="40"/>
      <c r="H34" s="55" t="s">
        <v>40</v>
      </c>
      <c r="I34" s="39"/>
      <c r="J34" s="65" t="s">
        <v>99</v>
      </c>
      <c r="K34" s="204">
        <f>IFERROR(INDEX(CADASTRO[Agência],MATCH($D$2,CADASTRO[EMPRESA],0)),"")</f>
        <v>499</v>
      </c>
      <c r="L34" s="205"/>
    </row>
    <row r="35" spans="1:12" ht="19.95" customHeight="1" x14ac:dyDescent="0.25">
      <c r="A35" s="203" t="s">
        <v>31</v>
      </c>
      <c r="B35" s="203"/>
      <c r="C35" s="117" t="str">
        <f>IF(OR('Pedido de Venda'!C35=0,'Pedido de Venda'!C35=""),"",'Pedido de Venda'!C35)</f>
        <v/>
      </c>
      <c r="D35" s="118" t="str">
        <f>IF(OR('Pedido de Venda'!D35=0,'Pedido de Venda'!D35=""),"",'Pedido de Venda'!D35)</f>
        <v/>
      </c>
      <c r="E35" s="87" t="str">
        <f>IF(OR('Pedido de Venda'!E35=0,'Pedido de Venda'!E35=""),"",'Pedido de Venda'!E35)</f>
        <v/>
      </c>
      <c r="F35" s="40"/>
      <c r="H35" s="64" t="str">
        <f>INDEX(CULTURA[Moeda],MATCH(CULTURAREF,CULTURA[COD],0))</f>
        <v>Dólar</v>
      </c>
      <c r="I35" s="39"/>
      <c r="J35" s="65" t="s">
        <v>100</v>
      </c>
      <c r="K35" s="204" t="str">
        <f>IFERROR(INDEX(CADASTRO[Conta Corrente],MATCH($D$2,CADASTRO[EMPRESA],0)),"")</f>
        <v>22169-5</v>
      </c>
      <c r="L35" s="205"/>
    </row>
    <row r="36" spans="1:12" ht="19.95" customHeight="1" x14ac:dyDescent="0.25">
      <c r="A36" s="200" t="s">
        <v>13</v>
      </c>
      <c r="B36" s="201"/>
      <c r="C36" s="202"/>
      <c r="D36" s="5" t="str">
        <f>IF(SUBTOTAL(9,D33:D35)=0,"",SUBTOTAL(9,D33:D35))</f>
        <v/>
      </c>
      <c r="E36" s="54" t="str">
        <f>IF(SUM(E33:E35)=0,"",SUM(E33:E35))</f>
        <v/>
      </c>
      <c r="F36" s="40"/>
      <c r="H36" s="92"/>
      <c r="I36" s="39"/>
      <c r="J36" s="66" t="s">
        <v>103</v>
      </c>
      <c r="K36" s="206" t="str">
        <f>IFERROR(INDEX(CADASTRO[Pix],MATCH($D$2,CADASTRO[EMPRESA],0)),"")</f>
        <v>11.402.267/0002-02</v>
      </c>
      <c r="L36" s="207"/>
    </row>
    <row r="37" spans="1:12" x14ac:dyDescent="0.25">
      <c r="A37" s="41" t="str">
        <f>IF(CULTURAREF=1,"","Observações:")</f>
        <v>Observações:</v>
      </c>
      <c r="B37" s="42"/>
      <c r="C37" s="42"/>
      <c r="D37" s="42"/>
      <c r="E37" s="42"/>
      <c r="F37" s="42"/>
      <c r="G37" s="42"/>
      <c r="H37" s="42"/>
      <c r="I37" s="42"/>
      <c r="J37" s="42"/>
      <c r="K37" s="42"/>
      <c r="L37" s="43"/>
    </row>
    <row r="38" spans="1:12" ht="29.25" customHeight="1" x14ac:dyDescent="0.25">
      <c r="A38" s="243" t="str" cm="1">
        <f t="array" ref="A38">IFERROR(IF(CULTURAREF=1,"Observações",INDEX(CULTURA[Coluna1],CULTURAREF)),"")</f>
        <v>A prazo: Variedades com tecnologias B2RF, B3RF, GL, GLTP, WS e WS3 (PTAX do dia anterior ao vencimento). Em caso de atraso de pagamento, o PTAX a ser considerado, será a do dia anterior do vencimento (incluindo cálculo de juros e multa).
À vista: Variedades com tecnologias B2RF e B3RF (PTAX do último dia do mês anterior ao faturamento). Variedades com tecnologias GL, GLTP, WS e WS3 (PTAX do dia anterior ao vencimento).</v>
      </c>
      <c r="B38" s="244"/>
      <c r="C38" s="244"/>
      <c r="D38" s="244"/>
      <c r="E38" s="244"/>
      <c r="F38" s="244"/>
      <c r="G38" s="244"/>
      <c r="H38" s="244"/>
      <c r="I38" s="244"/>
      <c r="J38" s="244"/>
      <c r="K38" s="244"/>
      <c r="L38" s="245"/>
    </row>
    <row r="39" spans="1:12" ht="15.75" customHeight="1" x14ac:dyDescent="0.25">
      <c r="A39" s="246"/>
      <c r="B39" s="247"/>
      <c r="C39" s="247"/>
      <c r="D39" s="247"/>
      <c r="E39" s="247"/>
      <c r="F39" s="247"/>
      <c r="G39" s="247"/>
      <c r="H39" s="247"/>
      <c r="I39" s="247"/>
      <c r="J39" s="247"/>
      <c r="K39" s="247"/>
      <c r="L39" s="248"/>
    </row>
    <row r="40" spans="1:12" ht="15.75" customHeight="1" x14ac:dyDescent="0.25">
      <c r="A40" s="249"/>
      <c r="B40" s="250"/>
      <c r="C40" s="250"/>
      <c r="D40" s="250"/>
      <c r="E40" s="250"/>
      <c r="F40" s="250"/>
      <c r="G40" s="250"/>
      <c r="H40" s="250"/>
      <c r="I40" s="250"/>
      <c r="J40" s="250"/>
      <c r="K40" s="250"/>
      <c r="L40" s="251"/>
    </row>
    <row r="41" spans="1:12" s="44" customFormat="1" ht="15.6" x14ac:dyDescent="0.25">
      <c r="A41" s="240" t="s">
        <v>142</v>
      </c>
      <c r="B41" s="241"/>
      <c r="C41" s="241"/>
      <c r="D41" s="241"/>
      <c r="E41" s="241"/>
      <c r="F41" s="241"/>
      <c r="G41" s="241"/>
      <c r="H41" s="241"/>
      <c r="I41" s="241"/>
      <c r="J41" s="241"/>
      <c r="K41" s="241"/>
      <c r="L41" s="242"/>
    </row>
    <row r="42" spans="1:12" s="44" customFormat="1" ht="16.2" x14ac:dyDescent="0.25">
      <c r="A42" s="219"/>
      <c r="B42" s="219"/>
      <c r="C42" s="219"/>
      <c r="D42" s="219"/>
      <c r="E42" s="219"/>
      <c r="F42" s="219"/>
      <c r="G42" s="219"/>
      <c r="H42" s="219"/>
      <c r="I42" s="219"/>
      <c r="J42" s="219"/>
      <c r="K42" s="219"/>
      <c r="L42" s="219"/>
    </row>
    <row r="43" spans="1:12" s="44" customFormat="1" ht="16.2" x14ac:dyDescent="0.25">
      <c r="A43" s="220" t="s">
        <v>17</v>
      </c>
      <c r="B43" s="220"/>
      <c r="C43" s="220"/>
      <c r="D43" s="220"/>
      <c r="E43" s="220"/>
      <c r="F43" s="220"/>
      <c r="G43" s="220"/>
      <c r="H43" s="220"/>
      <c r="I43" s="220"/>
      <c r="J43" s="220"/>
      <c r="K43" s="220"/>
      <c r="L43" s="220"/>
    </row>
    <row r="44" spans="1:12" s="44" customFormat="1" ht="13.2" customHeight="1" x14ac:dyDescent="0.25">
      <c r="A44" s="220" t="s">
        <v>18</v>
      </c>
      <c r="B44" s="220"/>
      <c r="C44" s="220"/>
      <c r="D44" s="220"/>
      <c r="E44" s="220"/>
      <c r="F44" s="220"/>
      <c r="G44" s="220"/>
      <c r="H44" s="220"/>
      <c r="I44" s="220"/>
      <c r="J44" s="220"/>
      <c r="K44" s="220"/>
      <c r="L44" s="220"/>
    </row>
    <row r="45" spans="1:12" s="44" customFormat="1" ht="36" customHeight="1" x14ac:dyDescent="0.25">
      <c r="A45" s="226" t="s">
        <v>19</v>
      </c>
      <c r="B45" s="226"/>
      <c r="C45" s="226"/>
      <c r="D45" s="226"/>
      <c r="E45" s="226"/>
      <c r="F45" s="226"/>
      <c r="G45" s="226"/>
      <c r="H45" s="226"/>
      <c r="I45" s="226"/>
      <c r="J45" s="226"/>
      <c r="K45" s="226"/>
      <c r="L45" s="226"/>
    </row>
    <row r="46" spans="1:12" s="44" customFormat="1" ht="16.2" x14ac:dyDescent="0.25">
      <c r="A46" s="220" t="s">
        <v>88</v>
      </c>
      <c r="B46" s="220"/>
      <c r="C46" s="220"/>
      <c r="D46" s="220"/>
      <c r="E46" s="220"/>
      <c r="F46" s="220"/>
      <c r="G46" s="220"/>
      <c r="H46" s="220"/>
      <c r="I46" s="220"/>
      <c r="J46" s="220"/>
      <c r="K46" s="220"/>
      <c r="L46" s="220"/>
    </row>
    <row r="47" spans="1:12" s="44" customFormat="1" ht="20.399999999999999" customHeight="1" x14ac:dyDescent="0.25">
      <c r="A47" s="220" t="s">
        <v>14</v>
      </c>
      <c r="B47" s="220"/>
      <c r="C47" s="220"/>
      <c r="D47" s="220"/>
      <c r="E47" s="220"/>
      <c r="F47" s="220"/>
      <c r="G47" s="220"/>
      <c r="H47" s="220"/>
      <c r="I47" s="220"/>
      <c r="J47" s="220"/>
      <c r="K47" s="220"/>
      <c r="L47" s="220"/>
    </row>
    <row r="48" spans="1:12" s="44" customFormat="1" ht="73.2" customHeight="1" x14ac:dyDescent="0.25">
      <c r="A48" s="227" t="s">
        <v>141</v>
      </c>
      <c r="B48" s="227"/>
      <c r="C48" s="227"/>
      <c r="D48" s="227"/>
      <c r="E48" s="227"/>
      <c r="F48" s="227"/>
      <c r="G48" s="227"/>
      <c r="H48" s="227"/>
      <c r="I48" s="227"/>
      <c r="J48" s="227"/>
      <c r="K48" s="227"/>
      <c r="L48" s="227"/>
    </row>
    <row r="49" spans="1:12" s="44" customFormat="1" ht="20.399999999999999" customHeight="1" x14ac:dyDescent="0.25">
      <c r="A49" s="227" t="s">
        <v>89</v>
      </c>
      <c r="B49" s="227"/>
      <c r="C49" s="227"/>
      <c r="D49" s="227"/>
      <c r="E49" s="227"/>
      <c r="F49" s="227"/>
      <c r="G49" s="227"/>
      <c r="H49" s="227"/>
      <c r="I49" s="227"/>
      <c r="J49" s="227"/>
      <c r="K49" s="227"/>
      <c r="L49" s="227"/>
    </row>
    <row r="50" spans="1:12" s="44" customFormat="1" ht="34.950000000000003" customHeight="1" x14ac:dyDescent="0.25">
      <c r="A50" s="221" t="s">
        <v>143</v>
      </c>
      <c r="B50" s="221"/>
      <c r="C50" s="221"/>
      <c r="D50" s="221"/>
      <c r="E50" s="221"/>
      <c r="F50" s="221"/>
      <c r="G50" s="221"/>
      <c r="H50" s="221"/>
      <c r="I50" s="221"/>
      <c r="J50" s="221"/>
      <c r="K50" s="221"/>
      <c r="L50" s="221"/>
    </row>
    <row r="51" spans="1:12" s="44" customFormat="1" ht="34.200000000000003" customHeight="1" x14ac:dyDescent="0.25">
      <c r="A51" s="216" t="s">
        <v>159</v>
      </c>
      <c r="B51" s="216"/>
      <c r="C51" s="216"/>
      <c r="D51" s="216"/>
      <c r="E51" s="216"/>
      <c r="F51" s="216"/>
      <c r="G51" s="216"/>
      <c r="H51" s="216"/>
      <c r="I51" s="216"/>
      <c r="J51" s="216"/>
      <c r="K51" s="216"/>
      <c r="L51" s="216"/>
    </row>
    <row r="52" spans="1:12" s="44" customFormat="1" ht="162" customHeight="1" x14ac:dyDescent="0.25">
      <c r="A52" s="216" t="s">
        <v>160</v>
      </c>
      <c r="B52" s="222"/>
      <c r="C52" s="222"/>
      <c r="D52" s="222"/>
      <c r="E52" s="222"/>
      <c r="F52" s="222"/>
      <c r="G52" s="222"/>
      <c r="H52" s="222"/>
      <c r="I52" s="222"/>
      <c r="J52" s="222"/>
      <c r="K52" s="222"/>
      <c r="L52" s="222"/>
    </row>
    <row r="53" spans="1:12" s="44" customFormat="1" ht="156.75" customHeight="1" x14ac:dyDescent="0.25">
      <c r="A53" s="224" t="s">
        <v>161</v>
      </c>
      <c r="B53" s="224"/>
      <c r="C53" s="224"/>
      <c r="D53" s="224"/>
      <c r="E53" s="224"/>
      <c r="F53" s="224"/>
      <c r="G53" s="224"/>
      <c r="H53" s="224"/>
      <c r="I53" s="224"/>
      <c r="J53" s="224"/>
      <c r="K53" s="224"/>
      <c r="L53" s="224"/>
    </row>
    <row r="54" spans="1:12" s="44" customFormat="1" ht="77.25" customHeight="1" x14ac:dyDescent="0.25">
      <c r="A54" s="224" t="s">
        <v>144</v>
      </c>
      <c r="B54" s="224"/>
      <c r="C54" s="224"/>
      <c r="D54" s="224"/>
      <c r="E54" s="224"/>
      <c r="F54" s="224"/>
      <c r="G54" s="224"/>
      <c r="H54" s="224"/>
      <c r="I54" s="224"/>
      <c r="J54" s="224"/>
      <c r="K54" s="224"/>
      <c r="L54" s="224"/>
    </row>
    <row r="55" spans="1:12" s="44" customFormat="1" ht="22.2" customHeight="1" x14ac:dyDescent="0.25">
      <c r="A55" s="218" t="s">
        <v>145</v>
      </c>
      <c r="B55" s="218"/>
      <c r="C55" s="218"/>
      <c r="D55" s="218"/>
      <c r="E55" s="218"/>
      <c r="F55" s="218"/>
      <c r="G55" s="218"/>
      <c r="H55" s="218"/>
      <c r="I55" s="218"/>
      <c r="J55" s="218"/>
      <c r="K55" s="218"/>
      <c r="L55" s="218"/>
    </row>
    <row r="56" spans="1:12" s="44" customFormat="1" ht="22.95" customHeight="1" x14ac:dyDescent="0.25">
      <c r="A56" s="218" t="s">
        <v>146</v>
      </c>
      <c r="B56" s="218"/>
      <c r="C56" s="218"/>
      <c r="D56" s="218"/>
      <c r="E56" s="218"/>
      <c r="F56" s="218"/>
      <c r="G56" s="218"/>
      <c r="H56" s="218"/>
      <c r="I56" s="218"/>
      <c r="J56" s="218"/>
      <c r="K56" s="68"/>
      <c r="L56" s="68"/>
    </row>
    <row r="57" spans="1:12" s="44" customFormat="1" ht="58.2" customHeight="1" x14ac:dyDescent="0.25">
      <c r="A57" s="218" t="s">
        <v>147</v>
      </c>
      <c r="B57" s="218"/>
      <c r="C57" s="218"/>
      <c r="D57" s="218"/>
      <c r="E57" s="218"/>
      <c r="F57" s="218"/>
      <c r="G57" s="218"/>
      <c r="H57" s="218"/>
      <c r="I57" s="218"/>
      <c r="J57" s="218"/>
      <c r="K57" s="218"/>
      <c r="L57" s="218"/>
    </row>
    <row r="58" spans="1:12" s="44" customFormat="1" ht="303" customHeight="1" x14ac:dyDescent="0.25">
      <c r="A58" s="218" t="s">
        <v>148</v>
      </c>
      <c r="B58" s="218"/>
      <c r="C58" s="218"/>
      <c r="D58" s="218"/>
      <c r="E58" s="218"/>
      <c r="F58" s="218"/>
      <c r="G58" s="218"/>
      <c r="H58" s="218"/>
      <c r="I58" s="218"/>
      <c r="J58" s="218"/>
      <c r="K58" s="218"/>
      <c r="L58" s="218"/>
    </row>
    <row r="59" spans="1:12" s="44" customFormat="1" ht="58.2" customHeight="1" x14ac:dyDescent="0.25">
      <c r="A59" s="218" t="s">
        <v>90</v>
      </c>
      <c r="B59" s="218"/>
      <c r="C59" s="218"/>
      <c r="D59" s="218"/>
      <c r="E59" s="218"/>
      <c r="F59" s="218"/>
      <c r="G59" s="218"/>
      <c r="H59" s="218"/>
      <c r="I59" s="218"/>
      <c r="J59" s="218"/>
      <c r="K59" s="218"/>
      <c r="L59" s="218"/>
    </row>
    <row r="60" spans="1:12" s="44" customFormat="1" ht="25.95" customHeight="1" x14ac:dyDescent="0.25">
      <c r="A60" s="218" t="s">
        <v>84</v>
      </c>
      <c r="B60" s="218"/>
      <c r="C60" s="218"/>
      <c r="D60" s="218"/>
      <c r="E60" s="218"/>
      <c r="F60" s="218"/>
      <c r="G60" s="218"/>
      <c r="H60" s="218"/>
      <c r="I60" s="218"/>
      <c r="J60" s="218"/>
      <c r="K60" s="218"/>
      <c r="L60" s="218"/>
    </row>
    <row r="61" spans="1:12" s="44" customFormat="1" ht="39" customHeight="1" x14ac:dyDescent="0.25">
      <c r="A61" s="218" t="s">
        <v>91</v>
      </c>
      <c r="B61" s="218"/>
      <c r="C61" s="218"/>
      <c r="D61" s="218"/>
      <c r="E61" s="218"/>
      <c r="F61" s="218"/>
      <c r="G61" s="218"/>
      <c r="H61" s="218"/>
      <c r="I61" s="218"/>
      <c r="J61" s="218"/>
      <c r="K61" s="218"/>
      <c r="L61" s="218"/>
    </row>
    <row r="62" spans="1:12" s="45" customFormat="1" ht="27" customHeight="1" x14ac:dyDescent="0.25">
      <c r="A62" s="218" t="s">
        <v>187</v>
      </c>
      <c r="B62" s="218"/>
      <c r="C62" s="218"/>
      <c r="D62" s="218"/>
      <c r="E62" s="218"/>
      <c r="F62" s="218"/>
      <c r="G62" s="218"/>
      <c r="H62" s="218"/>
      <c r="I62" s="218"/>
      <c r="J62" s="218"/>
      <c r="K62" s="218"/>
      <c r="L62" s="218"/>
    </row>
    <row r="63" spans="1:12" s="44" customFormat="1" ht="24" customHeight="1" x14ac:dyDescent="0.25">
      <c r="A63" s="238" t="s">
        <v>149</v>
      </c>
      <c r="B63" s="238"/>
      <c r="C63" s="238"/>
      <c r="D63" s="238"/>
      <c r="E63" s="238"/>
      <c r="F63" s="238"/>
      <c r="G63" s="238"/>
      <c r="H63" s="238"/>
      <c r="I63" s="238"/>
      <c r="J63" s="238"/>
      <c r="K63" s="238"/>
      <c r="L63" s="238"/>
    </row>
    <row r="64" spans="1:12" s="44" customFormat="1" ht="37.950000000000003" customHeight="1" x14ac:dyDescent="0.25">
      <c r="A64" s="218" t="s">
        <v>150</v>
      </c>
      <c r="B64" s="218"/>
      <c r="C64" s="218"/>
      <c r="D64" s="218"/>
      <c r="E64" s="218"/>
      <c r="F64" s="218"/>
      <c r="G64" s="218"/>
      <c r="H64" s="218"/>
      <c r="I64" s="218"/>
      <c r="J64" s="218"/>
      <c r="K64" s="218"/>
      <c r="L64" s="218"/>
    </row>
    <row r="65" spans="1:12" s="44" customFormat="1" ht="132" customHeight="1" x14ac:dyDescent="0.25">
      <c r="A65" s="218" t="s">
        <v>151</v>
      </c>
      <c r="B65" s="218"/>
      <c r="C65" s="218"/>
      <c r="D65" s="218"/>
      <c r="E65" s="218"/>
      <c r="F65" s="218"/>
      <c r="G65" s="218"/>
      <c r="H65" s="218"/>
      <c r="I65" s="218"/>
      <c r="J65" s="218"/>
      <c r="K65" s="218"/>
      <c r="L65" s="218"/>
    </row>
    <row r="66" spans="1:12" s="44" customFormat="1" ht="34.200000000000003" customHeight="1" x14ac:dyDescent="0.25">
      <c r="A66" s="218" t="s">
        <v>152</v>
      </c>
      <c r="B66" s="218"/>
      <c r="C66" s="218"/>
      <c r="D66" s="218"/>
      <c r="E66" s="218"/>
      <c r="F66" s="218"/>
      <c r="G66" s="218"/>
      <c r="H66" s="218"/>
      <c r="I66" s="218"/>
      <c r="J66" s="218"/>
      <c r="K66" s="218"/>
      <c r="L66" s="218"/>
    </row>
    <row r="67" spans="1:12" s="44" customFormat="1" ht="55.95" customHeight="1" x14ac:dyDescent="0.25">
      <c r="A67" s="218" t="s">
        <v>153</v>
      </c>
      <c r="B67" s="218"/>
      <c r="C67" s="218"/>
      <c r="D67" s="218"/>
      <c r="E67" s="218"/>
      <c r="F67" s="218"/>
      <c r="G67" s="218"/>
      <c r="H67" s="218"/>
      <c r="I67" s="218"/>
      <c r="J67" s="218"/>
      <c r="K67" s="218"/>
      <c r="L67" s="218"/>
    </row>
    <row r="68" spans="1:12" s="44" customFormat="1" ht="205.2" customHeight="1" x14ac:dyDescent="0.25">
      <c r="A68" s="237" t="s">
        <v>154</v>
      </c>
      <c r="B68" s="237"/>
      <c r="C68" s="237"/>
      <c r="D68" s="237"/>
      <c r="E68" s="237"/>
      <c r="F68" s="237"/>
      <c r="G68" s="237"/>
      <c r="H68" s="237"/>
      <c r="I68" s="237"/>
      <c r="J68" s="237"/>
      <c r="K68" s="237"/>
      <c r="L68" s="237"/>
    </row>
    <row r="69" spans="1:12" s="44" customFormat="1" ht="57.6" customHeight="1" x14ac:dyDescent="0.25">
      <c r="A69" s="218" t="s">
        <v>155</v>
      </c>
      <c r="B69" s="218"/>
      <c r="C69" s="218"/>
      <c r="D69" s="218"/>
      <c r="E69" s="218"/>
      <c r="F69" s="218"/>
      <c r="G69" s="218"/>
      <c r="H69" s="218"/>
      <c r="I69" s="218"/>
      <c r="J69" s="218"/>
      <c r="K69" s="218"/>
      <c r="L69" s="218"/>
    </row>
    <row r="70" spans="1:12" s="44" customFormat="1" ht="158.4" customHeight="1" x14ac:dyDescent="0.25">
      <c r="A70" s="218" t="s">
        <v>156</v>
      </c>
      <c r="B70" s="218"/>
      <c r="C70" s="218"/>
      <c r="D70" s="218"/>
      <c r="E70" s="218"/>
      <c r="F70" s="218"/>
      <c r="G70" s="218"/>
      <c r="H70" s="218"/>
      <c r="I70" s="218"/>
      <c r="J70" s="218"/>
      <c r="K70" s="218"/>
      <c r="L70" s="218"/>
    </row>
    <row r="71" spans="1:12" s="44" customFormat="1" ht="385.2" customHeight="1" x14ac:dyDescent="0.25">
      <c r="A71" s="218" t="s">
        <v>162</v>
      </c>
      <c r="B71" s="218"/>
      <c r="C71" s="218"/>
      <c r="D71" s="218"/>
      <c r="E71" s="218"/>
      <c r="F71" s="218"/>
      <c r="G71" s="218"/>
      <c r="H71" s="218"/>
      <c r="I71" s="218"/>
      <c r="J71" s="218"/>
      <c r="K71" s="218"/>
      <c r="L71" s="218"/>
    </row>
    <row r="72" spans="1:12" s="44" customFormat="1" ht="54" customHeight="1" x14ac:dyDescent="0.25">
      <c r="A72" s="239" t="s">
        <v>206</v>
      </c>
      <c r="B72" s="239"/>
      <c r="C72" s="239"/>
      <c r="D72" s="239"/>
      <c r="E72" s="239"/>
      <c r="F72" s="239"/>
      <c r="G72" s="239"/>
      <c r="H72" s="239"/>
      <c r="I72" s="239"/>
      <c r="J72" s="239"/>
      <c r="K72" s="239"/>
      <c r="L72" s="239"/>
    </row>
    <row r="73" spans="1:12" s="44" customFormat="1" ht="85.2" customHeight="1" x14ac:dyDescent="0.25">
      <c r="A73" s="218" t="s">
        <v>204</v>
      </c>
      <c r="B73" s="218"/>
      <c r="C73" s="218"/>
      <c r="D73" s="218"/>
      <c r="E73" s="218"/>
      <c r="F73" s="218"/>
      <c r="G73" s="218"/>
      <c r="H73" s="218"/>
      <c r="I73" s="218"/>
      <c r="J73" s="218"/>
      <c r="K73" s="218"/>
      <c r="L73" s="218"/>
    </row>
    <row r="74" spans="1:12" s="46" customFormat="1" ht="40.950000000000003" customHeight="1" x14ac:dyDescent="0.25">
      <c r="A74" s="218" t="s">
        <v>205</v>
      </c>
      <c r="B74" s="218"/>
      <c r="C74" s="218"/>
      <c r="D74" s="218"/>
      <c r="E74" s="218"/>
      <c r="F74" s="218"/>
      <c r="G74" s="218"/>
      <c r="H74" s="218"/>
      <c r="I74" s="218"/>
      <c r="J74" s="218"/>
      <c r="K74" s="218"/>
      <c r="L74" s="218"/>
    </row>
    <row r="75" spans="1:12" ht="16.2" x14ac:dyDescent="0.25">
      <c r="A75" s="69"/>
      <c r="B75" s="70"/>
      <c r="C75" s="71"/>
      <c r="D75" s="71"/>
      <c r="E75" s="71"/>
      <c r="F75" s="71"/>
      <c r="G75" s="71"/>
      <c r="H75" s="71"/>
      <c r="I75" s="71"/>
      <c r="J75" s="71"/>
      <c r="K75" s="71"/>
      <c r="L75" s="72"/>
    </row>
    <row r="76" spans="1:12" ht="16.2" x14ac:dyDescent="0.25">
      <c r="A76" s="69"/>
      <c r="B76" s="73"/>
      <c r="C76" s="74"/>
      <c r="D76" s="74"/>
      <c r="E76" s="74"/>
      <c r="F76" s="171"/>
      <c r="G76" s="171"/>
      <c r="H76" s="171"/>
      <c r="I76" s="74"/>
      <c r="J76" s="74"/>
      <c r="K76" s="74"/>
      <c r="L76" s="76"/>
    </row>
    <row r="77" spans="1:12" ht="16.2" x14ac:dyDescent="0.25">
      <c r="A77" s="69"/>
      <c r="H77" s="71"/>
      <c r="I77" s="77"/>
      <c r="J77" s="71"/>
      <c r="K77" s="71"/>
      <c r="L77" s="76"/>
    </row>
    <row r="78" spans="1:12" ht="16.2" x14ac:dyDescent="0.25">
      <c r="A78" s="69"/>
      <c r="B78" s="171">
        <f ca="1">TODAY()</f>
        <v>45467</v>
      </c>
      <c r="C78" s="171"/>
      <c r="D78" s="171"/>
      <c r="F78" s="74"/>
      <c r="G78" s="74"/>
      <c r="H78" s="74"/>
      <c r="I78" s="79"/>
      <c r="J78" s="74"/>
      <c r="K78" s="74"/>
      <c r="L78" s="76"/>
    </row>
    <row r="79" spans="1:12" ht="16.2" x14ac:dyDescent="0.25">
      <c r="A79" s="69"/>
      <c r="B79" s="75"/>
      <c r="C79" s="75"/>
      <c r="D79" s="75"/>
      <c r="F79" s="74"/>
      <c r="G79" s="74"/>
      <c r="H79" s="74"/>
      <c r="I79" s="79"/>
      <c r="J79" s="74"/>
      <c r="K79" s="74"/>
      <c r="L79" s="76"/>
    </row>
    <row r="80" spans="1:12" ht="16.2" x14ac:dyDescent="0.25">
      <c r="A80" s="69"/>
      <c r="B80" s="75"/>
      <c r="C80" s="75"/>
      <c r="D80" s="75"/>
      <c r="F80" s="74"/>
      <c r="G80" s="74"/>
      <c r="H80" s="74"/>
      <c r="I80" s="79"/>
      <c r="J80" s="74"/>
      <c r="K80" s="74"/>
      <c r="L80" s="76"/>
    </row>
    <row r="81" spans="1:16" ht="16.2" x14ac:dyDescent="0.25">
      <c r="A81" s="80"/>
      <c r="B81" s="76"/>
      <c r="C81" s="77"/>
      <c r="D81" s="77"/>
      <c r="E81" s="77"/>
      <c r="F81" s="77"/>
      <c r="G81" s="77" t="s">
        <v>158</v>
      </c>
      <c r="H81" s="71"/>
      <c r="I81" s="71"/>
      <c r="J81" s="71"/>
      <c r="K81" s="71"/>
      <c r="L81" s="71"/>
      <c r="M81" s="47"/>
      <c r="N81" s="47"/>
      <c r="O81" s="47"/>
      <c r="P81" s="47"/>
    </row>
    <row r="82" spans="1:16" ht="16.2" x14ac:dyDescent="0.25">
      <c r="A82" s="81"/>
      <c r="G82" s="170" t="str">
        <f>A8</f>
        <v/>
      </c>
      <c r="H82" s="170"/>
      <c r="I82" s="170"/>
      <c r="J82" s="79"/>
      <c r="K82" s="79"/>
      <c r="L82" s="82"/>
      <c r="M82" s="48"/>
      <c r="N82" s="48"/>
      <c r="O82" s="48"/>
      <c r="P82" s="48"/>
    </row>
    <row r="83" spans="1:16" ht="16.2" x14ac:dyDescent="0.25">
      <c r="A83" s="81"/>
      <c r="H83" s="78"/>
      <c r="I83" s="79"/>
      <c r="J83" s="78"/>
      <c r="K83" s="78"/>
      <c r="L83" s="78"/>
    </row>
    <row r="84" spans="1:16" ht="16.2" x14ac:dyDescent="0.25">
      <c r="A84" s="81"/>
      <c r="H84" s="78"/>
      <c r="I84" s="79"/>
      <c r="J84" s="78"/>
      <c r="K84" s="78"/>
      <c r="L84" s="78"/>
    </row>
    <row r="85" spans="1:16" ht="16.2" x14ac:dyDescent="0.25">
      <c r="A85" s="81"/>
      <c r="H85" s="78"/>
      <c r="I85" s="79"/>
      <c r="J85" s="78"/>
      <c r="K85" s="78"/>
      <c r="L85" s="78"/>
    </row>
    <row r="86" spans="1:16" ht="16.2" x14ac:dyDescent="0.25">
      <c r="A86" s="81"/>
      <c r="B86" s="76"/>
      <c r="C86" s="81"/>
      <c r="D86" s="81"/>
      <c r="E86" s="81"/>
      <c r="F86" s="81"/>
      <c r="G86" s="81"/>
      <c r="H86" s="81"/>
      <c r="I86" s="76"/>
      <c r="J86" s="81"/>
      <c r="K86" s="81"/>
      <c r="L86" s="81"/>
      <c r="M86" s="50"/>
      <c r="N86" s="50"/>
      <c r="O86" s="50"/>
      <c r="P86" s="50"/>
    </row>
    <row r="87" spans="1:16" ht="16.2" x14ac:dyDescent="0.25">
      <c r="A87" s="49"/>
      <c r="G87" s="77" t="s">
        <v>158</v>
      </c>
      <c r="H87" s="79"/>
      <c r="I87" s="79"/>
      <c r="J87" s="79"/>
      <c r="K87" s="79"/>
      <c r="L87" s="79"/>
      <c r="M87" s="48"/>
      <c r="N87" s="48"/>
      <c r="O87" s="51"/>
      <c r="P87" s="51"/>
    </row>
    <row r="88" spans="1:16" ht="16.2" x14ac:dyDescent="0.25">
      <c r="A88" s="49"/>
      <c r="E88" s="48"/>
      <c r="F88" s="48"/>
      <c r="G88" s="170" t="str">
        <f>D2</f>
        <v>TROPICAL AGRÍCOLA LTDA</v>
      </c>
      <c r="H88" s="170"/>
      <c r="I88" s="170"/>
      <c r="J88" s="79"/>
      <c r="K88" s="81"/>
      <c r="L88" s="78"/>
    </row>
    <row r="89" spans="1:16" x14ac:dyDescent="0.25">
      <c r="A89" s="49"/>
      <c r="C89" s="47"/>
      <c r="D89" s="47"/>
      <c r="E89" s="47"/>
      <c r="F89" s="47"/>
      <c r="G89" s="47"/>
      <c r="H89" s="47"/>
      <c r="J89" s="47"/>
      <c r="K89" s="47"/>
    </row>
    <row r="90" spans="1:16" x14ac:dyDescent="0.25">
      <c r="A90" s="49"/>
      <c r="C90" s="48"/>
      <c r="D90" s="48"/>
      <c r="E90" s="48"/>
      <c r="F90" s="48"/>
      <c r="G90" s="48"/>
      <c r="H90" s="48"/>
      <c r="I90" s="48"/>
      <c r="J90" s="48"/>
      <c r="K90" s="48"/>
    </row>
    <row r="91" spans="1:16" x14ac:dyDescent="0.25">
      <c r="A91" s="49"/>
      <c r="C91" s="48"/>
      <c r="D91" s="48"/>
      <c r="E91" s="48"/>
      <c r="F91" s="48"/>
      <c r="G91" s="48"/>
      <c r="H91" s="48"/>
      <c r="I91" s="48"/>
      <c r="J91" s="48"/>
      <c r="K91" s="48"/>
    </row>
    <row r="92" spans="1:16" x14ac:dyDescent="0.25">
      <c r="A92" s="49"/>
      <c r="C92" s="48"/>
      <c r="D92" s="48"/>
      <c r="E92" s="48"/>
      <c r="F92" s="48"/>
      <c r="G92" s="48"/>
      <c r="H92" s="48"/>
      <c r="I92" s="48"/>
      <c r="J92" s="48"/>
      <c r="K92" s="48"/>
    </row>
    <row r="93" spans="1:16" x14ac:dyDescent="0.25">
      <c r="A93" s="49"/>
      <c r="C93" s="48"/>
      <c r="D93" s="48"/>
      <c r="E93" s="48"/>
      <c r="F93" s="48"/>
      <c r="G93" s="48"/>
      <c r="H93" s="48"/>
      <c r="I93" s="48"/>
      <c r="J93" s="48"/>
      <c r="K93" s="48"/>
    </row>
    <row r="94" spans="1:16" x14ac:dyDescent="0.25">
      <c r="A94" s="49"/>
    </row>
    <row r="95" spans="1:16" ht="16.2" x14ac:dyDescent="0.25">
      <c r="A95" s="49"/>
      <c r="B95" s="77" t="s">
        <v>85</v>
      </c>
      <c r="C95" s="71"/>
      <c r="D95" s="71"/>
      <c r="E95" s="76"/>
      <c r="I95" s="77" t="s">
        <v>85</v>
      </c>
      <c r="J95" s="71"/>
      <c r="K95" s="71"/>
      <c r="L95" s="76"/>
    </row>
    <row r="96" spans="1:16" ht="16.2" x14ac:dyDescent="0.25">
      <c r="A96" s="49"/>
      <c r="B96" s="79" t="s">
        <v>86</v>
      </c>
      <c r="C96" s="74"/>
      <c r="D96" s="74"/>
      <c r="E96" s="76"/>
      <c r="I96" s="79" t="s">
        <v>87</v>
      </c>
      <c r="J96" s="74"/>
      <c r="K96" s="74"/>
      <c r="L96" s="76"/>
    </row>
    <row r="97" spans="1:12" x14ac:dyDescent="0.25">
      <c r="A97" s="49"/>
    </row>
    <row r="98" spans="1:12" x14ac:dyDescent="0.25">
      <c r="A98" s="49"/>
      <c r="D98" s="47"/>
      <c r="E98" s="47"/>
      <c r="F98" s="47"/>
      <c r="G98" s="47"/>
      <c r="H98" s="47"/>
      <c r="I98" s="47"/>
      <c r="J98" s="47"/>
      <c r="K98" s="47"/>
      <c r="L98" s="47"/>
    </row>
    <row r="99" spans="1:12" x14ac:dyDescent="0.25">
      <c r="A99" s="49"/>
      <c r="D99" s="48"/>
      <c r="E99" s="48"/>
      <c r="F99" s="48"/>
      <c r="G99" s="48"/>
      <c r="H99" s="48"/>
      <c r="I99" s="48"/>
      <c r="J99" s="48"/>
      <c r="K99" s="48"/>
      <c r="L99" s="48"/>
    </row>
    <row r="100" spans="1:12" x14ac:dyDescent="0.25">
      <c r="A100" s="49"/>
    </row>
    <row r="101" spans="1:12" x14ac:dyDescent="0.25">
      <c r="A101" s="49"/>
    </row>
    <row r="102" spans="1:12" x14ac:dyDescent="0.25">
      <c r="A102" s="49"/>
      <c r="D102" s="47"/>
      <c r="E102" s="47"/>
      <c r="F102" s="47"/>
      <c r="G102" s="47"/>
      <c r="H102" s="47"/>
      <c r="I102" s="47"/>
      <c r="J102" s="47"/>
      <c r="K102" s="47"/>
      <c r="L102" s="47"/>
    </row>
    <row r="103" spans="1:12" x14ac:dyDescent="0.25">
      <c r="A103" s="49"/>
      <c r="D103" s="48"/>
      <c r="E103" s="48"/>
      <c r="F103" s="48"/>
      <c r="G103" s="48"/>
      <c r="H103" s="48"/>
      <c r="I103" s="48"/>
      <c r="J103" s="48"/>
      <c r="K103" s="48"/>
      <c r="L103" s="48"/>
    </row>
    <row r="104" spans="1:12" x14ac:dyDescent="0.25">
      <c r="A104" s="49"/>
    </row>
  </sheetData>
  <sheetProtection algorithmName="SHA-512" hashValue="LHL+GYLgWINT2GdzrJ5ojh7H9zUqPX3qPoDtRYrJg3w7CLdNaltosnpkGrUnDvqvmKPAkAc/rjgcpaLAVzxs2w==" saltValue="AekowPV0k7dhJwf2Mz2ejQ==" spinCount="100000" sheet="1" selectLockedCells="1" selectUnlockedCells="1"/>
  <mergeCells count="117">
    <mergeCell ref="A6:L6"/>
    <mergeCell ref="A7:F7"/>
    <mergeCell ref="A8:F8"/>
    <mergeCell ref="G8:J8"/>
    <mergeCell ref="A9:G9"/>
    <mergeCell ref="A10:G10"/>
    <mergeCell ref="A1:L1"/>
    <mergeCell ref="D2:F2"/>
    <mergeCell ref="J2:K2"/>
    <mergeCell ref="J3:J4"/>
    <mergeCell ref="K3:L4"/>
    <mergeCell ref="K5:L5"/>
    <mergeCell ref="I9:J9"/>
    <mergeCell ref="I10:J10"/>
    <mergeCell ref="A14:L14"/>
    <mergeCell ref="A15:C15"/>
    <mergeCell ref="I15:J15"/>
    <mergeCell ref="K15:L15"/>
    <mergeCell ref="A16:C16"/>
    <mergeCell ref="I16:J16"/>
    <mergeCell ref="K16:L16"/>
    <mergeCell ref="A11:D11"/>
    <mergeCell ref="H11:L11"/>
    <mergeCell ref="A12:D13"/>
    <mergeCell ref="E12:F13"/>
    <mergeCell ref="G12:G13"/>
    <mergeCell ref="I12:J12"/>
    <mergeCell ref="K12:L12"/>
    <mergeCell ref="I13:J13"/>
    <mergeCell ref="K13:L13"/>
    <mergeCell ref="B21:D21"/>
    <mergeCell ref="E21:G21"/>
    <mergeCell ref="K21:L21"/>
    <mergeCell ref="B22:D22"/>
    <mergeCell ref="E22:G22"/>
    <mergeCell ref="K22:L22"/>
    <mergeCell ref="C17:L17"/>
    <mergeCell ref="B19:D19"/>
    <mergeCell ref="E19:G19"/>
    <mergeCell ref="K19:L19"/>
    <mergeCell ref="B20:D20"/>
    <mergeCell ref="E20:G20"/>
    <mergeCell ref="K20:L20"/>
    <mergeCell ref="B25:D25"/>
    <mergeCell ref="E25:G25"/>
    <mergeCell ref="K25:L25"/>
    <mergeCell ref="B26:D26"/>
    <mergeCell ref="E26:G26"/>
    <mergeCell ref="K26:L26"/>
    <mergeCell ref="B23:D23"/>
    <mergeCell ref="E23:G23"/>
    <mergeCell ref="K23:L23"/>
    <mergeCell ref="B24:D24"/>
    <mergeCell ref="E24:G24"/>
    <mergeCell ref="K24:L24"/>
    <mergeCell ref="B29:D29"/>
    <mergeCell ref="E29:G29"/>
    <mergeCell ref="K29:L29"/>
    <mergeCell ref="B30:D30"/>
    <mergeCell ref="E30:G30"/>
    <mergeCell ref="K30:L30"/>
    <mergeCell ref="B27:D27"/>
    <mergeCell ref="E27:G27"/>
    <mergeCell ref="K27:L27"/>
    <mergeCell ref="B28:D28"/>
    <mergeCell ref="E28:G28"/>
    <mergeCell ref="K28:L28"/>
    <mergeCell ref="A35:B35"/>
    <mergeCell ref="K35:L35"/>
    <mergeCell ref="A36:C36"/>
    <mergeCell ref="K36:L36"/>
    <mergeCell ref="A38:L38"/>
    <mergeCell ref="A39:L40"/>
    <mergeCell ref="A32:B32"/>
    <mergeCell ref="J32:L32"/>
    <mergeCell ref="A33:B33"/>
    <mergeCell ref="K33:L33"/>
    <mergeCell ref="A34:B34"/>
    <mergeCell ref="K34:L34"/>
    <mergeCell ref="A47:L47"/>
    <mergeCell ref="A48:L48"/>
    <mergeCell ref="A49:L49"/>
    <mergeCell ref="A50:L50"/>
    <mergeCell ref="A51:L51"/>
    <mergeCell ref="A52:L52"/>
    <mergeCell ref="A41:L41"/>
    <mergeCell ref="A42:L42"/>
    <mergeCell ref="A43:L43"/>
    <mergeCell ref="A44:L44"/>
    <mergeCell ref="A45:L45"/>
    <mergeCell ref="A46:L46"/>
    <mergeCell ref="A59:L59"/>
    <mergeCell ref="A60:L60"/>
    <mergeCell ref="A61:L61"/>
    <mergeCell ref="A62:L62"/>
    <mergeCell ref="A63:L63"/>
    <mergeCell ref="A64:L64"/>
    <mergeCell ref="A53:L53"/>
    <mergeCell ref="A54:L54"/>
    <mergeCell ref="A55:L55"/>
    <mergeCell ref="A56:J56"/>
    <mergeCell ref="A57:L57"/>
    <mergeCell ref="A58:L58"/>
    <mergeCell ref="G82:I82"/>
    <mergeCell ref="G88:I88"/>
    <mergeCell ref="A71:L71"/>
    <mergeCell ref="A72:L72"/>
    <mergeCell ref="A73:L73"/>
    <mergeCell ref="A74:L74"/>
    <mergeCell ref="F76:H76"/>
    <mergeCell ref="B78:D78"/>
    <mergeCell ref="A65:L65"/>
    <mergeCell ref="A66:L66"/>
    <mergeCell ref="A67:L67"/>
    <mergeCell ref="A68:L68"/>
    <mergeCell ref="A69:L69"/>
    <mergeCell ref="A70:L70"/>
  </mergeCells>
  <printOptions horizontalCentered="1"/>
  <pageMargins left="0.23622047244094491" right="0.23622047244094491" top="0.35433070866141736" bottom="0.35433070866141736" header="0" footer="0"/>
  <pageSetup paperSize="9" scale="61" fitToHeight="0" orientation="landscape" useFirstPageNumber="1" verticalDpi="300" r:id="rId1"/>
  <headerFooter>
    <oddFooter xml:space="preserve">&amp;R&amp;P
</oddFooter>
  </headerFooter>
  <rowBreaks count="1" manualBreakCount="1">
    <brk id="40" max="11" man="1"/>
  </rowBreaks>
  <drawing r:id="rId2"/>
  <legacyDrawing r:id="rId3"/>
  <mc:AlternateContent xmlns:mc="http://schemas.openxmlformats.org/markup-compatibility/2006">
    <mc:Choice Requires="x14">
      <controls>
        <mc:AlternateContent xmlns:mc="http://schemas.openxmlformats.org/markup-compatibility/2006">
          <mc:Choice Requires="x14">
            <control shapeId="2049" r:id="rId4" name="Option Button 1">
              <controlPr locked="0" defaultSize="0" autoFill="0" autoLine="0" autoPict="0">
                <anchor>
                  <from>
                    <xdr:col>7</xdr:col>
                    <xdr:colOff>289560</xdr:colOff>
                    <xdr:row>1</xdr:row>
                    <xdr:rowOff>213360</xdr:rowOff>
                  </from>
                  <to>
                    <xdr:col>7</xdr:col>
                    <xdr:colOff>982980</xdr:colOff>
                    <xdr:row>2</xdr:row>
                    <xdr:rowOff>137160</xdr:rowOff>
                  </to>
                </anchor>
              </controlPr>
            </control>
          </mc:Choice>
        </mc:AlternateContent>
        <mc:AlternateContent xmlns:mc="http://schemas.openxmlformats.org/markup-compatibility/2006">
          <mc:Choice Requires="x14">
            <control shapeId="2050" r:id="rId5" name="Option Button 2">
              <controlPr locked="0" defaultSize="0" autoFill="0" autoLine="0" autoPict="0">
                <anchor>
                  <from>
                    <xdr:col>7</xdr:col>
                    <xdr:colOff>982980</xdr:colOff>
                    <xdr:row>1</xdr:row>
                    <xdr:rowOff>213360</xdr:rowOff>
                  </from>
                  <to>
                    <xdr:col>7</xdr:col>
                    <xdr:colOff>1859280</xdr:colOff>
                    <xdr:row>2</xdr:row>
                    <xdr:rowOff>137160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012B7BCE-D479-4E50-B39C-2F66EE0051E9}">
            <xm:f>PREMISSAS!$AC$3=2</xm:f>
            <x14:dxf>
              <numFmt numFmtId="171" formatCode="_-[$US$-3009]* \ #,##0.00_-;\-[$US$-3009]* \ #,##0.00_-;_-[$US$-3009]* &quot;-&quot;\ ??_-;_-@_-"/>
            </x14:dxf>
          </x14:cfRule>
          <x14:cfRule type="expression" priority="2" id="{F58FC3DB-8EB7-4B33-B175-626D7C102399}">
            <xm:f>PREMISSAS!$AC$3=1</xm:f>
            <x14:dxf>
              <numFmt numFmtId="34" formatCode="_-&quot;R$&quot;\ * #,##0.00_-;\-&quot;R$&quot;\ * #,##0.00_-;_-&quot;R$&quot;\ * &quot;-&quot;??_-;_-@_-"/>
            </x14:dxf>
          </x14:cfRule>
          <xm:sqref>E33:E36</xm:sqref>
        </x14:conditionalFormatting>
        <x14:conditionalFormatting xmlns:xm="http://schemas.microsoft.com/office/excel/2006/main">
          <x14:cfRule type="expression" priority="3" id="{91E31C59-F00D-48B5-880C-50FEA199AAEA}">
            <xm:f>PREMISSAS!$AC$3=1</xm:f>
            <x14:dxf>
              <numFmt numFmtId="34" formatCode="_-&quot;R$&quot;\ * #,##0.00_-;\-&quot;R$&quot;\ * #,##0.00_-;_-&quot;R$&quot;\ * &quot;-&quot;??_-;_-@_-"/>
            </x14:dxf>
          </x14:cfRule>
          <x14:cfRule type="expression" priority="4" id="{F7D048EA-9682-45BC-8780-81CC0B7DDDAB}">
            <xm:f>PREMISSAS!$AC$3=2</xm:f>
            <x14:dxf>
              <numFmt numFmtId="171" formatCode="_-[$US$-3009]* \ #,##0.00_-;\-[$US$-3009]* \ #,##0.00_-;_-[$US$-3009]* &quot;-&quot;\ ??_-;_-@_-"/>
            </x14:dxf>
          </x14:cfRule>
          <xm:sqref>J20:L30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B04D-F853-41F2-BD26-B1BC45708306}">
  <sheetPr codeName="Planilha2"/>
  <dimension ref="A2:AI39"/>
  <sheetViews>
    <sheetView showGridLines="0" topLeftCell="C1" workbookViewId="0">
      <selection activeCell="C1" sqref="A1:XFD1048576"/>
    </sheetView>
  </sheetViews>
  <sheetFormatPr defaultColWidth="9.109375" defaultRowHeight="15" x14ac:dyDescent="0.25"/>
  <cols>
    <col min="1" max="1" width="9.109375" style="95"/>
    <col min="2" max="2" width="22.109375" style="96" bestFit="1" customWidth="1"/>
    <col min="3" max="3" width="11.44140625" style="96" bestFit="1" customWidth="1"/>
    <col min="4" max="4" width="11.6640625" style="96" bestFit="1" customWidth="1"/>
    <col min="5" max="5" width="9.109375" style="96"/>
    <col min="6" max="6" width="21.88671875" style="96" bestFit="1" customWidth="1"/>
    <col min="7" max="7" width="11.33203125" style="96" bestFit="1" customWidth="1"/>
    <col min="8" max="8" width="9.109375" style="96"/>
    <col min="9" max="9" width="14.6640625" style="96" bestFit="1" customWidth="1"/>
    <col min="10" max="10" width="14.6640625" style="96" customWidth="1"/>
    <col min="11" max="11" width="9.109375" style="96"/>
    <col min="12" max="12" width="22.109375" style="96" bestFit="1" customWidth="1"/>
    <col min="13" max="13" width="18.33203125" style="96" customWidth="1"/>
    <col min="14" max="14" width="9.109375" style="96"/>
    <col min="15" max="15" width="21" style="96" bestFit="1" customWidth="1"/>
    <col min="16" max="16" width="47.109375" style="96" bestFit="1" customWidth="1"/>
    <col min="17" max="17" width="18.6640625" style="96" bestFit="1" customWidth="1"/>
    <col min="18" max="18" width="11.88671875" style="96" bestFit="1" customWidth="1"/>
    <col min="19" max="19" width="17.88671875" style="96" bestFit="1" customWidth="1"/>
    <col min="20" max="20" width="21.88671875" style="96" bestFit="1" customWidth="1"/>
    <col min="21" max="22" width="10.88671875" style="96" bestFit="1" customWidth="1"/>
    <col min="23" max="23" width="11.33203125" style="96" bestFit="1" customWidth="1"/>
    <col min="24" max="24" width="9.109375" style="96"/>
    <col min="25" max="25" width="10.88671875" style="96" customWidth="1"/>
    <col min="26" max="26" width="9.109375" style="96"/>
    <col min="27" max="27" width="10.88671875" style="96" customWidth="1"/>
    <col min="28" max="16384" width="9.109375" style="96"/>
  </cols>
  <sheetData>
    <row r="2" spans="2:35" x14ac:dyDescent="0.25">
      <c r="B2" s="96" t="s">
        <v>38</v>
      </c>
      <c r="C2" s="96" t="s">
        <v>139</v>
      </c>
      <c r="D2" s="96" t="s">
        <v>140</v>
      </c>
      <c r="F2" s="96" t="s">
        <v>0</v>
      </c>
      <c r="G2" s="96" t="s">
        <v>94</v>
      </c>
      <c r="I2" s="96" t="s">
        <v>37</v>
      </c>
      <c r="J2" s="96" t="s">
        <v>94</v>
      </c>
      <c r="L2" s="96" t="s">
        <v>39</v>
      </c>
      <c r="M2" s="96" t="s">
        <v>94</v>
      </c>
      <c r="O2" s="96" t="s">
        <v>92</v>
      </c>
      <c r="P2" s="96" t="s">
        <v>97</v>
      </c>
      <c r="Q2" s="96" t="s">
        <v>98</v>
      </c>
      <c r="R2" s="96" t="s">
        <v>99</v>
      </c>
      <c r="S2" s="96" t="s">
        <v>100</v>
      </c>
      <c r="T2" s="96" t="s">
        <v>103</v>
      </c>
      <c r="V2" s="96" t="s">
        <v>40</v>
      </c>
      <c r="W2" s="96" t="s">
        <v>94</v>
      </c>
      <c r="X2" s="96" t="s">
        <v>123</v>
      </c>
      <c r="Y2" s="96" t="s">
        <v>124</v>
      </c>
      <c r="AA2" s="96" t="s">
        <v>129</v>
      </c>
    </row>
    <row r="3" spans="2:35" x14ac:dyDescent="0.25">
      <c r="B3" s="96" t="s">
        <v>188</v>
      </c>
      <c r="C3" s="96">
        <v>100</v>
      </c>
      <c r="D3" s="96">
        <v>199</v>
      </c>
      <c r="F3" s="96" t="s">
        <v>47</v>
      </c>
      <c r="G3" s="96">
        <v>1</v>
      </c>
      <c r="I3" s="96" t="s">
        <v>128</v>
      </c>
      <c r="J3" s="96">
        <v>1</v>
      </c>
      <c r="L3" s="96" t="s">
        <v>78</v>
      </c>
      <c r="M3" s="96">
        <v>1</v>
      </c>
      <c r="O3" s="96" t="s">
        <v>42</v>
      </c>
      <c r="P3" s="97" t="s">
        <v>82</v>
      </c>
      <c r="Q3" s="96" t="s">
        <v>207</v>
      </c>
      <c r="R3" s="96">
        <v>809</v>
      </c>
      <c r="S3" s="96" t="s">
        <v>101</v>
      </c>
      <c r="T3" s="96" t="s">
        <v>104</v>
      </c>
      <c r="V3" s="96" t="s">
        <v>79</v>
      </c>
      <c r="W3" s="96" t="s">
        <v>95</v>
      </c>
      <c r="X3" s="96">
        <v>1</v>
      </c>
      <c r="Y3" s="96" t="s">
        <v>125</v>
      </c>
      <c r="AA3" s="98" t="s">
        <v>198</v>
      </c>
      <c r="AC3" s="99">
        <v>2</v>
      </c>
      <c r="AE3" s="100" t="str">
        <f>IF(REF_FORMA_PGTO="","",IF(REF_FORMA_PGTO="A VISTA",1,2))</f>
        <v/>
      </c>
      <c r="AG3" s="96" t="s">
        <v>137</v>
      </c>
      <c r="AH3" s="96" t="s">
        <v>138</v>
      </c>
      <c r="AI3" s="96" t="s">
        <v>38</v>
      </c>
    </row>
    <row r="4" spans="2:35" x14ac:dyDescent="0.25">
      <c r="B4" s="96" t="s">
        <v>189</v>
      </c>
      <c r="C4" s="96">
        <v>200</v>
      </c>
      <c r="D4" s="96">
        <v>299</v>
      </c>
      <c r="F4" s="96" t="s">
        <v>48</v>
      </c>
      <c r="G4" s="96">
        <v>1</v>
      </c>
      <c r="I4" s="96" t="s">
        <v>127</v>
      </c>
      <c r="J4" s="96">
        <v>1</v>
      </c>
      <c r="L4" s="96" t="s">
        <v>66</v>
      </c>
      <c r="M4" s="96">
        <v>1</v>
      </c>
      <c r="O4" s="96" t="s">
        <v>80</v>
      </c>
      <c r="P4" s="96" t="s">
        <v>81</v>
      </c>
      <c r="Q4" s="96" t="s">
        <v>208</v>
      </c>
      <c r="R4" s="96">
        <v>499</v>
      </c>
      <c r="S4" s="96" t="s">
        <v>102</v>
      </c>
      <c r="T4" s="96" t="s">
        <v>105</v>
      </c>
      <c r="V4" s="96" t="s">
        <v>93</v>
      </c>
      <c r="W4" s="96" t="s">
        <v>96</v>
      </c>
      <c r="X4" s="96">
        <v>2</v>
      </c>
      <c r="Y4" s="101" t="s">
        <v>202</v>
      </c>
      <c r="AA4" s="98" t="s">
        <v>203</v>
      </c>
      <c r="AG4" s="96">
        <v>100</v>
      </c>
      <c r="AH4" s="96">
        <v>199</v>
      </c>
    </row>
    <row r="5" spans="2:35" x14ac:dyDescent="0.25">
      <c r="B5" s="96" t="s">
        <v>190</v>
      </c>
      <c r="C5" s="96">
        <v>300</v>
      </c>
      <c r="D5" s="96">
        <v>399</v>
      </c>
      <c r="F5" s="96" t="s">
        <v>49</v>
      </c>
      <c r="G5" s="96">
        <v>1</v>
      </c>
      <c r="I5" s="96" t="s">
        <v>126</v>
      </c>
      <c r="J5" s="96">
        <v>2</v>
      </c>
      <c r="L5" s="96" t="s">
        <v>67</v>
      </c>
      <c r="M5" s="96">
        <v>1</v>
      </c>
    </row>
    <row r="6" spans="2:35" x14ac:dyDescent="0.25">
      <c r="B6" s="96" t="s">
        <v>191</v>
      </c>
      <c r="C6" s="96">
        <v>400</v>
      </c>
      <c r="D6" s="96">
        <v>499</v>
      </c>
      <c r="F6" s="96" t="s">
        <v>50</v>
      </c>
      <c r="G6" s="96">
        <v>1</v>
      </c>
      <c r="I6" s="96" t="s">
        <v>127</v>
      </c>
      <c r="J6" s="96">
        <v>2</v>
      </c>
      <c r="L6" s="96" t="s">
        <v>68</v>
      </c>
      <c r="M6" s="96">
        <v>1</v>
      </c>
    </row>
    <row r="7" spans="2:35" x14ac:dyDescent="0.25">
      <c r="B7" s="96" t="s">
        <v>192</v>
      </c>
      <c r="C7" s="96">
        <v>500</v>
      </c>
      <c r="D7" s="96">
        <v>599</v>
      </c>
      <c r="F7" s="96" t="s">
        <v>51</v>
      </c>
      <c r="G7" s="96">
        <v>1</v>
      </c>
      <c r="I7" s="96" t="s">
        <v>128</v>
      </c>
      <c r="J7" s="96">
        <v>2</v>
      </c>
      <c r="L7" s="96" t="s">
        <v>69</v>
      </c>
      <c r="M7" s="96">
        <v>1</v>
      </c>
      <c r="O7" s="96" t="str" cm="1">
        <f t="array" aca="1" ref="O7:O21" ca="1">OFFSET(CULTIVARCAB,MATCH(CULTURAREF,LST_CULTURACULTIVAR,0),,COUNTIF(LST_CULTURACULTIVAR,CULTURAREF))</f>
        <v>TMG 21 GLTP</v>
      </c>
      <c r="P7" s="96" t="str" cm="1">
        <f t="array" aca="1" ref="P7:P9" ca="1">OFFSET(EMBALAGEM_CAB,MATCH(CULTURAREF,EMBALAGEM_LST,0),,COUNTIF(EMBALAGEM_LST,CULTURAREF))</f>
        <v>SC 200 K</v>
      </c>
    </row>
    <row r="8" spans="2:35" x14ac:dyDescent="0.25">
      <c r="B8" s="96" t="s">
        <v>193</v>
      </c>
      <c r="C8" s="96">
        <v>600</v>
      </c>
      <c r="D8" s="96">
        <v>699</v>
      </c>
      <c r="F8" s="96" t="s">
        <v>52</v>
      </c>
      <c r="G8" s="96">
        <v>1</v>
      </c>
      <c r="L8" s="96" t="s">
        <v>70</v>
      </c>
      <c r="M8" s="96">
        <v>1</v>
      </c>
      <c r="O8" s="96" t="str">
        <f ca="1"/>
        <v>TMG 22 GLTP</v>
      </c>
      <c r="P8" s="96" t="str">
        <f ca="1"/>
        <v>BAG 2,5M</v>
      </c>
      <c r="AA8" s="96" t="e" cm="1">
        <f t="array" ref="AA8">INDEX(TB_FRMPGTO[],FRM_PGTO_REF)</f>
        <v>#VALUE!</v>
      </c>
    </row>
    <row r="9" spans="2:35" x14ac:dyDescent="0.25">
      <c r="B9" s="96" t="s">
        <v>185</v>
      </c>
      <c r="C9" s="96">
        <v>700</v>
      </c>
      <c r="D9" s="96">
        <v>799</v>
      </c>
      <c r="F9" s="96" t="s">
        <v>53</v>
      </c>
      <c r="G9" s="96">
        <v>1</v>
      </c>
      <c r="L9" s="96" t="s">
        <v>71</v>
      </c>
      <c r="M9" s="96">
        <v>1</v>
      </c>
      <c r="O9" s="96" t="str">
        <f ca="1"/>
        <v>TMG 31 B3RF</v>
      </c>
      <c r="P9" s="96" t="str">
        <f ca="1"/>
        <v>BAG 5M</v>
      </c>
      <c r="U9" s="102"/>
    </row>
    <row r="10" spans="2:35" x14ac:dyDescent="0.25">
      <c r="F10" s="96" t="s">
        <v>54</v>
      </c>
      <c r="G10" s="96">
        <v>1</v>
      </c>
      <c r="L10" s="96" t="s">
        <v>72</v>
      </c>
      <c r="M10" s="96">
        <v>1</v>
      </c>
      <c r="O10" s="96" t="str">
        <f ca="1"/>
        <v>TMG 44 B2RF</v>
      </c>
    </row>
    <row r="11" spans="2:35" x14ac:dyDescent="0.25">
      <c r="F11" s="96" t="s">
        <v>55</v>
      </c>
      <c r="G11" s="96">
        <v>1</v>
      </c>
      <c r="L11" s="96" t="s">
        <v>73</v>
      </c>
      <c r="M11" s="96">
        <v>1</v>
      </c>
      <c r="O11" s="96" t="str">
        <f ca="1"/>
        <v>TMG 50 WS3</v>
      </c>
    </row>
    <row r="12" spans="2:35" x14ac:dyDescent="0.25">
      <c r="F12" s="96" t="s">
        <v>56</v>
      </c>
      <c r="G12" s="96">
        <v>1</v>
      </c>
      <c r="L12" s="96" t="s">
        <v>74</v>
      </c>
      <c r="M12" s="96">
        <v>1</v>
      </c>
      <c r="O12" s="96" t="str">
        <f ca="1"/>
        <v>TMG 51 WS3</v>
      </c>
    </row>
    <row r="13" spans="2:35" x14ac:dyDescent="0.3">
      <c r="F13" s="103" t="s">
        <v>57</v>
      </c>
      <c r="G13" s="96">
        <v>1</v>
      </c>
      <c r="L13" s="96" t="s">
        <v>75</v>
      </c>
      <c r="M13" s="96">
        <v>1</v>
      </c>
      <c r="O13" s="96" t="str">
        <f ca="1"/>
        <v>TMG 61 RF</v>
      </c>
      <c r="AG13" s="104" t="s">
        <v>130</v>
      </c>
    </row>
    <row r="14" spans="2:35" x14ac:dyDescent="0.3">
      <c r="C14" s="96" t="e" cm="1">
        <f t="array" ref="C14">INDEX(LST_MIN,MATCH(RTV_REF,LST_RTV,0))</f>
        <v>#N/A</v>
      </c>
      <c r="D14" s="96" t="e">
        <f>INDEX(RTV[Máximo],MATCH(RTV_REF,RTV[RTV],0))</f>
        <v>#N/A</v>
      </c>
      <c r="F14" s="103" t="s">
        <v>58</v>
      </c>
      <c r="G14" s="96">
        <v>1</v>
      </c>
      <c r="L14" s="96" t="s">
        <v>76</v>
      </c>
      <c r="M14" s="96">
        <v>1</v>
      </c>
      <c r="O14" s="96" t="str">
        <f ca="1"/>
        <v>TMG 66 GL</v>
      </c>
      <c r="Q14" s="105"/>
      <c r="AG14" s="104" t="s">
        <v>131</v>
      </c>
    </row>
    <row r="15" spans="2:35" x14ac:dyDescent="0.3">
      <c r="F15" s="103" t="s">
        <v>59</v>
      </c>
      <c r="G15" s="96">
        <v>1</v>
      </c>
      <c r="L15" s="96" t="s">
        <v>77</v>
      </c>
      <c r="M15" s="96">
        <v>1</v>
      </c>
      <c r="O15" s="96" t="str">
        <f ca="1"/>
        <v>TMG 81 WS</v>
      </c>
      <c r="Q15" s="105"/>
      <c r="AG15" s="104" t="s">
        <v>132</v>
      </c>
    </row>
    <row r="16" spans="2:35" x14ac:dyDescent="0.3">
      <c r="F16" s="96" t="s">
        <v>60</v>
      </c>
      <c r="G16" s="96">
        <v>1</v>
      </c>
      <c r="L16" s="96" t="s">
        <v>120</v>
      </c>
      <c r="M16" s="96">
        <v>2</v>
      </c>
      <c r="O16" s="96" t="str">
        <f ca="1"/>
        <v>TMG 91 WS3</v>
      </c>
      <c r="Q16" s="105"/>
      <c r="AG16" s="104" t="s">
        <v>133</v>
      </c>
    </row>
    <row r="17" spans="6:33" x14ac:dyDescent="0.3">
      <c r="F17" s="96" t="s">
        <v>61</v>
      </c>
      <c r="G17" s="96">
        <v>1</v>
      </c>
      <c r="L17" s="96" t="s">
        <v>121</v>
      </c>
      <c r="M17" s="96">
        <v>2</v>
      </c>
      <c r="O17" s="96" t="str">
        <f ca="1"/>
        <v>21066 GL</v>
      </c>
      <c r="Q17" s="105"/>
      <c r="AG17" s="104" t="s">
        <v>134</v>
      </c>
    </row>
    <row r="18" spans="6:33" x14ac:dyDescent="0.3">
      <c r="F18" s="96" t="s">
        <v>62</v>
      </c>
      <c r="G18" s="96">
        <v>1</v>
      </c>
      <c r="L18" s="96" t="s">
        <v>69</v>
      </c>
      <c r="M18" s="96">
        <v>2</v>
      </c>
      <c r="O18" s="96" t="str">
        <f ca="1"/>
        <v>TMG 33 B3RF</v>
      </c>
      <c r="Q18" s="105"/>
      <c r="AG18" s="104" t="s">
        <v>135</v>
      </c>
    </row>
    <row r="19" spans="6:33" x14ac:dyDescent="0.3">
      <c r="F19" s="96" t="s">
        <v>63</v>
      </c>
      <c r="G19" s="96">
        <v>1</v>
      </c>
      <c r="L19" s="96" t="s">
        <v>122</v>
      </c>
      <c r="M19" s="96">
        <v>2</v>
      </c>
      <c r="O19" s="96" t="str">
        <f ca="1"/>
        <v>TMG 38 B3RF</v>
      </c>
      <c r="Q19" s="105"/>
      <c r="AG19" s="104" t="s">
        <v>136</v>
      </c>
    </row>
    <row r="20" spans="6:33" x14ac:dyDescent="0.25">
      <c r="F20" s="96" t="s">
        <v>64</v>
      </c>
      <c r="G20" s="96">
        <v>1</v>
      </c>
      <c r="L20" s="96" t="s">
        <v>66</v>
      </c>
      <c r="M20" s="96">
        <v>2</v>
      </c>
      <c r="O20" s="96" t="str">
        <f ca="1"/>
        <v>ST ÁPEX B3RF</v>
      </c>
      <c r="Q20" s="105"/>
    </row>
    <row r="21" spans="6:33" x14ac:dyDescent="0.25">
      <c r="F21" s="96" t="s">
        <v>65</v>
      </c>
      <c r="G21" s="96">
        <v>1</v>
      </c>
      <c r="O21" s="96" t="str">
        <f ca="1"/>
        <v>ST FIBER 2102 GLTP</v>
      </c>
      <c r="Q21" s="105"/>
    </row>
    <row r="22" spans="6:33" x14ac:dyDescent="0.25">
      <c r="F22" s="96" t="s">
        <v>186</v>
      </c>
      <c r="G22" s="96">
        <v>1</v>
      </c>
      <c r="Q22" s="105"/>
    </row>
    <row r="23" spans="6:33" x14ac:dyDescent="0.25">
      <c r="F23" s="96" t="s">
        <v>199</v>
      </c>
      <c r="G23" s="96">
        <v>1</v>
      </c>
      <c r="Q23" s="105"/>
    </row>
    <row r="24" spans="6:33" x14ac:dyDescent="0.25">
      <c r="F24" s="96" t="s">
        <v>200</v>
      </c>
      <c r="G24" s="96">
        <v>1</v>
      </c>
      <c r="Q24" s="105"/>
    </row>
    <row r="25" spans="6:33" x14ac:dyDescent="0.25">
      <c r="F25" s="96" t="s">
        <v>106</v>
      </c>
      <c r="G25" s="96">
        <v>2</v>
      </c>
      <c r="Q25" s="105"/>
    </row>
    <row r="26" spans="6:33" x14ac:dyDescent="0.25">
      <c r="F26" s="96" t="s">
        <v>107</v>
      </c>
      <c r="G26" s="96">
        <v>2</v>
      </c>
      <c r="Q26" s="105"/>
    </row>
    <row r="27" spans="6:33" x14ac:dyDescent="0.25">
      <c r="F27" s="96" t="s">
        <v>108</v>
      </c>
      <c r="G27" s="96">
        <v>2</v>
      </c>
    </row>
    <row r="28" spans="6:33" x14ac:dyDescent="0.25">
      <c r="F28" s="96" t="s">
        <v>109</v>
      </c>
      <c r="G28" s="96">
        <v>2</v>
      </c>
    </row>
    <row r="29" spans="6:33" x14ac:dyDescent="0.25">
      <c r="F29" s="96" t="s">
        <v>110</v>
      </c>
      <c r="G29" s="96">
        <v>2</v>
      </c>
    </row>
    <row r="30" spans="6:33" x14ac:dyDescent="0.25">
      <c r="F30" s="96" t="s">
        <v>111</v>
      </c>
      <c r="G30" s="96">
        <v>2</v>
      </c>
    </row>
    <row r="31" spans="6:33" x14ac:dyDescent="0.25">
      <c r="F31" s="96" t="s">
        <v>112</v>
      </c>
      <c r="G31" s="96">
        <v>2</v>
      </c>
    </row>
    <row r="32" spans="6:33" x14ac:dyDescent="0.25">
      <c r="F32" s="96" t="s">
        <v>113</v>
      </c>
      <c r="G32" s="96">
        <v>2</v>
      </c>
    </row>
    <row r="33" spans="6:7" x14ac:dyDescent="0.25">
      <c r="F33" s="96" t="s">
        <v>114</v>
      </c>
      <c r="G33" s="96">
        <v>2</v>
      </c>
    </row>
    <row r="34" spans="6:7" x14ac:dyDescent="0.25">
      <c r="F34" s="96" t="s">
        <v>115</v>
      </c>
      <c r="G34" s="96">
        <v>2</v>
      </c>
    </row>
    <row r="35" spans="6:7" x14ac:dyDescent="0.25">
      <c r="F35" s="103" t="s">
        <v>116</v>
      </c>
      <c r="G35" s="96">
        <v>2</v>
      </c>
    </row>
    <row r="36" spans="6:7" x14ac:dyDescent="0.25">
      <c r="F36" s="103" t="s">
        <v>117</v>
      </c>
      <c r="G36" s="96">
        <v>2</v>
      </c>
    </row>
    <row r="37" spans="6:7" x14ac:dyDescent="0.25">
      <c r="F37" s="103" t="s">
        <v>118</v>
      </c>
      <c r="G37" s="96">
        <v>2</v>
      </c>
    </row>
    <row r="38" spans="6:7" x14ac:dyDescent="0.25">
      <c r="F38" s="96" t="s">
        <v>201</v>
      </c>
      <c r="G38" s="96">
        <v>2</v>
      </c>
    </row>
    <row r="39" spans="6:7" x14ac:dyDescent="0.25">
      <c r="F39" s="96" t="s">
        <v>119</v>
      </c>
      <c r="G39" s="96">
        <v>2</v>
      </c>
    </row>
  </sheetData>
  <pageMargins left="0.511811024" right="0.511811024" top="0.78740157499999996" bottom="0.78740157499999996" header="0.31496062000000002" footer="0.31496062000000002"/>
  <pageSetup paperSize="9" orientation="portrait" horizontalDpi="0" verticalDpi="0"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62D4-93A4-4828-95E6-56F39338E23C}">
  <dimension ref="A2:D1977"/>
  <sheetViews>
    <sheetView showGridLines="0" workbookViewId="0">
      <selection activeCell="D5" sqref="D5"/>
    </sheetView>
  </sheetViews>
  <sheetFormatPr defaultColWidth="9.109375" defaultRowHeight="21" x14ac:dyDescent="0.25"/>
  <cols>
    <col min="1" max="1" width="9.109375" style="121"/>
    <col min="2" max="2" width="30" style="122" bestFit="1" customWidth="1"/>
    <col min="3" max="3" width="9.109375" style="124"/>
    <col min="4" max="4" width="14.5546875" style="124" bestFit="1" customWidth="1"/>
    <col min="5" max="16384" width="9.109375" style="122"/>
  </cols>
  <sheetData>
    <row r="2" spans="2:4" x14ac:dyDescent="0.25">
      <c r="B2" s="126" t="s">
        <v>210</v>
      </c>
      <c r="C2" s="127" t="s">
        <v>211</v>
      </c>
      <c r="D2" s="127" t="s">
        <v>212</v>
      </c>
    </row>
    <row r="3" spans="2:4" x14ac:dyDescent="0.25">
      <c r="B3" s="123" t="s">
        <v>213</v>
      </c>
      <c r="C3" s="125" t="s">
        <v>214</v>
      </c>
      <c r="D3" s="125" t="s">
        <v>214</v>
      </c>
    </row>
    <row r="4" spans="2:4" x14ac:dyDescent="0.25">
      <c r="B4" s="123" t="s">
        <v>215</v>
      </c>
      <c r="C4" s="125" t="s">
        <v>214</v>
      </c>
      <c r="D4" s="125" t="s">
        <v>214</v>
      </c>
    </row>
    <row r="5" spans="2:4" x14ac:dyDescent="0.25">
      <c r="B5" s="123" t="s">
        <v>216</v>
      </c>
      <c r="C5" s="125" t="s">
        <v>214</v>
      </c>
      <c r="D5" s="125" t="s">
        <v>217</v>
      </c>
    </row>
    <row r="6" spans="2:4" x14ac:dyDescent="0.25">
      <c r="B6" s="123" t="s">
        <v>218</v>
      </c>
      <c r="C6" s="125" t="s">
        <v>214</v>
      </c>
      <c r="D6" s="125" t="s">
        <v>214</v>
      </c>
    </row>
    <row r="7" spans="2:4" x14ac:dyDescent="0.25">
      <c r="B7" s="123" t="s">
        <v>219</v>
      </c>
      <c r="C7" s="125" t="s">
        <v>214</v>
      </c>
      <c r="D7" s="125" t="s">
        <v>214</v>
      </c>
    </row>
    <row r="8" spans="2:4" x14ac:dyDescent="0.25">
      <c r="B8" s="123" t="s">
        <v>220</v>
      </c>
      <c r="C8" s="125" t="s">
        <v>214</v>
      </c>
      <c r="D8" s="125" t="s">
        <v>217</v>
      </c>
    </row>
    <row r="9" spans="2:4" x14ac:dyDescent="0.25">
      <c r="B9" s="123" t="s">
        <v>221</v>
      </c>
      <c r="C9" s="125" t="s">
        <v>214</v>
      </c>
      <c r="D9" s="125" t="s">
        <v>214</v>
      </c>
    </row>
    <row r="10" spans="2:4" x14ac:dyDescent="0.25">
      <c r="B10" s="123" t="s">
        <v>222</v>
      </c>
      <c r="C10" s="125" t="s">
        <v>214</v>
      </c>
      <c r="D10" s="125" t="s">
        <v>214</v>
      </c>
    </row>
    <row r="11" spans="2:4" x14ac:dyDescent="0.25">
      <c r="B11" s="123" t="s">
        <v>223</v>
      </c>
      <c r="C11" s="125" t="s">
        <v>214</v>
      </c>
      <c r="D11" s="125" t="s">
        <v>217</v>
      </c>
    </row>
    <row r="12" spans="2:4" x14ac:dyDescent="0.25">
      <c r="B12" s="123" t="s">
        <v>224</v>
      </c>
      <c r="C12" s="125" t="s">
        <v>214</v>
      </c>
      <c r="D12" s="125" t="s">
        <v>214</v>
      </c>
    </row>
    <row r="13" spans="2:4" x14ac:dyDescent="0.25">
      <c r="B13" s="123" t="s">
        <v>225</v>
      </c>
      <c r="C13" s="125" t="s">
        <v>214</v>
      </c>
      <c r="D13" s="125" t="s">
        <v>214</v>
      </c>
    </row>
    <row r="14" spans="2:4" x14ac:dyDescent="0.25">
      <c r="B14" s="123" t="s">
        <v>226</v>
      </c>
      <c r="C14" s="125" t="s">
        <v>214</v>
      </c>
      <c r="D14" s="125" t="s">
        <v>214</v>
      </c>
    </row>
    <row r="15" spans="2:4" x14ac:dyDescent="0.25">
      <c r="B15" s="123" t="s">
        <v>227</v>
      </c>
      <c r="C15" s="125" t="s">
        <v>214</v>
      </c>
      <c r="D15" s="125" t="s">
        <v>214</v>
      </c>
    </row>
    <row r="16" spans="2:4" x14ac:dyDescent="0.25">
      <c r="B16" s="123" t="s">
        <v>228</v>
      </c>
      <c r="C16" s="125" t="s">
        <v>214</v>
      </c>
      <c r="D16" s="125" t="s">
        <v>214</v>
      </c>
    </row>
    <row r="17" spans="2:4" x14ac:dyDescent="0.25">
      <c r="B17" s="123" t="s">
        <v>229</v>
      </c>
      <c r="C17" s="125" t="s">
        <v>214</v>
      </c>
      <c r="D17" s="125" t="s">
        <v>214</v>
      </c>
    </row>
    <row r="18" spans="2:4" x14ac:dyDescent="0.25">
      <c r="B18" s="123" t="s">
        <v>230</v>
      </c>
      <c r="C18" s="125" t="s">
        <v>214</v>
      </c>
      <c r="D18" s="125" t="s">
        <v>214</v>
      </c>
    </row>
    <row r="19" spans="2:4" x14ac:dyDescent="0.25">
      <c r="B19" s="123" t="s">
        <v>231</v>
      </c>
      <c r="C19" s="125" t="s">
        <v>214</v>
      </c>
      <c r="D19" s="125" t="s">
        <v>214</v>
      </c>
    </row>
    <row r="20" spans="2:4" x14ac:dyDescent="0.25">
      <c r="B20" s="123" t="s">
        <v>232</v>
      </c>
      <c r="C20" s="125" t="s">
        <v>214</v>
      </c>
      <c r="D20" s="125" t="s">
        <v>214</v>
      </c>
    </row>
    <row r="21" spans="2:4" x14ac:dyDescent="0.25">
      <c r="B21" s="123" t="s">
        <v>233</v>
      </c>
      <c r="C21" s="125" t="s">
        <v>214</v>
      </c>
      <c r="D21" s="125" t="s">
        <v>214</v>
      </c>
    </row>
    <row r="22" spans="2:4" x14ac:dyDescent="0.25">
      <c r="B22" s="123" t="s">
        <v>234</v>
      </c>
      <c r="C22" s="125" t="s">
        <v>214</v>
      </c>
      <c r="D22" s="125" t="s">
        <v>217</v>
      </c>
    </row>
    <row r="23" spans="2:4" x14ac:dyDescent="0.25">
      <c r="B23" s="123" t="s">
        <v>235</v>
      </c>
      <c r="C23" s="125" t="s">
        <v>214</v>
      </c>
      <c r="D23" s="125" t="s">
        <v>217</v>
      </c>
    </row>
    <row r="24" spans="2:4" x14ac:dyDescent="0.25">
      <c r="B24" s="123" t="s">
        <v>236</v>
      </c>
      <c r="C24" s="125" t="s">
        <v>214</v>
      </c>
      <c r="D24" s="125" t="s">
        <v>214</v>
      </c>
    </row>
    <row r="25" spans="2:4" x14ac:dyDescent="0.25">
      <c r="B25" s="123" t="s">
        <v>237</v>
      </c>
      <c r="C25" s="125" t="s">
        <v>214</v>
      </c>
      <c r="D25" s="125" t="s">
        <v>214</v>
      </c>
    </row>
    <row r="26" spans="2:4" x14ac:dyDescent="0.25">
      <c r="B26" s="123" t="s">
        <v>238</v>
      </c>
      <c r="C26" s="125" t="s">
        <v>214</v>
      </c>
      <c r="D26" s="125" t="s">
        <v>214</v>
      </c>
    </row>
    <row r="27" spans="2:4" x14ac:dyDescent="0.25">
      <c r="B27" s="123" t="s">
        <v>239</v>
      </c>
      <c r="C27" s="125" t="s">
        <v>214</v>
      </c>
      <c r="D27" s="125" t="s">
        <v>214</v>
      </c>
    </row>
    <row r="28" spans="2:4" x14ac:dyDescent="0.25">
      <c r="B28" s="123" t="s">
        <v>240</v>
      </c>
      <c r="C28" s="125" t="s">
        <v>214</v>
      </c>
      <c r="D28" s="125" t="s">
        <v>214</v>
      </c>
    </row>
    <row r="29" spans="2:4" x14ac:dyDescent="0.25">
      <c r="B29" s="123" t="s">
        <v>241</v>
      </c>
      <c r="C29" s="125" t="s">
        <v>214</v>
      </c>
      <c r="D29" s="125" t="s">
        <v>214</v>
      </c>
    </row>
    <row r="30" spans="2:4" x14ac:dyDescent="0.25">
      <c r="B30" s="123" t="s">
        <v>242</v>
      </c>
      <c r="C30" s="125" t="s">
        <v>214</v>
      </c>
      <c r="D30" s="125" t="s">
        <v>214</v>
      </c>
    </row>
    <row r="31" spans="2:4" x14ac:dyDescent="0.25">
      <c r="B31" s="123" t="s">
        <v>243</v>
      </c>
      <c r="C31" s="125" t="s">
        <v>214</v>
      </c>
      <c r="D31" s="125" t="s">
        <v>214</v>
      </c>
    </row>
    <row r="32" spans="2:4" x14ac:dyDescent="0.25">
      <c r="B32" s="123" t="s">
        <v>244</v>
      </c>
      <c r="C32" s="125" t="s">
        <v>214</v>
      </c>
      <c r="D32" s="125" t="s">
        <v>214</v>
      </c>
    </row>
    <row r="33" spans="2:4" x14ac:dyDescent="0.25">
      <c r="B33" s="123" t="s">
        <v>245</v>
      </c>
      <c r="C33" s="125" t="s">
        <v>214</v>
      </c>
      <c r="D33" s="125" t="s">
        <v>214</v>
      </c>
    </row>
    <row r="34" spans="2:4" x14ac:dyDescent="0.25">
      <c r="B34" s="123" t="s">
        <v>246</v>
      </c>
      <c r="C34" s="125" t="s">
        <v>214</v>
      </c>
      <c r="D34" s="125" t="s">
        <v>214</v>
      </c>
    </row>
    <row r="35" spans="2:4" x14ac:dyDescent="0.25">
      <c r="B35" s="123" t="s">
        <v>247</v>
      </c>
      <c r="C35" s="125" t="s">
        <v>214</v>
      </c>
      <c r="D35" s="125" t="s">
        <v>214</v>
      </c>
    </row>
    <row r="36" spans="2:4" x14ac:dyDescent="0.25">
      <c r="B36" s="123" t="s">
        <v>248</v>
      </c>
      <c r="C36" s="125" t="s">
        <v>214</v>
      </c>
      <c r="D36" s="125" t="s">
        <v>217</v>
      </c>
    </row>
    <row r="37" spans="2:4" x14ac:dyDescent="0.25">
      <c r="B37" s="123" t="s">
        <v>249</v>
      </c>
      <c r="C37" s="125" t="s">
        <v>214</v>
      </c>
      <c r="D37" s="125" t="s">
        <v>214</v>
      </c>
    </row>
    <row r="38" spans="2:4" x14ac:dyDescent="0.25">
      <c r="B38" s="123" t="s">
        <v>250</v>
      </c>
      <c r="C38" s="125" t="s">
        <v>214</v>
      </c>
      <c r="D38" s="125" t="s">
        <v>214</v>
      </c>
    </row>
    <row r="39" spans="2:4" x14ac:dyDescent="0.25">
      <c r="B39" s="123" t="s">
        <v>251</v>
      </c>
      <c r="C39" s="125" t="s">
        <v>214</v>
      </c>
      <c r="D39" s="125" t="s">
        <v>214</v>
      </c>
    </row>
    <row r="40" spans="2:4" x14ac:dyDescent="0.25">
      <c r="B40" s="123" t="s">
        <v>252</v>
      </c>
      <c r="C40" s="125" t="s">
        <v>214</v>
      </c>
      <c r="D40" s="125" t="s">
        <v>214</v>
      </c>
    </row>
    <row r="41" spans="2:4" x14ac:dyDescent="0.25">
      <c r="B41" s="123" t="s">
        <v>253</v>
      </c>
      <c r="C41" s="125" t="s">
        <v>214</v>
      </c>
      <c r="D41" s="125" t="s">
        <v>217</v>
      </c>
    </row>
    <row r="42" spans="2:4" x14ac:dyDescent="0.25">
      <c r="B42" s="123" t="s">
        <v>254</v>
      </c>
      <c r="C42" s="125" t="s">
        <v>214</v>
      </c>
      <c r="D42" s="125" t="s">
        <v>214</v>
      </c>
    </row>
    <row r="43" spans="2:4" x14ac:dyDescent="0.25">
      <c r="B43" s="123" t="s">
        <v>255</v>
      </c>
      <c r="C43" s="125" t="s">
        <v>214</v>
      </c>
      <c r="D43" s="125" t="s">
        <v>214</v>
      </c>
    </row>
    <row r="44" spans="2:4" x14ac:dyDescent="0.25">
      <c r="B44" s="123" t="s">
        <v>256</v>
      </c>
      <c r="C44" s="125" t="s">
        <v>214</v>
      </c>
      <c r="D44" s="125" t="s">
        <v>214</v>
      </c>
    </row>
    <row r="45" spans="2:4" x14ac:dyDescent="0.25">
      <c r="B45" s="123" t="s">
        <v>257</v>
      </c>
      <c r="C45" s="125" t="s">
        <v>214</v>
      </c>
      <c r="D45" s="125" t="s">
        <v>217</v>
      </c>
    </row>
    <row r="46" spans="2:4" x14ac:dyDescent="0.25">
      <c r="B46" s="123" t="s">
        <v>258</v>
      </c>
      <c r="C46" s="125" t="s">
        <v>214</v>
      </c>
      <c r="D46" s="125" t="s">
        <v>214</v>
      </c>
    </row>
    <row r="47" spans="2:4" x14ac:dyDescent="0.25">
      <c r="B47" s="123" t="s">
        <v>259</v>
      </c>
      <c r="C47" s="125" t="s">
        <v>214</v>
      </c>
      <c r="D47" s="125" t="s">
        <v>217</v>
      </c>
    </row>
    <row r="48" spans="2:4" x14ac:dyDescent="0.25">
      <c r="B48" s="123" t="s">
        <v>260</v>
      </c>
      <c r="C48" s="125" t="s">
        <v>214</v>
      </c>
      <c r="D48" s="125" t="s">
        <v>217</v>
      </c>
    </row>
    <row r="49" spans="2:4" x14ac:dyDescent="0.25">
      <c r="B49" s="123" t="s">
        <v>261</v>
      </c>
      <c r="C49" s="125" t="s">
        <v>214</v>
      </c>
      <c r="D49" s="125" t="s">
        <v>217</v>
      </c>
    </row>
    <row r="50" spans="2:4" x14ac:dyDescent="0.25">
      <c r="B50" s="123" t="s">
        <v>262</v>
      </c>
      <c r="C50" s="125" t="s">
        <v>214</v>
      </c>
      <c r="D50" s="125" t="s">
        <v>214</v>
      </c>
    </row>
    <row r="51" spans="2:4" x14ac:dyDescent="0.25">
      <c r="B51" s="123" t="s">
        <v>263</v>
      </c>
      <c r="C51" s="125" t="s">
        <v>214</v>
      </c>
      <c r="D51" s="125" t="s">
        <v>214</v>
      </c>
    </row>
    <row r="52" spans="2:4" x14ac:dyDescent="0.25">
      <c r="B52" s="123" t="s">
        <v>264</v>
      </c>
      <c r="C52" s="125" t="s">
        <v>214</v>
      </c>
      <c r="D52" s="125" t="s">
        <v>214</v>
      </c>
    </row>
    <row r="53" spans="2:4" x14ac:dyDescent="0.25">
      <c r="B53" s="123" t="s">
        <v>265</v>
      </c>
      <c r="C53" s="125" t="s">
        <v>214</v>
      </c>
      <c r="D53" s="125" t="s">
        <v>214</v>
      </c>
    </row>
    <row r="54" spans="2:4" x14ac:dyDescent="0.25">
      <c r="B54" s="123" t="s">
        <v>266</v>
      </c>
      <c r="C54" s="125" t="s">
        <v>214</v>
      </c>
      <c r="D54" s="125" t="s">
        <v>214</v>
      </c>
    </row>
    <row r="55" spans="2:4" x14ac:dyDescent="0.25">
      <c r="B55" s="123" t="s">
        <v>267</v>
      </c>
      <c r="C55" s="125" t="s">
        <v>214</v>
      </c>
      <c r="D55" s="125" t="s">
        <v>214</v>
      </c>
    </row>
    <row r="56" spans="2:4" x14ac:dyDescent="0.25">
      <c r="B56" s="123" t="s">
        <v>268</v>
      </c>
      <c r="C56" s="125" t="s">
        <v>214</v>
      </c>
      <c r="D56" s="125" t="s">
        <v>214</v>
      </c>
    </row>
    <row r="57" spans="2:4" x14ac:dyDescent="0.25">
      <c r="B57" s="123" t="s">
        <v>269</v>
      </c>
      <c r="C57" s="125" t="s">
        <v>214</v>
      </c>
      <c r="D57" s="125" t="s">
        <v>214</v>
      </c>
    </row>
    <row r="58" spans="2:4" x14ac:dyDescent="0.25">
      <c r="B58" s="123" t="s">
        <v>270</v>
      </c>
      <c r="C58" s="125" t="s">
        <v>214</v>
      </c>
      <c r="D58" s="125" t="s">
        <v>214</v>
      </c>
    </row>
    <row r="59" spans="2:4" x14ac:dyDescent="0.25">
      <c r="B59" s="123" t="s">
        <v>271</v>
      </c>
      <c r="C59" s="125" t="s">
        <v>214</v>
      </c>
      <c r="D59" s="125" t="s">
        <v>214</v>
      </c>
    </row>
    <row r="60" spans="2:4" x14ac:dyDescent="0.25">
      <c r="B60" s="123" t="s">
        <v>272</v>
      </c>
      <c r="C60" s="125" t="s">
        <v>214</v>
      </c>
      <c r="D60" s="125" t="s">
        <v>217</v>
      </c>
    </row>
    <row r="61" spans="2:4" x14ac:dyDescent="0.25">
      <c r="B61" s="123" t="s">
        <v>273</v>
      </c>
      <c r="C61" s="125" t="s">
        <v>214</v>
      </c>
      <c r="D61" s="125" t="s">
        <v>214</v>
      </c>
    </row>
    <row r="62" spans="2:4" x14ac:dyDescent="0.25">
      <c r="B62" s="123" t="s">
        <v>274</v>
      </c>
      <c r="C62" s="125" t="s">
        <v>214</v>
      </c>
      <c r="D62" s="125" t="s">
        <v>214</v>
      </c>
    </row>
    <row r="63" spans="2:4" x14ac:dyDescent="0.25">
      <c r="B63" s="123" t="s">
        <v>275</v>
      </c>
      <c r="C63" s="125" t="s">
        <v>214</v>
      </c>
      <c r="D63" s="125" t="s">
        <v>214</v>
      </c>
    </row>
    <row r="64" spans="2:4" x14ac:dyDescent="0.25">
      <c r="B64" s="123" t="s">
        <v>276</v>
      </c>
      <c r="C64" s="125" t="s">
        <v>214</v>
      </c>
      <c r="D64" s="125" t="s">
        <v>214</v>
      </c>
    </row>
    <row r="65" spans="2:4" x14ac:dyDescent="0.25">
      <c r="B65" s="123" t="s">
        <v>277</v>
      </c>
      <c r="C65" s="125" t="s">
        <v>214</v>
      </c>
      <c r="D65" s="125" t="s">
        <v>214</v>
      </c>
    </row>
    <row r="66" spans="2:4" x14ac:dyDescent="0.25">
      <c r="B66" s="123" t="s">
        <v>278</v>
      </c>
      <c r="C66" s="125" t="s">
        <v>214</v>
      </c>
      <c r="D66" s="125" t="s">
        <v>217</v>
      </c>
    </row>
    <row r="67" spans="2:4" x14ac:dyDescent="0.25">
      <c r="B67" s="123" t="s">
        <v>279</v>
      </c>
      <c r="C67" s="125" t="s">
        <v>214</v>
      </c>
      <c r="D67" s="125" t="s">
        <v>214</v>
      </c>
    </row>
    <row r="68" spans="2:4" x14ac:dyDescent="0.25">
      <c r="B68" s="123" t="s">
        <v>280</v>
      </c>
      <c r="C68" s="125" t="s">
        <v>214</v>
      </c>
      <c r="D68" s="125" t="s">
        <v>214</v>
      </c>
    </row>
    <row r="69" spans="2:4" x14ac:dyDescent="0.25">
      <c r="B69" s="123" t="s">
        <v>281</v>
      </c>
      <c r="C69" s="125" t="s">
        <v>214</v>
      </c>
      <c r="D69" s="125" t="s">
        <v>214</v>
      </c>
    </row>
    <row r="70" spans="2:4" x14ac:dyDescent="0.25">
      <c r="B70" s="123" t="s">
        <v>282</v>
      </c>
      <c r="C70" s="125" t="s">
        <v>214</v>
      </c>
      <c r="D70" s="125" t="s">
        <v>214</v>
      </c>
    </row>
    <row r="71" spans="2:4" x14ac:dyDescent="0.25">
      <c r="B71" s="123" t="s">
        <v>283</v>
      </c>
      <c r="C71" s="125" t="s">
        <v>214</v>
      </c>
      <c r="D71" s="125" t="s">
        <v>214</v>
      </c>
    </row>
    <row r="72" spans="2:4" x14ac:dyDescent="0.25">
      <c r="B72" s="123" t="s">
        <v>284</v>
      </c>
      <c r="C72" s="125" t="s">
        <v>214</v>
      </c>
      <c r="D72" s="125" t="s">
        <v>214</v>
      </c>
    </row>
    <row r="73" spans="2:4" x14ac:dyDescent="0.25">
      <c r="B73" s="123" t="s">
        <v>285</v>
      </c>
      <c r="C73" s="125" t="s">
        <v>214</v>
      </c>
      <c r="D73" s="125" t="s">
        <v>214</v>
      </c>
    </row>
    <row r="74" spans="2:4" x14ac:dyDescent="0.25">
      <c r="B74" s="123" t="s">
        <v>286</v>
      </c>
      <c r="C74" s="125" t="s">
        <v>214</v>
      </c>
      <c r="D74" s="125" t="s">
        <v>214</v>
      </c>
    </row>
    <row r="75" spans="2:4" x14ac:dyDescent="0.25">
      <c r="B75" s="123" t="s">
        <v>287</v>
      </c>
      <c r="C75" s="125" t="s">
        <v>214</v>
      </c>
      <c r="D75" s="125" t="s">
        <v>214</v>
      </c>
    </row>
    <row r="76" spans="2:4" x14ac:dyDescent="0.25">
      <c r="B76" s="123" t="s">
        <v>288</v>
      </c>
      <c r="C76" s="125" t="s">
        <v>214</v>
      </c>
      <c r="D76" s="125" t="s">
        <v>214</v>
      </c>
    </row>
    <row r="77" spans="2:4" x14ac:dyDescent="0.25">
      <c r="B77" s="123" t="s">
        <v>289</v>
      </c>
      <c r="C77" s="125" t="s">
        <v>214</v>
      </c>
      <c r="D77" s="125" t="s">
        <v>214</v>
      </c>
    </row>
    <row r="78" spans="2:4" x14ac:dyDescent="0.25">
      <c r="B78" s="123" t="s">
        <v>290</v>
      </c>
      <c r="C78" s="125" t="s">
        <v>214</v>
      </c>
      <c r="D78" s="125" t="s">
        <v>214</v>
      </c>
    </row>
    <row r="79" spans="2:4" x14ac:dyDescent="0.25">
      <c r="B79" s="123" t="s">
        <v>291</v>
      </c>
      <c r="C79" s="125" t="s">
        <v>214</v>
      </c>
      <c r="D79" s="125" t="s">
        <v>214</v>
      </c>
    </row>
    <row r="80" spans="2:4" x14ac:dyDescent="0.25">
      <c r="B80" s="123" t="s">
        <v>292</v>
      </c>
      <c r="C80" s="125" t="s">
        <v>214</v>
      </c>
      <c r="D80" s="125" t="s">
        <v>214</v>
      </c>
    </row>
    <row r="81" spans="2:4" x14ac:dyDescent="0.25">
      <c r="B81" s="123" t="s">
        <v>293</v>
      </c>
      <c r="C81" s="125" t="s">
        <v>214</v>
      </c>
      <c r="D81" s="125" t="s">
        <v>214</v>
      </c>
    </row>
    <row r="82" spans="2:4" x14ac:dyDescent="0.25">
      <c r="B82" s="123" t="s">
        <v>294</v>
      </c>
      <c r="C82" s="125" t="s">
        <v>214</v>
      </c>
      <c r="D82" s="125" t="s">
        <v>214</v>
      </c>
    </row>
    <row r="83" spans="2:4" x14ac:dyDescent="0.25">
      <c r="B83" s="123" t="s">
        <v>295</v>
      </c>
      <c r="C83" s="125" t="s">
        <v>214</v>
      </c>
      <c r="D83" s="125" t="s">
        <v>214</v>
      </c>
    </row>
    <row r="84" spans="2:4" x14ac:dyDescent="0.25">
      <c r="B84" s="123" t="s">
        <v>296</v>
      </c>
      <c r="C84" s="125" t="s">
        <v>214</v>
      </c>
      <c r="D84" s="125" t="s">
        <v>214</v>
      </c>
    </row>
    <row r="85" spans="2:4" x14ac:dyDescent="0.25">
      <c r="B85" s="123" t="s">
        <v>297</v>
      </c>
      <c r="C85" s="125" t="s">
        <v>214</v>
      </c>
      <c r="D85" s="125" t="s">
        <v>214</v>
      </c>
    </row>
    <row r="86" spans="2:4" x14ac:dyDescent="0.25">
      <c r="B86" s="123" t="s">
        <v>298</v>
      </c>
      <c r="C86" s="125" t="s">
        <v>214</v>
      </c>
      <c r="D86" s="125" t="s">
        <v>214</v>
      </c>
    </row>
    <row r="87" spans="2:4" x14ac:dyDescent="0.25">
      <c r="B87" s="123" t="s">
        <v>299</v>
      </c>
      <c r="C87" s="125" t="s">
        <v>214</v>
      </c>
      <c r="D87" s="125" t="s">
        <v>214</v>
      </c>
    </row>
    <row r="88" spans="2:4" x14ac:dyDescent="0.25">
      <c r="B88" s="123" t="s">
        <v>300</v>
      </c>
      <c r="C88" s="125" t="s">
        <v>214</v>
      </c>
      <c r="D88" s="125" t="s">
        <v>214</v>
      </c>
    </row>
    <row r="89" spans="2:4" x14ac:dyDescent="0.25">
      <c r="B89" s="123" t="s">
        <v>301</v>
      </c>
      <c r="C89" s="125" t="s">
        <v>214</v>
      </c>
      <c r="D89" s="125" t="s">
        <v>214</v>
      </c>
    </row>
    <row r="90" spans="2:4" x14ac:dyDescent="0.25">
      <c r="B90" s="123" t="s">
        <v>302</v>
      </c>
      <c r="C90" s="125" t="s">
        <v>214</v>
      </c>
      <c r="D90" s="125" t="s">
        <v>214</v>
      </c>
    </row>
    <row r="91" spans="2:4" x14ac:dyDescent="0.25">
      <c r="B91" s="123" t="s">
        <v>303</v>
      </c>
      <c r="C91" s="125" t="s">
        <v>214</v>
      </c>
      <c r="D91" s="125" t="s">
        <v>214</v>
      </c>
    </row>
    <row r="92" spans="2:4" x14ac:dyDescent="0.25">
      <c r="B92" s="123" t="s">
        <v>304</v>
      </c>
      <c r="C92" s="125" t="s">
        <v>214</v>
      </c>
      <c r="D92" s="125" t="s">
        <v>214</v>
      </c>
    </row>
    <row r="93" spans="2:4" x14ac:dyDescent="0.25">
      <c r="B93" s="123" t="s">
        <v>305</v>
      </c>
      <c r="C93" s="125" t="s">
        <v>214</v>
      </c>
      <c r="D93" s="125" t="s">
        <v>214</v>
      </c>
    </row>
    <row r="94" spans="2:4" x14ac:dyDescent="0.25">
      <c r="B94" s="123" t="s">
        <v>306</v>
      </c>
      <c r="C94" s="125" t="s">
        <v>214</v>
      </c>
      <c r="D94" s="125" t="s">
        <v>214</v>
      </c>
    </row>
    <row r="95" spans="2:4" x14ac:dyDescent="0.25">
      <c r="B95" s="123" t="s">
        <v>307</v>
      </c>
      <c r="C95" s="125" t="s">
        <v>214</v>
      </c>
      <c r="D95" s="125" t="s">
        <v>214</v>
      </c>
    </row>
    <row r="96" spans="2:4" x14ac:dyDescent="0.25">
      <c r="B96" s="123" t="s">
        <v>308</v>
      </c>
      <c r="C96" s="125" t="s">
        <v>214</v>
      </c>
      <c r="D96" s="125" t="s">
        <v>214</v>
      </c>
    </row>
    <row r="97" spans="2:4" x14ac:dyDescent="0.25">
      <c r="B97" s="123" t="s">
        <v>309</v>
      </c>
      <c r="C97" s="125" t="s">
        <v>214</v>
      </c>
      <c r="D97" s="125" t="s">
        <v>214</v>
      </c>
    </row>
    <row r="98" spans="2:4" x14ac:dyDescent="0.25">
      <c r="B98" s="123" t="s">
        <v>310</v>
      </c>
      <c r="C98" s="125" t="s">
        <v>214</v>
      </c>
      <c r="D98" s="125" t="s">
        <v>214</v>
      </c>
    </row>
    <row r="99" spans="2:4" x14ac:dyDescent="0.25">
      <c r="B99" s="123" t="s">
        <v>311</v>
      </c>
      <c r="C99" s="125" t="s">
        <v>214</v>
      </c>
      <c r="D99" s="125" t="s">
        <v>214</v>
      </c>
    </row>
    <row r="100" spans="2:4" x14ac:dyDescent="0.25">
      <c r="B100" s="123" t="s">
        <v>312</v>
      </c>
      <c r="C100" s="125" t="s">
        <v>214</v>
      </c>
      <c r="D100" s="125" t="s">
        <v>214</v>
      </c>
    </row>
    <row r="101" spans="2:4" x14ac:dyDescent="0.25">
      <c r="B101" s="123" t="s">
        <v>313</v>
      </c>
      <c r="C101" s="125" t="s">
        <v>214</v>
      </c>
      <c r="D101" s="125" t="s">
        <v>217</v>
      </c>
    </row>
    <row r="102" spans="2:4" x14ac:dyDescent="0.25">
      <c r="B102" s="123" t="s">
        <v>314</v>
      </c>
      <c r="C102" s="125" t="s">
        <v>214</v>
      </c>
      <c r="D102" s="125" t="s">
        <v>214</v>
      </c>
    </row>
    <row r="103" spans="2:4" x14ac:dyDescent="0.25">
      <c r="B103" s="123" t="s">
        <v>315</v>
      </c>
      <c r="C103" s="125" t="s">
        <v>214</v>
      </c>
      <c r="D103" s="125" t="s">
        <v>214</v>
      </c>
    </row>
    <row r="104" spans="2:4" x14ac:dyDescent="0.25">
      <c r="B104" s="123" t="s">
        <v>316</v>
      </c>
      <c r="C104" s="125" t="s">
        <v>214</v>
      </c>
      <c r="D104" s="125" t="s">
        <v>214</v>
      </c>
    </row>
    <row r="105" spans="2:4" x14ac:dyDescent="0.25">
      <c r="B105" s="123" t="s">
        <v>317</v>
      </c>
      <c r="C105" s="125" t="s">
        <v>214</v>
      </c>
      <c r="D105" s="125" t="s">
        <v>214</v>
      </c>
    </row>
    <row r="106" spans="2:4" x14ac:dyDescent="0.25">
      <c r="B106" s="123" t="s">
        <v>318</v>
      </c>
      <c r="C106" s="125" t="s">
        <v>214</v>
      </c>
      <c r="D106" s="125" t="s">
        <v>214</v>
      </c>
    </row>
    <row r="107" spans="2:4" x14ac:dyDescent="0.25">
      <c r="B107" s="123" t="s">
        <v>319</v>
      </c>
      <c r="C107" s="125" t="s">
        <v>214</v>
      </c>
      <c r="D107" s="125" t="s">
        <v>214</v>
      </c>
    </row>
    <row r="108" spans="2:4" x14ac:dyDescent="0.25">
      <c r="B108" s="123" t="s">
        <v>320</v>
      </c>
      <c r="C108" s="125" t="s">
        <v>214</v>
      </c>
      <c r="D108" s="125" t="s">
        <v>214</v>
      </c>
    </row>
    <row r="109" spans="2:4" x14ac:dyDescent="0.25">
      <c r="B109" s="123" t="s">
        <v>321</v>
      </c>
      <c r="C109" s="125" t="s">
        <v>214</v>
      </c>
      <c r="D109" s="125" t="s">
        <v>214</v>
      </c>
    </row>
    <row r="110" spans="2:4" x14ac:dyDescent="0.25">
      <c r="B110" s="123" t="s">
        <v>322</v>
      </c>
      <c r="C110" s="125" t="s">
        <v>214</v>
      </c>
      <c r="D110" s="125" t="s">
        <v>217</v>
      </c>
    </row>
    <row r="111" spans="2:4" x14ac:dyDescent="0.25">
      <c r="B111" s="123" t="s">
        <v>323</v>
      </c>
      <c r="C111" s="125" t="s">
        <v>214</v>
      </c>
      <c r="D111" s="125" t="s">
        <v>217</v>
      </c>
    </row>
    <row r="112" spans="2:4" x14ac:dyDescent="0.25">
      <c r="B112" s="123" t="s">
        <v>324</v>
      </c>
      <c r="C112" s="125" t="s">
        <v>214</v>
      </c>
      <c r="D112" s="125" t="s">
        <v>214</v>
      </c>
    </row>
    <row r="113" spans="2:4" x14ac:dyDescent="0.25">
      <c r="B113" s="123" t="s">
        <v>325</v>
      </c>
      <c r="C113" s="125" t="s">
        <v>214</v>
      </c>
      <c r="D113" s="125" t="s">
        <v>214</v>
      </c>
    </row>
    <row r="114" spans="2:4" x14ac:dyDescent="0.25">
      <c r="B114" s="123" t="s">
        <v>326</v>
      </c>
      <c r="C114" s="125" t="s">
        <v>214</v>
      </c>
      <c r="D114" s="125" t="s">
        <v>214</v>
      </c>
    </row>
    <row r="115" spans="2:4" x14ac:dyDescent="0.25">
      <c r="B115" s="123" t="s">
        <v>327</v>
      </c>
      <c r="C115" s="125" t="s">
        <v>214</v>
      </c>
      <c r="D115" s="125" t="s">
        <v>214</v>
      </c>
    </row>
    <row r="116" spans="2:4" x14ac:dyDescent="0.25">
      <c r="B116" s="123" t="s">
        <v>328</v>
      </c>
      <c r="C116" s="125" t="s">
        <v>214</v>
      </c>
      <c r="D116" s="125" t="s">
        <v>214</v>
      </c>
    </row>
    <row r="117" spans="2:4" x14ac:dyDescent="0.25">
      <c r="B117" s="123" t="s">
        <v>329</v>
      </c>
      <c r="C117" s="125" t="s">
        <v>214</v>
      </c>
      <c r="D117" s="125" t="s">
        <v>214</v>
      </c>
    </row>
    <row r="118" spans="2:4" x14ac:dyDescent="0.25">
      <c r="B118" s="123" t="s">
        <v>330</v>
      </c>
      <c r="C118" s="125" t="s">
        <v>214</v>
      </c>
      <c r="D118" s="125" t="s">
        <v>214</v>
      </c>
    </row>
    <row r="119" spans="2:4" x14ac:dyDescent="0.25">
      <c r="B119" s="123" t="s">
        <v>331</v>
      </c>
      <c r="C119" s="125" t="s">
        <v>214</v>
      </c>
      <c r="D119" s="125" t="s">
        <v>214</v>
      </c>
    </row>
    <row r="120" spans="2:4" x14ac:dyDescent="0.25">
      <c r="B120" s="123" t="s">
        <v>332</v>
      </c>
      <c r="C120" s="125" t="s">
        <v>214</v>
      </c>
      <c r="D120" s="125" t="s">
        <v>217</v>
      </c>
    </row>
    <row r="121" spans="2:4" x14ac:dyDescent="0.25">
      <c r="B121" s="123" t="s">
        <v>333</v>
      </c>
      <c r="C121" s="125" t="s">
        <v>214</v>
      </c>
      <c r="D121" s="125" t="s">
        <v>214</v>
      </c>
    </row>
    <row r="122" spans="2:4" x14ac:dyDescent="0.25">
      <c r="B122" s="123" t="s">
        <v>334</v>
      </c>
      <c r="C122" s="125" t="s">
        <v>214</v>
      </c>
      <c r="D122" s="125" t="s">
        <v>214</v>
      </c>
    </row>
    <row r="123" spans="2:4" x14ac:dyDescent="0.25">
      <c r="B123" s="123" t="s">
        <v>335</v>
      </c>
      <c r="C123" s="125" t="s">
        <v>214</v>
      </c>
      <c r="D123" s="125" t="s">
        <v>214</v>
      </c>
    </row>
    <row r="124" spans="2:4" x14ac:dyDescent="0.25">
      <c r="B124" s="123" t="s">
        <v>336</v>
      </c>
      <c r="C124" s="125" t="s">
        <v>214</v>
      </c>
      <c r="D124" s="125" t="s">
        <v>217</v>
      </c>
    </row>
    <row r="125" spans="2:4" x14ac:dyDescent="0.25">
      <c r="B125" s="123" t="s">
        <v>337</v>
      </c>
      <c r="C125" s="125" t="s">
        <v>214</v>
      </c>
      <c r="D125" s="125" t="s">
        <v>214</v>
      </c>
    </row>
    <row r="126" spans="2:4" x14ac:dyDescent="0.25">
      <c r="B126" s="123" t="s">
        <v>338</v>
      </c>
      <c r="C126" s="125" t="s">
        <v>214</v>
      </c>
      <c r="D126" s="125" t="s">
        <v>214</v>
      </c>
    </row>
    <row r="127" spans="2:4" x14ac:dyDescent="0.25">
      <c r="B127" s="123" t="s">
        <v>339</v>
      </c>
      <c r="C127" s="125" t="s">
        <v>214</v>
      </c>
      <c r="D127" s="125" t="s">
        <v>214</v>
      </c>
    </row>
    <row r="128" spans="2:4" x14ac:dyDescent="0.25">
      <c r="B128" s="123" t="s">
        <v>340</v>
      </c>
      <c r="C128" s="125" t="s">
        <v>214</v>
      </c>
      <c r="D128" s="125" t="s">
        <v>214</v>
      </c>
    </row>
    <row r="129" spans="2:4" x14ac:dyDescent="0.25">
      <c r="B129" s="123" t="s">
        <v>341</v>
      </c>
      <c r="C129" s="125" t="s">
        <v>214</v>
      </c>
      <c r="D129" s="125" t="s">
        <v>214</v>
      </c>
    </row>
    <row r="130" spans="2:4" x14ac:dyDescent="0.25">
      <c r="B130" s="123" t="s">
        <v>342</v>
      </c>
      <c r="C130" s="125" t="s">
        <v>214</v>
      </c>
      <c r="D130" s="125" t="s">
        <v>217</v>
      </c>
    </row>
    <row r="131" spans="2:4" x14ac:dyDescent="0.25">
      <c r="B131" s="123" t="s">
        <v>343</v>
      </c>
      <c r="C131" s="125" t="s">
        <v>214</v>
      </c>
      <c r="D131" s="125" t="s">
        <v>214</v>
      </c>
    </row>
    <row r="132" spans="2:4" x14ac:dyDescent="0.25">
      <c r="B132" s="123" t="s">
        <v>344</v>
      </c>
      <c r="C132" s="125" t="s">
        <v>214</v>
      </c>
      <c r="D132" s="125" t="s">
        <v>214</v>
      </c>
    </row>
    <row r="133" spans="2:4" x14ac:dyDescent="0.25">
      <c r="B133" s="123" t="s">
        <v>345</v>
      </c>
      <c r="C133" s="125" t="s">
        <v>214</v>
      </c>
      <c r="D133" s="125" t="s">
        <v>214</v>
      </c>
    </row>
    <row r="134" spans="2:4" x14ac:dyDescent="0.25">
      <c r="B134" s="123" t="s">
        <v>346</v>
      </c>
      <c r="C134" s="125" t="s">
        <v>214</v>
      </c>
      <c r="D134" s="125" t="s">
        <v>214</v>
      </c>
    </row>
    <row r="135" spans="2:4" x14ac:dyDescent="0.25">
      <c r="B135" s="123" t="s">
        <v>347</v>
      </c>
      <c r="C135" s="125" t="s">
        <v>214</v>
      </c>
      <c r="D135" s="125" t="s">
        <v>217</v>
      </c>
    </row>
    <row r="136" spans="2:4" x14ac:dyDescent="0.25">
      <c r="B136" s="123" t="s">
        <v>348</v>
      </c>
      <c r="C136" s="125" t="s">
        <v>214</v>
      </c>
      <c r="D136" s="125" t="s">
        <v>214</v>
      </c>
    </row>
    <row r="137" spans="2:4" x14ac:dyDescent="0.25">
      <c r="B137" s="123" t="s">
        <v>349</v>
      </c>
      <c r="C137" s="125" t="s">
        <v>214</v>
      </c>
      <c r="D137" s="125" t="s">
        <v>214</v>
      </c>
    </row>
    <row r="138" spans="2:4" x14ac:dyDescent="0.25">
      <c r="B138" s="123" t="s">
        <v>350</v>
      </c>
      <c r="C138" s="125" t="s">
        <v>214</v>
      </c>
      <c r="D138" s="125" t="s">
        <v>217</v>
      </c>
    </row>
    <row r="139" spans="2:4" x14ac:dyDescent="0.25">
      <c r="B139" s="123" t="s">
        <v>351</v>
      </c>
      <c r="C139" s="125" t="s">
        <v>214</v>
      </c>
      <c r="D139" s="125" t="s">
        <v>214</v>
      </c>
    </row>
    <row r="140" spans="2:4" x14ac:dyDescent="0.25">
      <c r="B140" s="123" t="s">
        <v>352</v>
      </c>
      <c r="C140" s="125" t="s">
        <v>214</v>
      </c>
      <c r="D140" s="125" t="s">
        <v>214</v>
      </c>
    </row>
    <row r="141" spans="2:4" x14ac:dyDescent="0.25">
      <c r="B141" s="123" t="s">
        <v>353</v>
      </c>
      <c r="C141" s="125" t="s">
        <v>214</v>
      </c>
      <c r="D141" s="125" t="s">
        <v>217</v>
      </c>
    </row>
    <row r="142" spans="2:4" x14ac:dyDescent="0.25">
      <c r="B142" s="123" t="s">
        <v>354</v>
      </c>
      <c r="C142" s="125" t="s">
        <v>214</v>
      </c>
      <c r="D142" s="125" t="s">
        <v>214</v>
      </c>
    </row>
    <row r="143" spans="2:4" x14ac:dyDescent="0.25">
      <c r="B143" s="123" t="s">
        <v>355</v>
      </c>
      <c r="C143" s="125" t="s">
        <v>214</v>
      </c>
      <c r="D143" s="125" t="s">
        <v>217</v>
      </c>
    </row>
    <row r="144" spans="2:4" x14ac:dyDescent="0.25">
      <c r="B144" s="123" t="s">
        <v>356</v>
      </c>
      <c r="C144" s="125" t="s">
        <v>214</v>
      </c>
      <c r="D144" s="125" t="s">
        <v>214</v>
      </c>
    </row>
    <row r="145" spans="2:4" x14ac:dyDescent="0.25">
      <c r="B145" s="123" t="s">
        <v>357</v>
      </c>
      <c r="C145" s="125" t="s">
        <v>214</v>
      </c>
      <c r="D145" s="125" t="s">
        <v>214</v>
      </c>
    </row>
    <row r="146" spans="2:4" x14ac:dyDescent="0.25">
      <c r="B146" s="123" t="s">
        <v>358</v>
      </c>
      <c r="C146" s="125" t="s">
        <v>214</v>
      </c>
      <c r="D146" s="125" t="s">
        <v>217</v>
      </c>
    </row>
    <row r="147" spans="2:4" x14ac:dyDescent="0.25">
      <c r="B147" s="123" t="s">
        <v>359</v>
      </c>
      <c r="C147" s="125" t="s">
        <v>214</v>
      </c>
      <c r="D147" s="125" t="s">
        <v>214</v>
      </c>
    </row>
    <row r="148" spans="2:4" x14ac:dyDescent="0.25">
      <c r="B148" s="123" t="s">
        <v>360</v>
      </c>
      <c r="C148" s="125" t="s">
        <v>214</v>
      </c>
      <c r="D148" s="125" t="s">
        <v>217</v>
      </c>
    </row>
    <row r="149" spans="2:4" x14ac:dyDescent="0.25">
      <c r="B149" s="123" t="s">
        <v>361</v>
      </c>
      <c r="C149" s="125" t="s">
        <v>214</v>
      </c>
      <c r="D149" s="125" t="s">
        <v>214</v>
      </c>
    </row>
    <row r="150" spans="2:4" x14ac:dyDescent="0.25">
      <c r="B150" s="123" t="s">
        <v>362</v>
      </c>
      <c r="C150" s="125" t="s">
        <v>214</v>
      </c>
      <c r="D150" s="125" t="s">
        <v>217</v>
      </c>
    </row>
    <row r="151" spans="2:4" x14ac:dyDescent="0.25">
      <c r="B151" s="123" t="s">
        <v>363</v>
      </c>
      <c r="C151" s="125" t="s">
        <v>214</v>
      </c>
      <c r="D151" s="125" t="s">
        <v>214</v>
      </c>
    </row>
    <row r="152" spans="2:4" x14ac:dyDescent="0.25">
      <c r="B152" s="123" t="s">
        <v>364</v>
      </c>
      <c r="C152" s="125" t="s">
        <v>214</v>
      </c>
      <c r="D152" s="125" t="s">
        <v>214</v>
      </c>
    </row>
    <row r="153" spans="2:4" x14ac:dyDescent="0.25">
      <c r="B153" s="123" t="s">
        <v>365</v>
      </c>
      <c r="C153" s="125" t="s">
        <v>214</v>
      </c>
      <c r="D153" s="125" t="s">
        <v>214</v>
      </c>
    </row>
    <row r="154" spans="2:4" x14ac:dyDescent="0.25">
      <c r="B154" s="123" t="s">
        <v>366</v>
      </c>
      <c r="C154" s="125" t="s">
        <v>214</v>
      </c>
      <c r="D154" s="125" t="s">
        <v>214</v>
      </c>
    </row>
    <row r="155" spans="2:4" x14ac:dyDescent="0.25">
      <c r="B155" s="123" t="s">
        <v>367</v>
      </c>
      <c r="C155" s="125" t="s">
        <v>214</v>
      </c>
      <c r="D155" s="125" t="s">
        <v>214</v>
      </c>
    </row>
    <row r="156" spans="2:4" x14ac:dyDescent="0.25">
      <c r="B156" s="123" t="s">
        <v>368</v>
      </c>
      <c r="C156" s="125" t="s">
        <v>214</v>
      </c>
      <c r="D156" s="125" t="s">
        <v>214</v>
      </c>
    </row>
    <row r="157" spans="2:4" x14ac:dyDescent="0.25">
      <c r="B157" s="123" t="s">
        <v>369</v>
      </c>
      <c r="C157" s="125" t="s">
        <v>214</v>
      </c>
      <c r="D157" s="125" t="s">
        <v>214</v>
      </c>
    </row>
    <row r="158" spans="2:4" x14ac:dyDescent="0.25">
      <c r="B158" s="123" t="s">
        <v>370</v>
      </c>
      <c r="C158" s="125" t="s">
        <v>214</v>
      </c>
      <c r="D158" s="125" t="s">
        <v>214</v>
      </c>
    </row>
    <row r="159" spans="2:4" x14ac:dyDescent="0.25">
      <c r="B159" s="123" t="s">
        <v>371</v>
      </c>
      <c r="C159" s="125" t="s">
        <v>214</v>
      </c>
      <c r="D159" s="125" t="s">
        <v>214</v>
      </c>
    </row>
    <row r="160" spans="2:4" x14ac:dyDescent="0.25">
      <c r="B160" s="123" t="s">
        <v>372</v>
      </c>
      <c r="C160" s="125" t="s">
        <v>214</v>
      </c>
      <c r="D160" s="125" t="s">
        <v>214</v>
      </c>
    </row>
    <row r="161" spans="2:4" x14ac:dyDescent="0.25">
      <c r="B161" s="123" t="s">
        <v>373</v>
      </c>
      <c r="C161" s="125" t="s">
        <v>214</v>
      </c>
      <c r="D161" s="125" t="s">
        <v>214</v>
      </c>
    </row>
    <row r="162" spans="2:4" x14ac:dyDescent="0.25">
      <c r="B162" s="123" t="s">
        <v>374</v>
      </c>
      <c r="C162" s="125" t="s">
        <v>214</v>
      </c>
      <c r="D162" s="125" t="s">
        <v>214</v>
      </c>
    </row>
    <row r="163" spans="2:4" x14ac:dyDescent="0.25">
      <c r="B163" s="123" t="s">
        <v>375</v>
      </c>
      <c r="C163" s="125" t="s">
        <v>214</v>
      </c>
      <c r="D163" s="125" t="s">
        <v>214</v>
      </c>
    </row>
    <row r="164" spans="2:4" x14ac:dyDescent="0.25">
      <c r="B164" s="123" t="s">
        <v>376</v>
      </c>
      <c r="C164" s="125" t="s">
        <v>214</v>
      </c>
      <c r="D164" s="125" t="s">
        <v>214</v>
      </c>
    </row>
    <row r="165" spans="2:4" x14ac:dyDescent="0.25">
      <c r="B165" s="123" t="s">
        <v>377</v>
      </c>
      <c r="C165" s="125" t="s">
        <v>214</v>
      </c>
      <c r="D165" s="125" t="s">
        <v>214</v>
      </c>
    </row>
    <row r="166" spans="2:4" x14ac:dyDescent="0.25">
      <c r="B166" s="123" t="s">
        <v>378</v>
      </c>
      <c r="C166" s="125" t="s">
        <v>214</v>
      </c>
      <c r="D166" s="125" t="s">
        <v>214</v>
      </c>
    </row>
    <row r="167" spans="2:4" x14ac:dyDescent="0.25">
      <c r="B167" s="123" t="s">
        <v>379</v>
      </c>
      <c r="C167" s="125" t="s">
        <v>214</v>
      </c>
      <c r="D167" s="125" t="s">
        <v>214</v>
      </c>
    </row>
    <row r="168" spans="2:4" x14ac:dyDescent="0.25">
      <c r="B168" s="123" t="s">
        <v>380</v>
      </c>
      <c r="C168" s="125" t="s">
        <v>214</v>
      </c>
      <c r="D168" s="125" t="s">
        <v>214</v>
      </c>
    </row>
    <row r="169" spans="2:4" x14ac:dyDescent="0.25">
      <c r="B169" s="123" t="s">
        <v>381</v>
      </c>
      <c r="C169" s="125" t="s">
        <v>214</v>
      </c>
      <c r="D169" s="125" t="s">
        <v>214</v>
      </c>
    </row>
    <row r="170" spans="2:4" x14ac:dyDescent="0.25">
      <c r="B170" s="123" t="s">
        <v>382</v>
      </c>
      <c r="C170" s="125" t="s">
        <v>214</v>
      </c>
      <c r="D170" s="125" t="s">
        <v>214</v>
      </c>
    </row>
    <row r="171" spans="2:4" x14ac:dyDescent="0.25">
      <c r="B171" s="123" t="s">
        <v>383</v>
      </c>
      <c r="C171" s="125" t="s">
        <v>214</v>
      </c>
      <c r="D171" s="125" t="s">
        <v>214</v>
      </c>
    </row>
    <row r="172" spans="2:4" x14ac:dyDescent="0.25">
      <c r="B172" s="123" t="s">
        <v>384</v>
      </c>
      <c r="C172" s="125" t="s">
        <v>214</v>
      </c>
      <c r="D172" s="125" t="s">
        <v>214</v>
      </c>
    </row>
    <row r="173" spans="2:4" x14ac:dyDescent="0.25">
      <c r="B173" s="123" t="s">
        <v>385</v>
      </c>
      <c r="C173" s="125" t="s">
        <v>214</v>
      </c>
      <c r="D173" s="125" t="s">
        <v>214</v>
      </c>
    </row>
    <row r="174" spans="2:4" x14ac:dyDescent="0.25">
      <c r="B174" s="123" t="s">
        <v>386</v>
      </c>
      <c r="C174" s="125" t="s">
        <v>214</v>
      </c>
      <c r="D174" s="125" t="s">
        <v>214</v>
      </c>
    </row>
    <row r="175" spans="2:4" x14ac:dyDescent="0.25">
      <c r="B175" s="123" t="s">
        <v>387</v>
      </c>
      <c r="C175" s="125" t="s">
        <v>214</v>
      </c>
      <c r="D175" s="125" t="s">
        <v>214</v>
      </c>
    </row>
    <row r="176" spans="2:4" x14ac:dyDescent="0.25">
      <c r="B176" s="123" t="s">
        <v>388</v>
      </c>
      <c r="C176" s="125" t="s">
        <v>214</v>
      </c>
      <c r="D176" s="125" t="s">
        <v>214</v>
      </c>
    </row>
    <row r="177" spans="2:4" x14ac:dyDescent="0.25">
      <c r="B177" s="123" t="s">
        <v>389</v>
      </c>
      <c r="C177" s="125" t="s">
        <v>214</v>
      </c>
      <c r="D177" s="125" t="s">
        <v>214</v>
      </c>
    </row>
    <row r="178" spans="2:4" x14ac:dyDescent="0.25">
      <c r="B178" s="123" t="s">
        <v>390</v>
      </c>
      <c r="C178" s="125" t="s">
        <v>214</v>
      </c>
      <c r="D178" s="125" t="s">
        <v>214</v>
      </c>
    </row>
    <row r="179" spans="2:4" x14ac:dyDescent="0.25">
      <c r="B179" s="123" t="s">
        <v>391</v>
      </c>
      <c r="C179" s="125" t="s">
        <v>214</v>
      </c>
      <c r="D179" s="125" t="s">
        <v>214</v>
      </c>
    </row>
    <row r="180" spans="2:4" x14ac:dyDescent="0.25">
      <c r="B180" s="123" t="s">
        <v>392</v>
      </c>
      <c r="C180" s="125" t="s">
        <v>214</v>
      </c>
      <c r="D180" s="125" t="s">
        <v>217</v>
      </c>
    </row>
    <row r="181" spans="2:4" x14ac:dyDescent="0.25">
      <c r="B181" s="123" t="s">
        <v>393</v>
      </c>
      <c r="C181" s="125" t="s">
        <v>214</v>
      </c>
      <c r="D181" s="125" t="s">
        <v>217</v>
      </c>
    </row>
    <row r="182" spans="2:4" x14ac:dyDescent="0.25">
      <c r="B182" s="123" t="s">
        <v>394</v>
      </c>
      <c r="C182" s="125" t="s">
        <v>214</v>
      </c>
      <c r="D182" s="125" t="s">
        <v>217</v>
      </c>
    </row>
    <row r="183" spans="2:4" x14ac:dyDescent="0.25">
      <c r="B183" s="123" t="s">
        <v>395</v>
      </c>
      <c r="C183" s="125" t="s">
        <v>214</v>
      </c>
      <c r="D183" s="125" t="s">
        <v>214</v>
      </c>
    </row>
    <row r="184" spans="2:4" x14ac:dyDescent="0.25">
      <c r="B184" s="123" t="s">
        <v>396</v>
      </c>
      <c r="C184" s="125" t="s">
        <v>214</v>
      </c>
      <c r="D184" s="125" t="s">
        <v>214</v>
      </c>
    </row>
    <row r="185" spans="2:4" x14ac:dyDescent="0.25">
      <c r="B185" s="123" t="s">
        <v>397</v>
      </c>
      <c r="C185" s="125" t="s">
        <v>214</v>
      </c>
      <c r="D185" s="125" t="s">
        <v>214</v>
      </c>
    </row>
    <row r="186" spans="2:4" x14ac:dyDescent="0.25">
      <c r="B186" s="123" t="s">
        <v>398</v>
      </c>
      <c r="C186" s="125" t="s">
        <v>214</v>
      </c>
      <c r="D186" s="125" t="s">
        <v>214</v>
      </c>
    </row>
    <row r="187" spans="2:4" x14ac:dyDescent="0.25">
      <c r="B187" s="123" t="s">
        <v>399</v>
      </c>
      <c r="C187" s="125" t="s">
        <v>214</v>
      </c>
      <c r="D187" s="125" t="s">
        <v>214</v>
      </c>
    </row>
    <row r="188" spans="2:4" x14ac:dyDescent="0.25">
      <c r="B188" s="123" t="s">
        <v>400</v>
      </c>
      <c r="C188" s="125" t="s">
        <v>214</v>
      </c>
      <c r="D188" s="125" t="s">
        <v>214</v>
      </c>
    </row>
    <row r="189" spans="2:4" x14ac:dyDescent="0.25">
      <c r="B189" s="123" t="s">
        <v>401</v>
      </c>
      <c r="C189" s="125" t="s">
        <v>214</v>
      </c>
      <c r="D189" s="125" t="s">
        <v>214</v>
      </c>
    </row>
    <row r="190" spans="2:4" x14ac:dyDescent="0.25">
      <c r="B190" s="123" t="s">
        <v>402</v>
      </c>
      <c r="C190" s="125" t="s">
        <v>214</v>
      </c>
      <c r="D190" s="125" t="s">
        <v>214</v>
      </c>
    </row>
    <row r="191" spans="2:4" x14ac:dyDescent="0.25">
      <c r="B191" s="123" t="s">
        <v>403</v>
      </c>
      <c r="C191" s="125" t="s">
        <v>214</v>
      </c>
      <c r="D191" s="125" t="s">
        <v>214</v>
      </c>
    </row>
    <row r="192" spans="2:4" x14ac:dyDescent="0.25">
      <c r="B192" s="123" t="s">
        <v>404</v>
      </c>
      <c r="C192" s="125" t="s">
        <v>214</v>
      </c>
      <c r="D192" s="125" t="s">
        <v>217</v>
      </c>
    </row>
    <row r="193" spans="2:4" x14ac:dyDescent="0.25">
      <c r="B193" s="123" t="s">
        <v>405</v>
      </c>
      <c r="C193" s="125" t="s">
        <v>214</v>
      </c>
      <c r="D193" s="125" t="s">
        <v>217</v>
      </c>
    </row>
    <row r="194" spans="2:4" x14ac:dyDescent="0.25">
      <c r="B194" s="123" t="s">
        <v>406</v>
      </c>
      <c r="C194" s="125" t="s">
        <v>214</v>
      </c>
      <c r="D194" s="125" t="s">
        <v>214</v>
      </c>
    </row>
    <row r="195" spans="2:4" x14ac:dyDescent="0.25">
      <c r="B195" s="123" t="s">
        <v>407</v>
      </c>
      <c r="C195" s="125" t="s">
        <v>214</v>
      </c>
      <c r="D195" s="125" t="s">
        <v>214</v>
      </c>
    </row>
    <row r="196" spans="2:4" x14ac:dyDescent="0.25">
      <c r="B196" s="123" t="s">
        <v>408</v>
      </c>
      <c r="C196" s="125" t="s">
        <v>214</v>
      </c>
      <c r="D196" s="125" t="s">
        <v>217</v>
      </c>
    </row>
    <row r="197" spans="2:4" x14ac:dyDescent="0.25">
      <c r="B197" s="123" t="s">
        <v>409</v>
      </c>
      <c r="C197" s="125" t="s">
        <v>214</v>
      </c>
      <c r="D197" s="125" t="s">
        <v>214</v>
      </c>
    </row>
    <row r="198" spans="2:4" x14ac:dyDescent="0.25">
      <c r="B198" s="123" t="s">
        <v>410</v>
      </c>
      <c r="C198" s="125" t="s">
        <v>214</v>
      </c>
      <c r="D198" s="125" t="s">
        <v>214</v>
      </c>
    </row>
    <row r="199" spans="2:4" x14ac:dyDescent="0.25">
      <c r="B199" s="123" t="s">
        <v>411</v>
      </c>
      <c r="C199" s="125" t="s">
        <v>214</v>
      </c>
      <c r="D199" s="125" t="s">
        <v>214</v>
      </c>
    </row>
    <row r="200" spans="2:4" x14ac:dyDescent="0.25">
      <c r="B200" s="123" t="s">
        <v>412</v>
      </c>
      <c r="C200" s="125" t="s">
        <v>214</v>
      </c>
      <c r="D200" s="125" t="s">
        <v>217</v>
      </c>
    </row>
    <row r="201" spans="2:4" x14ac:dyDescent="0.25">
      <c r="B201" s="123" t="s">
        <v>413</v>
      </c>
      <c r="C201" s="125" t="s">
        <v>214</v>
      </c>
      <c r="D201" s="125" t="s">
        <v>214</v>
      </c>
    </row>
    <row r="202" spans="2:4" x14ac:dyDescent="0.25">
      <c r="B202" s="123" t="s">
        <v>414</v>
      </c>
      <c r="C202" s="125" t="s">
        <v>214</v>
      </c>
      <c r="D202" s="125" t="s">
        <v>214</v>
      </c>
    </row>
    <row r="203" spans="2:4" x14ac:dyDescent="0.25">
      <c r="B203" s="123" t="s">
        <v>415</v>
      </c>
      <c r="C203" s="125" t="s">
        <v>214</v>
      </c>
      <c r="D203" s="125" t="s">
        <v>214</v>
      </c>
    </row>
    <row r="204" spans="2:4" x14ac:dyDescent="0.25">
      <c r="B204" s="123" t="s">
        <v>416</v>
      </c>
      <c r="C204" s="125" t="s">
        <v>214</v>
      </c>
      <c r="D204" s="125" t="s">
        <v>214</v>
      </c>
    </row>
    <row r="205" spans="2:4" x14ac:dyDescent="0.25">
      <c r="B205" s="123" t="s">
        <v>417</v>
      </c>
      <c r="C205" s="125" t="s">
        <v>214</v>
      </c>
      <c r="D205" s="125" t="s">
        <v>214</v>
      </c>
    </row>
    <row r="206" spans="2:4" x14ac:dyDescent="0.25">
      <c r="B206" s="123" t="s">
        <v>418</v>
      </c>
      <c r="C206" s="125" t="s">
        <v>214</v>
      </c>
      <c r="D206" s="125" t="s">
        <v>217</v>
      </c>
    </row>
    <row r="207" spans="2:4" x14ac:dyDescent="0.25">
      <c r="B207" s="123" t="s">
        <v>419</v>
      </c>
      <c r="C207" s="125" t="s">
        <v>214</v>
      </c>
      <c r="D207" s="125" t="s">
        <v>214</v>
      </c>
    </row>
    <row r="208" spans="2:4" x14ac:dyDescent="0.25">
      <c r="B208" s="123" t="s">
        <v>420</v>
      </c>
      <c r="C208" s="125" t="s">
        <v>214</v>
      </c>
      <c r="D208" s="125" t="s">
        <v>217</v>
      </c>
    </row>
    <row r="209" spans="2:4" x14ac:dyDescent="0.25">
      <c r="B209" s="123" t="s">
        <v>421</v>
      </c>
      <c r="C209" s="125" t="s">
        <v>214</v>
      </c>
      <c r="D209" s="125" t="s">
        <v>214</v>
      </c>
    </row>
    <row r="210" spans="2:4" x14ac:dyDescent="0.25">
      <c r="B210" s="123" t="s">
        <v>422</v>
      </c>
      <c r="C210" s="125" t="s">
        <v>214</v>
      </c>
      <c r="D210" s="125" t="s">
        <v>214</v>
      </c>
    </row>
    <row r="211" spans="2:4" x14ac:dyDescent="0.25">
      <c r="B211" s="123" t="s">
        <v>423</v>
      </c>
      <c r="C211" s="125" t="s">
        <v>214</v>
      </c>
      <c r="D211" s="125" t="s">
        <v>214</v>
      </c>
    </row>
    <row r="212" spans="2:4" x14ac:dyDescent="0.25">
      <c r="B212" s="123" t="s">
        <v>424</v>
      </c>
      <c r="C212" s="125" t="s">
        <v>214</v>
      </c>
      <c r="D212" s="125" t="s">
        <v>214</v>
      </c>
    </row>
    <row r="213" spans="2:4" x14ac:dyDescent="0.25">
      <c r="B213" s="123" t="s">
        <v>425</v>
      </c>
      <c r="C213" s="125" t="s">
        <v>214</v>
      </c>
      <c r="D213" s="125" t="s">
        <v>214</v>
      </c>
    </row>
    <row r="214" spans="2:4" x14ac:dyDescent="0.25">
      <c r="B214" s="123" t="s">
        <v>426</v>
      </c>
      <c r="C214" s="125" t="s">
        <v>214</v>
      </c>
      <c r="D214" s="125" t="s">
        <v>214</v>
      </c>
    </row>
    <row r="215" spans="2:4" x14ac:dyDescent="0.25">
      <c r="B215" s="123" t="s">
        <v>427</v>
      </c>
      <c r="C215" s="125" t="s">
        <v>214</v>
      </c>
      <c r="D215" s="125" t="s">
        <v>214</v>
      </c>
    </row>
    <row r="216" spans="2:4" x14ac:dyDescent="0.25">
      <c r="B216" s="123" t="s">
        <v>428</v>
      </c>
      <c r="C216" s="125" t="s">
        <v>214</v>
      </c>
      <c r="D216" s="125" t="s">
        <v>214</v>
      </c>
    </row>
    <row r="217" spans="2:4" x14ac:dyDescent="0.25">
      <c r="B217" s="123" t="s">
        <v>429</v>
      </c>
      <c r="C217" s="125" t="s">
        <v>214</v>
      </c>
      <c r="D217" s="125" t="s">
        <v>214</v>
      </c>
    </row>
    <row r="218" spans="2:4" x14ac:dyDescent="0.25">
      <c r="B218" s="123" t="s">
        <v>430</v>
      </c>
      <c r="C218" s="125" t="s">
        <v>214</v>
      </c>
      <c r="D218" s="125" t="s">
        <v>214</v>
      </c>
    </row>
    <row r="219" spans="2:4" x14ac:dyDescent="0.25">
      <c r="B219" s="123" t="s">
        <v>431</v>
      </c>
      <c r="C219" s="125" t="s">
        <v>214</v>
      </c>
      <c r="D219" s="125" t="s">
        <v>214</v>
      </c>
    </row>
    <row r="220" spans="2:4" x14ac:dyDescent="0.25">
      <c r="B220" s="123" t="s">
        <v>432</v>
      </c>
      <c r="C220" s="125" t="s">
        <v>214</v>
      </c>
      <c r="D220" s="125" t="s">
        <v>214</v>
      </c>
    </row>
    <row r="221" spans="2:4" x14ac:dyDescent="0.25">
      <c r="B221" s="123" t="s">
        <v>433</v>
      </c>
      <c r="C221" s="125" t="s">
        <v>214</v>
      </c>
      <c r="D221" s="125" t="s">
        <v>214</v>
      </c>
    </row>
    <row r="222" spans="2:4" x14ac:dyDescent="0.25">
      <c r="B222" s="123" t="s">
        <v>434</v>
      </c>
      <c r="C222" s="125" t="s">
        <v>214</v>
      </c>
      <c r="D222" s="125" t="s">
        <v>214</v>
      </c>
    </row>
    <row r="223" spans="2:4" x14ac:dyDescent="0.25">
      <c r="B223" s="123" t="s">
        <v>435</v>
      </c>
      <c r="C223" s="125" t="s">
        <v>214</v>
      </c>
      <c r="D223" s="125" t="s">
        <v>214</v>
      </c>
    </row>
    <row r="224" spans="2:4" x14ac:dyDescent="0.25">
      <c r="B224" s="123" t="s">
        <v>436</v>
      </c>
      <c r="C224" s="125" t="s">
        <v>214</v>
      </c>
      <c r="D224" s="125" t="s">
        <v>214</v>
      </c>
    </row>
    <row r="225" spans="2:4" x14ac:dyDescent="0.25">
      <c r="B225" s="123" t="s">
        <v>437</v>
      </c>
      <c r="C225" s="125" t="s">
        <v>214</v>
      </c>
      <c r="D225" s="125" t="s">
        <v>217</v>
      </c>
    </row>
    <row r="226" spans="2:4" x14ac:dyDescent="0.25">
      <c r="B226" s="123" t="s">
        <v>438</v>
      </c>
      <c r="C226" s="125" t="s">
        <v>214</v>
      </c>
      <c r="D226" s="125" t="s">
        <v>214</v>
      </c>
    </row>
    <row r="227" spans="2:4" x14ac:dyDescent="0.25">
      <c r="B227" s="123" t="s">
        <v>439</v>
      </c>
      <c r="C227" s="125" t="s">
        <v>214</v>
      </c>
      <c r="D227" s="125" t="s">
        <v>217</v>
      </c>
    </row>
    <row r="228" spans="2:4" x14ac:dyDescent="0.25">
      <c r="B228" s="123" t="s">
        <v>440</v>
      </c>
      <c r="C228" s="125" t="s">
        <v>214</v>
      </c>
      <c r="D228" s="125" t="s">
        <v>214</v>
      </c>
    </row>
    <row r="229" spans="2:4" x14ac:dyDescent="0.25">
      <c r="B229" s="123" t="s">
        <v>441</v>
      </c>
      <c r="C229" s="125" t="s">
        <v>214</v>
      </c>
      <c r="D229" s="125" t="s">
        <v>214</v>
      </c>
    </row>
    <row r="230" spans="2:4" x14ac:dyDescent="0.25">
      <c r="B230" s="123" t="s">
        <v>442</v>
      </c>
      <c r="C230" s="125" t="s">
        <v>214</v>
      </c>
      <c r="D230" s="125" t="s">
        <v>214</v>
      </c>
    </row>
    <row r="231" spans="2:4" x14ac:dyDescent="0.25">
      <c r="B231" s="123" t="s">
        <v>443</v>
      </c>
      <c r="C231" s="125" t="s">
        <v>214</v>
      </c>
      <c r="D231" s="125" t="s">
        <v>214</v>
      </c>
    </row>
    <row r="232" spans="2:4" x14ac:dyDescent="0.25">
      <c r="B232" s="123" t="s">
        <v>444</v>
      </c>
      <c r="C232" s="125" t="s">
        <v>214</v>
      </c>
      <c r="D232" s="125" t="s">
        <v>214</v>
      </c>
    </row>
    <row r="233" spans="2:4" x14ac:dyDescent="0.25">
      <c r="B233" s="123" t="s">
        <v>445</v>
      </c>
      <c r="C233" s="125" t="s">
        <v>214</v>
      </c>
      <c r="D233" s="125" t="s">
        <v>214</v>
      </c>
    </row>
    <row r="234" spans="2:4" x14ac:dyDescent="0.25">
      <c r="B234" s="123" t="s">
        <v>446</v>
      </c>
      <c r="C234" s="125" t="s">
        <v>214</v>
      </c>
      <c r="D234" s="125" t="s">
        <v>214</v>
      </c>
    </row>
    <row r="235" spans="2:4" x14ac:dyDescent="0.25">
      <c r="B235" s="123" t="s">
        <v>447</v>
      </c>
      <c r="C235" s="125" t="s">
        <v>214</v>
      </c>
      <c r="D235" s="125" t="s">
        <v>214</v>
      </c>
    </row>
    <row r="236" spans="2:4" x14ac:dyDescent="0.25">
      <c r="B236" s="123" t="s">
        <v>448</v>
      </c>
      <c r="C236" s="125" t="s">
        <v>214</v>
      </c>
      <c r="D236" s="125" t="s">
        <v>214</v>
      </c>
    </row>
    <row r="237" spans="2:4" x14ac:dyDescent="0.25">
      <c r="B237" s="123" t="s">
        <v>449</v>
      </c>
      <c r="C237" s="125" t="s">
        <v>214</v>
      </c>
      <c r="D237" s="125" t="s">
        <v>214</v>
      </c>
    </row>
    <row r="238" spans="2:4" x14ac:dyDescent="0.25">
      <c r="B238" s="123" t="s">
        <v>450</v>
      </c>
      <c r="C238" s="125" t="s">
        <v>214</v>
      </c>
      <c r="D238" s="125" t="s">
        <v>217</v>
      </c>
    </row>
    <row r="239" spans="2:4" x14ac:dyDescent="0.25">
      <c r="B239" s="123" t="s">
        <v>451</v>
      </c>
      <c r="C239" s="125" t="s">
        <v>214</v>
      </c>
      <c r="D239" s="125" t="s">
        <v>214</v>
      </c>
    </row>
    <row r="240" spans="2:4" x14ac:dyDescent="0.25">
      <c r="B240" s="123" t="s">
        <v>452</v>
      </c>
      <c r="C240" s="125" t="s">
        <v>214</v>
      </c>
      <c r="D240" s="125" t="s">
        <v>214</v>
      </c>
    </row>
    <row r="241" spans="2:4" x14ac:dyDescent="0.25">
      <c r="B241" s="123" t="s">
        <v>453</v>
      </c>
      <c r="C241" s="125" t="s">
        <v>214</v>
      </c>
      <c r="D241" s="125" t="s">
        <v>214</v>
      </c>
    </row>
    <row r="242" spans="2:4" x14ac:dyDescent="0.25">
      <c r="B242" s="123" t="s">
        <v>454</v>
      </c>
      <c r="C242" s="125" t="s">
        <v>214</v>
      </c>
      <c r="D242" s="125" t="s">
        <v>214</v>
      </c>
    </row>
    <row r="243" spans="2:4" x14ac:dyDescent="0.25">
      <c r="B243" s="123" t="s">
        <v>455</v>
      </c>
      <c r="C243" s="125" t="s">
        <v>214</v>
      </c>
      <c r="D243" s="125" t="s">
        <v>214</v>
      </c>
    </row>
    <row r="244" spans="2:4" x14ac:dyDescent="0.25">
      <c r="B244" s="123" t="s">
        <v>456</v>
      </c>
      <c r="C244" s="125" t="s">
        <v>214</v>
      </c>
      <c r="D244" s="125" t="s">
        <v>214</v>
      </c>
    </row>
    <row r="245" spans="2:4" x14ac:dyDescent="0.25">
      <c r="B245" s="123" t="s">
        <v>457</v>
      </c>
      <c r="C245" s="125" t="s">
        <v>214</v>
      </c>
      <c r="D245" s="125" t="s">
        <v>214</v>
      </c>
    </row>
    <row r="246" spans="2:4" x14ac:dyDescent="0.25">
      <c r="B246" s="123" t="s">
        <v>458</v>
      </c>
      <c r="C246" s="125" t="s">
        <v>214</v>
      </c>
      <c r="D246" s="125" t="s">
        <v>214</v>
      </c>
    </row>
    <row r="247" spans="2:4" x14ac:dyDescent="0.25">
      <c r="B247" s="123" t="s">
        <v>459</v>
      </c>
      <c r="C247" s="125" t="s">
        <v>214</v>
      </c>
      <c r="D247" s="125" t="s">
        <v>214</v>
      </c>
    </row>
    <row r="248" spans="2:4" x14ac:dyDescent="0.25">
      <c r="B248" s="123" t="s">
        <v>460</v>
      </c>
      <c r="C248" s="125" t="s">
        <v>214</v>
      </c>
      <c r="D248" s="125" t="s">
        <v>214</v>
      </c>
    </row>
    <row r="249" spans="2:4" x14ac:dyDescent="0.25">
      <c r="B249" s="123" t="s">
        <v>461</v>
      </c>
      <c r="C249" s="125" t="s">
        <v>214</v>
      </c>
      <c r="D249" s="125" t="s">
        <v>214</v>
      </c>
    </row>
    <row r="250" spans="2:4" x14ac:dyDescent="0.25">
      <c r="B250" s="123" t="s">
        <v>462</v>
      </c>
      <c r="C250" s="125" t="s">
        <v>214</v>
      </c>
      <c r="D250" s="125" t="s">
        <v>214</v>
      </c>
    </row>
    <row r="251" spans="2:4" x14ac:dyDescent="0.25">
      <c r="B251" s="123" t="s">
        <v>463</v>
      </c>
      <c r="C251" s="125" t="s">
        <v>464</v>
      </c>
      <c r="D251" s="125" t="s">
        <v>464</v>
      </c>
    </row>
    <row r="252" spans="2:4" x14ac:dyDescent="0.25">
      <c r="B252" s="123" t="s">
        <v>465</v>
      </c>
      <c r="C252" s="125" t="s">
        <v>464</v>
      </c>
      <c r="D252" s="125" t="s">
        <v>464</v>
      </c>
    </row>
    <row r="253" spans="2:4" x14ac:dyDescent="0.25">
      <c r="B253" s="123" t="s">
        <v>466</v>
      </c>
      <c r="C253" s="125" t="s">
        <v>464</v>
      </c>
      <c r="D253" s="125" t="s">
        <v>464</v>
      </c>
    </row>
    <row r="254" spans="2:4" x14ac:dyDescent="0.25">
      <c r="B254" s="123" t="s">
        <v>467</v>
      </c>
      <c r="C254" s="125" t="s">
        <v>464</v>
      </c>
      <c r="D254" s="125" t="s">
        <v>464</v>
      </c>
    </row>
    <row r="255" spans="2:4" x14ac:dyDescent="0.25">
      <c r="B255" s="123" t="s">
        <v>468</v>
      </c>
      <c r="C255" s="125" t="s">
        <v>464</v>
      </c>
      <c r="D255" s="125" t="s">
        <v>464</v>
      </c>
    </row>
    <row r="256" spans="2:4" x14ac:dyDescent="0.25">
      <c r="B256" s="123" t="s">
        <v>469</v>
      </c>
      <c r="C256" s="125" t="s">
        <v>464</v>
      </c>
      <c r="D256" s="125" t="s">
        <v>464</v>
      </c>
    </row>
    <row r="257" spans="2:4" x14ac:dyDescent="0.25">
      <c r="B257" s="123" t="s">
        <v>470</v>
      </c>
      <c r="C257" s="125" t="s">
        <v>464</v>
      </c>
      <c r="D257" s="125" t="s">
        <v>464</v>
      </c>
    </row>
    <row r="258" spans="2:4" x14ac:dyDescent="0.25">
      <c r="B258" s="123" t="s">
        <v>471</v>
      </c>
      <c r="C258" s="125" t="s">
        <v>464</v>
      </c>
      <c r="D258" s="125" t="s">
        <v>464</v>
      </c>
    </row>
    <row r="259" spans="2:4" x14ac:dyDescent="0.25">
      <c r="B259" s="123" t="s">
        <v>472</v>
      </c>
      <c r="C259" s="125" t="s">
        <v>464</v>
      </c>
      <c r="D259" s="125" t="s">
        <v>464</v>
      </c>
    </row>
    <row r="260" spans="2:4" x14ac:dyDescent="0.25">
      <c r="B260" s="123" t="s">
        <v>473</v>
      </c>
      <c r="C260" s="125" t="s">
        <v>464</v>
      </c>
      <c r="D260" s="125" t="s">
        <v>464</v>
      </c>
    </row>
    <row r="261" spans="2:4" x14ac:dyDescent="0.25">
      <c r="B261" s="123" t="s">
        <v>474</v>
      </c>
      <c r="C261" s="125" t="s">
        <v>464</v>
      </c>
      <c r="D261" s="125" t="s">
        <v>464</v>
      </c>
    </row>
    <row r="262" spans="2:4" x14ac:dyDescent="0.25">
      <c r="B262" s="123" t="s">
        <v>475</v>
      </c>
      <c r="C262" s="125" t="s">
        <v>464</v>
      </c>
      <c r="D262" s="125" t="s">
        <v>464</v>
      </c>
    </row>
    <row r="263" spans="2:4" x14ac:dyDescent="0.25">
      <c r="B263" s="123" t="s">
        <v>476</v>
      </c>
      <c r="C263" s="125" t="s">
        <v>464</v>
      </c>
      <c r="D263" s="125" t="s">
        <v>464</v>
      </c>
    </row>
    <row r="264" spans="2:4" x14ac:dyDescent="0.25">
      <c r="B264" s="123" t="s">
        <v>477</v>
      </c>
      <c r="C264" s="125" t="s">
        <v>464</v>
      </c>
      <c r="D264" s="125" t="s">
        <v>464</v>
      </c>
    </row>
    <row r="265" spans="2:4" x14ac:dyDescent="0.25">
      <c r="B265" s="123" t="s">
        <v>478</v>
      </c>
      <c r="C265" s="125" t="s">
        <v>464</v>
      </c>
      <c r="D265" s="125" t="s">
        <v>464</v>
      </c>
    </row>
    <row r="266" spans="2:4" x14ac:dyDescent="0.25">
      <c r="B266" s="123" t="s">
        <v>479</v>
      </c>
      <c r="C266" s="125" t="s">
        <v>464</v>
      </c>
      <c r="D266" s="125" t="s">
        <v>464</v>
      </c>
    </row>
    <row r="267" spans="2:4" x14ac:dyDescent="0.25">
      <c r="B267" s="123" t="s">
        <v>480</v>
      </c>
      <c r="C267" s="125" t="s">
        <v>464</v>
      </c>
      <c r="D267" s="125" t="s">
        <v>464</v>
      </c>
    </row>
    <row r="268" spans="2:4" x14ac:dyDescent="0.25">
      <c r="B268" s="123" t="s">
        <v>481</v>
      </c>
      <c r="C268" s="125" t="s">
        <v>464</v>
      </c>
      <c r="D268" s="125" t="s">
        <v>464</v>
      </c>
    </row>
    <row r="269" spans="2:4" x14ac:dyDescent="0.25">
      <c r="B269" s="123" t="s">
        <v>482</v>
      </c>
      <c r="C269" s="125" t="s">
        <v>464</v>
      </c>
      <c r="D269" s="125" t="s">
        <v>464</v>
      </c>
    </row>
    <row r="270" spans="2:4" x14ac:dyDescent="0.25">
      <c r="B270" s="123" t="s">
        <v>483</v>
      </c>
      <c r="C270" s="125" t="s">
        <v>464</v>
      </c>
      <c r="D270" s="125" t="s">
        <v>464</v>
      </c>
    </row>
    <row r="271" spans="2:4" x14ac:dyDescent="0.25">
      <c r="B271" s="123" t="s">
        <v>484</v>
      </c>
      <c r="C271" s="125" t="s">
        <v>464</v>
      </c>
      <c r="D271" s="125" t="s">
        <v>464</v>
      </c>
    </row>
    <row r="272" spans="2:4" x14ac:dyDescent="0.25">
      <c r="B272" s="123" t="s">
        <v>485</v>
      </c>
      <c r="C272" s="125" t="s">
        <v>464</v>
      </c>
      <c r="D272" s="125" t="s">
        <v>464</v>
      </c>
    </row>
    <row r="273" spans="2:4" x14ac:dyDescent="0.25">
      <c r="B273" s="123" t="s">
        <v>486</v>
      </c>
      <c r="C273" s="125" t="s">
        <v>464</v>
      </c>
      <c r="D273" s="125" t="s">
        <v>464</v>
      </c>
    </row>
    <row r="274" spans="2:4" x14ac:dyDescent="0.25">
      <c r="B274" s="123" t="s">
        <v>487</v>
      </c>
      <c r="C274" s="125" t="s">
        <v>464</v>
      </c>
      <c r="D274" s="125" t="s">
        <v>464</v>
      </c>
    </row>
    <row r="275" spans="2:4" x14ac:dyDescent="0.25">
      <c r="B275" s="123" t="s">
        <v>488</v>
      </c>
      <c r="C275" s="125" t="s">
        <v>464</v>
      </c>
      <c r="D275" s="125" t="s">
        <v>464</v>
      </c>
    </row>
    <row r="276" spans="2:4" x14ac:dyDescent="0.25">
      <c r="B276" s="123" t="s">
        <v>489</v>
      </c>
      <c r="C276" s="125" t="s">
        <v>464</v>
      </c>
      <c r="D276" s="125" t="s">
        <v>464</v>
      </c>
    </row>
    <row r="277" spans="2:4" x14ac:dyDescent="0.25">
      <c r="B277" s="123" t="s">
        <v>490</v>
      </c>
      <c r="C277" s="125" t="s">
        <v>464</v>
      </c>
      <c r="D277" s="125" t="s">
        <v>464</v>
      </c>
    </row>
    <row r="278" spans="2:4" x14ac:dyDescent="0.25">
      <c r="B278" s="123" t="s">
        <v>491</v>
      </c>
      <c r="C278" s="125" t="s">
        <v>464</v>
      </c>
      <c r="D278" s="125" t="s">
        <v>464</v>
      </c>
    </row>
    <row r="279" spans="2:4" x14ac:dyDescent="0.25">
      <c r="B279" s="123" t="s">
        <v>492</v>
      </c>
      <c r="C279" s="125" t="s">
        <v>464</v>
      </c>
      <c r="D279" s="125" t="s">
        <v>464</v>
      </c>
    </row>
    <row r="280" spans="2:4" x14ac:dyDescent="0.25">
      <c r="B280" s="123" t="s">
        <v>493</v>
      </c>
      <c r="C280" s="125" t="s">
        <v>464</v>
      </c>
      <c r="D280" s="125" t="s">
        <v>464</v>
      </c>
    </row>
    <row r="281" spans="2:4" x14ac:dyDescent="0.25">
      <c r="B281" s="123" t="s">
        <v>494</v>
      </c>
      <c r="C281" s="125" t="s">
        <v>464</v>
      </c>
      <c r="D281" s="125" t="s">
        <v>464</v>
      </c>
    </row>
    <row r="282" spans="2:4" x14ac:dyDescent="0.25">
      <c r="B282" s="123" t="s">
        <v>495</v>
      </c>
      <c r="C282" s="125" t="s">
        <v>464</v>
      </c>
      <c r="D282" s="125" t="s">
        <v>464</v>
      </c>
    </row>
    <row r="283" spans="2:4" x14ac:dyDescent="0.25">
      <c r="B283" s="123" t="s">
        <v>496</v>
      </c>
      <c r="C283" s="125" t="s">
        <v>464</v>
      </c>
      <c r="D283" s="125" t="s">
        <v>464</v>
      </c>
    </row>
    <row r="284" spans="2:4" x14ac:dyDescent="0.25">
      <c r="B284" s="123" t="s">
        <v>497</v>
      </c>
      <c r="C284" s="125" t="s">
        <v>464</v>
      </c>
      <c r="D284" s="125" t="s">
        <v>464</v>
      </c>
    </row>
    <row r="285" spans="2:4" x14ac:dyDescent="0.25">
      <c r="B285" s="123" t="s">
        <v>498</v>
      </c>
      <c r="C285" s="125" t="s">
        <v>464</v>
      </c>
      <c r="D285" s="125" t="s">
        <v>464</v>
      </c>
    </row>
    <row r="286" spans="2:4" x14ac:dyDescent="0.25">
      <c r="B286" s="123" t="s">
        <v>499</v>
      </c>
      <c r="C286" s="125" t="s">
        <v>464</v>
      </c>
      <c r="D286" s="125" t="s">
        <v>464</v>
      </c>
    </row>
    <row r="287" spans="2:4" x14ac:dyDescent="0.25">
      <c r="B287" s="123" t="s">
        <v>500</v>
      </c>
      <c r="C287" s="125" t="s">
        <v>464</v>
      </c>
      <c r="D287" s="125" t="s">
        <v>464</v>
      </c>
    </row>
    <row r="288" spans="2:4" x14ac:dyDescent="0.25">
      <c r="B288" s="123" t="s">
        <v>501</v>
      </c>
      <c r="C288" s="125" t="s">
        <v>464</v>
      </c>
      <c r="D288" s="125" t="s">
        <v>464</v>
      </c>
    </row>
    <row r="289" spans="2:4" x14ac:dyDescent="0.25">
      <c r="B289" s="123" t="s">
        <v>502</v>
      </c>
      <c r="C289" s="125" t="s">
        <v>464</v>
      </c>
      <c r="D289" s="125" t="s">
        <v>464</v>
      </c>
    </row>
    <row r="290" spans="2:4" x14ac:dyDescent="0.25">
      <c r="B290" s="123" t="s">
        <v>503</v>
      </c>
      <c r="C290" s="125" t="s">
        <v>464</v>
      </c>
      <c r="D290" s="125" t="s">
        <v>464</v>
      </c>
    </row>
    <row r="291" spans="2:4" x14ac:dyDescent="0.25">
      <c r="B291" s="123" t="s">
        <v>504</v>
      </c>
      <c r="C291" s="125" t="s">
        <v>464</v>
      </c>
      <c r="D291" s="125" t="s">
        <v>464</v>
      </c>
    </row>
    <row r="292" spans="2:4" x14ac:dyDescent="0.25">
      <c r="B292" s="123" t="s">
        <v>505</v>
      </c>
      <c r="C292" s="125" t="s">
        <v>464</v>
      </c>
      <c r="D292" s="125" t="s">
        <v>464</v>
      </c>
    </row>
    <row r="293" spans="2:4" x14ac:dyDescent="0.25">
      <c r="B293" s="123" t="s">
        <v>506</v>
      </c>
      <c r="C293" s="125" t="s">
        <v>464</v>
      </c>
      <c r="D293" s="125" t="s">
        <v>464</v>
      </c>
    </row>
    <row r="294" spans="2:4" x14ac:dyDescent="0.25">
      <c r="B294" s="123" t="s">
        <v>507</v>
      </c>
      <c r="C294" s="125" t="s">
        <v>464</v>
      </c>
      <c r="D294" s="125" t="s">
        <v>464</v>
      </c>
    </row>
    <row r="295" spans="2:4" x14ac:dyDescent="0.25">
      <c r="B295" s="123" t="s">
        <v>508</v>
      </c>
      <c r="C295" s="125" t="s">
        <v>464</v>
      </c>
      <c r="D295" s="125" t="s">
        <v>464</v>
      </c>
    </row>
    <row r="296" spans="2:4" x14ac:dyDescent="0.25">
      <c r="B296" s="123" t="s">
        <v>509</v>
      </c>
      <c r="C296" s="125" t="s">
        <v>464</v>
      </c>
      <c r="D296" s="125" t="s">
        <v>464</v>
      </c>
    </row>
    <row r="297" spans="2:4" x14ac:dyDescent="0.25">
      <c r="B297" s="123" t="s">
        <v>510</v>
      </c>
      <c r="C297" s="125" t="s">
        <v>464</v>
      </c>
      <c r="D297" s="125" t="s">
        <v>464</v>
      </c>
    </row>
    <row r="298" spans="2:4" x14ac:dyDescent="0.25">
      <c r="B298" s="123" t="s">
        <v>511</v>
      </c>
      <c r="C298" s="125" t="s">
        <v>464</v>
      </c>
      <c r="D298" s="125" t="s">
        <v>464</v>
      </c>
    </row>
    <row r="299" spans="2:4" x14ac:dyDescent="0.25">
      <c r="B299" s="123" t="s">
        <v>512</v>
      </c>
      <c r="C299" s="125" t="s">
        <v>464</v>
      </c>
      <c r="D299" s="125" t="s">
        <v>464</v>
      </c>
    </row>
    <row r="300" spans="2:4" x14ac:dyDescent="0.25">
      <c r="B300" s="123" t="s">
        <v>513</v>
      </c>
      <c r="C300" s="125" t="s">
        <v>464</v>
      </c>
      <c r="D300" s="125" t="s">
        <v>464</v>
      </c>
    </row>
    <row r="301" spans="2:4" x14ac:dyDescent="0.25">
      <c r="B301" s="123" t="s">
        <v>514</v>
      </c>
      <c r="C301" s="125" t="s">
        <v>464</v>
      </c>
      <c r="D301" s="125" t="s">
        <v>464</v>
      </c>
    </row>
    <row r="302" spans="2:4" x14ac:dyDescent="0.25">
      <c r="B302" s="123" t="s">
        <v>515</v>
      </c>
      <c r="C302" s="125" t="s">
        <v>464</v>
      </c>
      <c r="D302" s="125" t="s">
        <v>464</v>
      </c>
    </row>
    <row r="303" spans="2:4" x14ac:dyDescent="0.25">
      <c r="B303" s="123" t="s">
        <v>516</v>
      </c>
      <c r="C303" s="125" t="s">
        <v>464</v>
      </c>
      <c r="D303" s="125" t="s">
        <v>464</v>
      </c>
    </row>
    <row r="304" spans="2:4" x14ac:dyDescent="0.25">
      <c r="B304" s="123" t="s">
        <v>517</v>
      </c>
      <c r="C304" s="125" t="s">
        <v>464</v>
      </c>
      <c r="D304" s="125" t="s">
        <v>464</v>
      </c>
    </row>
    <row r="305" spans="2:4" x14ac:dyDescent="0.25">
      <c r="B305" s="123" t="s">
        <v>518</v>
      </c>
      <c r="C305" s="125" t="s">
        <v>464</v>
      </c>
      <c r="D305" s="125" t="s">
        <v>464</v>
      </c>
    </row>
    <row r="306" spans="2:4" x14ac:dyDescent="0.25">
      <c r="B306" s="123" t="s">
        <v>519</v>
      </c>
      <c r="C306" s="125" t="s">
        <v>464</v>
      </c>
      <c r="D306" s="125" t="s">
        <v>464</v>
      </c>
    </row>
    <row r="307" spans="2:4" x14ac:dyDescent="0.25">
      <c r="B307" s="123" t="s">
        <v>520</v>
      </c>
      <c r="C307" s="125" t="s">
        <v>464</v>
      </c>
      <c r="D307" s="125" t="s">
        <v>464</v>
      </c>
    </row>
    <row r="308" spans="2:4" x14ac:dyDescent="0.25">
      <c r="B308" s="123" t="s">
        <v>521</v>
      </c>
      <c r="C308" s="125" t="s">
        <v>464</v>
      </c>
      <c r="D308" s="125" t="s">
        <v>464</v>
      </c>
    </row>
    <row r="309" spans="2:4" x14ac:dyDescent="0.25">
      <c r="B309" s="123" t="s">
        <v>522</v>
      </c>
      <c r="C309" s="125" t="s">
        <v>464</v>
      </c>
      <c r="D309" s="125" t="s">
        <v>464</v>
      </c>
    </row>
    <row r="310" spans="2:4" x14ac:dyDescent="0.25">
      <c r="B310" s="123" t="s">
        <v>523</v>
      </c>
      <c r="C310" s="125" t="s">
        <v>464</v>
      </c>
      <c r="D310" s="125" t="s">
        <v>464</v>
      </c>
    </row>
    <row r="311" spans="2:4" x14ac:dyDescent="0.25">
      <c r="B311" s="123" t="s">
        <v>524</v>
      </c>
      <c r="C311" s="125" t="s">
        <v>464</v>
      </c>
      <c r="D311" s="125" t="s">
        <v>464</v>
      </c>
    </row>
    <row r="312" spans="2:4" x14ac:dyDescent="0.25">
      <c r="B312" s="123" t="s">
        <v>525</v>
      </c>
      <c r="C312" s="125" t="s">
        <v>464</v>
      </c>
      <c r="D312" s="125" t="s">
        <v>464</v>
      </c>
    </row>
    <row r="313" spans="2:4" x14ac:dyDescent="0.25">
      <c r="B313" s="123" t="s">
        <v>526</v>
      </c>
      <c r="C313" s="125" t="s">
        <v>464</v>
      </c>
      <c r="D313" s="125" t="s">
        <v>464</v>
      </c>
    </row>
    <row r="314" spans="2:4" x14ac:dyDescent="0.25">
      <c r="B314" s="123" t="s">
        <v>527</v>
      </c>
      <c r="C314" s="125" t="s">
        <v>464</v>
      </c>
      <c r="D314" s="125" t="s">
        <v>464</v>
      </c>
    </row>
    <row r="315" spans="2:4" x14ac:dyDescent="0.25">
      <c r="B315" s="123" t="s">
        <v>528</v>
      </c>
      <c r="C315" s="125" t="s">
        <v>464</v>
      </c>
      <c r="D315" s="125" t="s">
        <v>464</v>
      </c>
    </row>
    <row r="316" spans="2:4" x14ac:dyDescent="0.25">
      <c r="B316" s="123" t="s">
        <v>529</v>
      </c>
      <c r="C316" s="125" t="s">
        <v>464</v>
      </c>
      <c r="D316" s="125" t="s">
        <v>464</v>
      </c>
    </row>
    <row r="317" spans="2:4" x14ac:dyDescent="0.25">
      <c r="B317" s="123" t="s">
        <v>530</v>
      </c>
      <c r="C317" s="125" t="s">
        <v>464</v>
      </c>
      <c r="D317" s="125" t="s">
        <v>464</v>
      </c>
    </row>
    <row r="318" spans="2:4" x14ac:dyDescent="0.25">
      <c r="B318" s="123" t="s">
        <v>531</v>
      </c>
      <c r="C318" s="125" t="s">
        <v>464</v>
      </c>
      <c r="D318" s="125" t="s">
        <v>464</v>
      </c>
    </row>
    <row r="319" spans="2:4" x14ac:dyDescent="0.25">
      <c r="B319" s="123" t="s">
        <v>532</v>
      </c>
      <c r="C319" s="125" t="s">
        <v>464</v>
      </c>
      <c r="D319" s="125" t="s">
        <v>464</v>
      </c>
    </row>
    <row r="320" spans="2:4" x14ac:dyDescent="0.25">
      <c r="B320" s="123" t="s">
        <v>533</v>
      </c>
      <c r="C320" s="125" t="s">
        <v>464</v>
      </c>
      <c r="D320" s="125" t="s">
        <v>464</v>
      </c>
    </row>
    <row r="321" spans="2:4" x14ac:dyDescent="0.25">
      <c r="B321" s="123" t="s">
        <v>534</v>
      </c>
      <c r="C321" s="125" t="s">
        <v>464</v>
      </c>
      <c r="D321" s="125" t="s">
        <v>464</v>
      </c>
    </row>
    <row r="322" spans="2:4" x14ac:dyDescent="0.25">
      <c r="B322" s="123" t="s">
        <v>535</v>
      </c>
      <c r="C322" s="125" t="s">
        <v>464</v>
      </c>
      <c r="D322" s="125" t="s">
        <v>464</v>
      </c>
    </row>
    <row r="323" spans="2:4" x14ac:dyDescent="0.25">
      <c r="B323" s="123" t="s">
        <v>536</v>
      </c>
      <c r="C323" s="125" t="s">
        <v>464</v>
      </c>
      <c r="D323" s="125" t="s">
        <v>464</v>
      </c>
    </row>
    <row r="324" spans="2:4" x14ac:dyDescent="0.25">
      <c r="B324" s="123" t="s">
        <v>537</v>
      </c>
      <c r="C324" s="125" t="s">
        <v>464</v>
      </c>
      <c r="D324" s="125" t="s">
        <v>464</v>
      </c>
    </row>
    <row r="325" spans="2:4" x14ac:dyDescent="0.25">
      <c r="B325" s="123" t="s">
        <v>538</v>
      </c>
      <c r="C325" s="125" t="s">
        <v>464</v>
      </c>
      <c r="D325" s="125" t="s">
        <v>464</v>
      </c>
    </row>
    <row r="326" spans="2:4" x14ac:dyDescent="0.25">
      <c r="B326" s="123" t="s">
        <v>539</v>
      </c>
      <c r="C326" s="125" t="s">
        <v>464</v>
      </c>
      <c r="D326" s="125" t="s">
        <v>464</v>
      </c>
    </row>
    <row r="327" spans="2:4" x14ac:dyDescent="0.25">
      <c r="B327" s="123" t="s">
        <v>540</v>
      </c>
      <c r="C327" s="125" t="s">
        <v>464</v>
      </c>
      <c r="D327" s="125" t="s">
        <v>464</v>
      </c>
    </row>
    <row r="328" spans="2:4" x14ac:dyDescent="0.25">
      <c r="B328" s="123" t="s">
        <v>541</v>
      </c>
      <c r="C328" s="125" t="s">
        <v>464</v>
      </c>
      <c r="D328" s="125" t="s">
        <v>464</v>
      </c>
    </row>
    <row r="329" spans="2:4" x14ac:dyDescent="0.25">
      <c r="B329" s="123" t="s">
        <v>542</v>
      </c>
      <c r="C329" s="125" t="s">
        <v>464</v>
      </c>
      <c r="D329" s="125" t="s">
        <v>464</v>
      </c>
    </row>
    <row r="330" spans="2:4" x14ac:dyDescent="0.25">
      <c r="B330" s="123" t="s">
        <v>543</v>
      </c>
      <c r="C330" s="125" t="s">
        <v>464</v>
      </c>
      <c r="D330" s="125" t="s">
        <v>464</v>
      </c>
    </row>
    <row r="331" spans="2:4" x14ac:dyDescent="0.25">
      <c r="B331" s="123" t="s">
        <v>544</v>
      </c>
      <c r="C331" s="125" t="s">
        <v>464</v>
      </c>
      <c r="D331" s="125" t="s">
        <v>464</v>
      </c>
    </row>
    <row r="332" spans="2:4" x14ac:dyDescent="0.25">
      <c r="B332" s="123" t="s">
        <v>545</v>
      </c>
      <c r="C332" s="125" t="s">
        <v>464</v>
      </c>
      <c r="D332" s="125" t="s">
        <v>464</v>
      </c>
    </row>
    <row r="333" spans="2:4" x14ac:dyDescent="0.25">
      <c r="B333" s="123" t="s">
        <v>546</v>
      </c>
      <c r="C333" s="125" t="s">
        <v>464</v>
      </c>
      <c r="D333" s="125" t="s">
        <v>464</v>
      </c>
    </row>
    <row r="334" spans="2:4" x14ac:dyDescent="0.25">
      <c r="B334" s="123" t="s">
        <v>547</v>
      </c>
      <c r="C334" s="125" t="s">
        <v>464</v>
      </c>
      <c r="D334" s="125" t="s">
        <v>464</v>
      </c>
    </row>
    <row r="335" spans="2:4" x14ac:dyDescent="0.25">
      <c r="B335" s="123" t="s">
        <v>548</v>
      </c>
      <c r="C335" s="125" t="s">
        <v>464</v>
      </c>
      <c r="D335" s="125" t="s">
        <v>464</v>
      </c>
    </row>
    <row r="336" spans="2:4" x14ac:dyDescent="0.25">
      <c r="B336" s="123" t="s">
        <v>549</v>
      </c>
      <c r="C336" s="125" t="s">
        <v>464</v>
      </c>
      <c r="D336" s="125" t="s">
        <v>464</v>
      </c>
    </row>
    <row r="337" spans="2:4" x14ac:dyDescent="0.25">
      <c r="B337" s="123" t="s">
        <v>550</v>
      </c>
      <c r="C337" s="125" t="s">
        <v>464</v>
      </c>
      <c r="D337" s="125" t="s">
        <v>464</v>
      </c>
    </row>
    <row r="338" spans="2:4" x14ac:dyDescent="0.25">
      <c r="B338" s="123" t="s">
        <v>551</v>
      </c>
      <c r="C338" s="125" t="s">
        <v>464</v>
      </c>
      <c r="D338" s="125" t="s">
        <v>464</v>
      </c>
    </row>
    <row r="339" spans="2:4" x14ac:dyDescent="0.25">
      <c r="B339" s="123" t="s">
        <v>552</v>
      </c>
      <c r="C339" s="125" t="s">
        <v>464</v>
      </c>
      <c r="D339" s="125" t="s">
        <v>464</v>
      </c>
    </row>
    <row r="340" spans="2:4" x14ac:dyDescent="0.25">
      <c r="B340" s="123" t="s">
        <v>553</v>
      </c>
      <c r="C340" s="125" t="s">
        <v>464</v>
      </c>
      <c r="D340" s="125" t="s">
        <v>464</v>
      </c>
    </row>
    <row r="341" spans="2:4" x14ac:dyDescent="0.25">
      <c r="B341" s="123" t="s">
        <v>554</v>
      </c>
      <c r="C341" s="125" t="s">
        <v>464</v>
      </c>
      <c r="D341" s="125" t="s">
        <v>464</v>
      </c>
    </row>
    <row r="342" spans="2:4" x14ac:dyDescent="0.25">
      <c r="B342" s="123" t="s">
        <v>555</v>
      </c>
      <c r="C342" s="125" t="s">
        <v>464</v>
      </c>
      <c r="D342" s="125" t="s">
        <v>464</v>
      </c>
    </row>
    <row r="343" spans="2:4" x14ac:dyDescent="0.25">
      <c r="B343" s="123" t="s">
        <v>556</v>
      </c>
      <c r="C343" s="125" t="s">
        <v>464</v>
      </c>
      <c r="D343" s="125" t="s">
        <v>464</v>
      </c>
    </row>
    <row r="344" spans="2:4" x14ac:dyDescent="0.25">
      <c r="B344" s="123" t="s">
        <v>557</v>
      </c>
      <c r="C344" s="125" t="s">
        <v>464</v>
      </c>
      <c r="D344" s="125" t="s">
        <v>464</v>
      </c>
    </row>
    <row r="345" spans="2:4" x14ac:dyDescent="0.25">
      <c r="B345" s="123" t="s">
        <v>558</v>
      </c>
      <c r="C345" s="125" t="s">
        <v>464</v>
      </c>
      <c r="D345" s="125" t="s">
        <v>464</v>
      </c>
    </row>
    <row r="346" spans="2:4" x14ac:dyDescent="0.25">
      <c r="B346" s="123" t="s">
        <v>559</v>
      </c>
      <c r="C346" s="125" t="s">
        <v>464</v>
      </c>
      <c r="D346" s="125" t="s">
        <v>464</v>
      </c>
    </row>
    <row r="347" spans="2:4" x14ac:dyDescent="0.25">
      <c r="B347" s="123" t="s">
        <v>560</v>
      </c>
      <c r="C347" s="125" t="s">
        <v>464</v>
      </c>
      <c r="D347" s="125" t="s">
        <v>464</v>
      </c>
    </row>
    <row r="348" spans="2:4" x14ac:dyDescent="0.25">
      <c r="B348" s="123" t="s">
        <v>561</v>
      </c>
      <c r="C348" s="125" t="s">
        <v>464</v>
      </c>
      <c r="D348" s="125" t="s">
        <v>464</v>
      </c>
    </row>
    <row r="349" spans="2:4" x14ac:dyDescent="0.25">
      <c r="B349" s="123" t="s">
        <v>562</v>
      </c>
      <c r="C349" s="125" t="s">
        <v>464</v>
      </c>
      <c r="D349" s="125" t="s">
        <v>464</v>
      </c>
    </row>
    <row r="350" spans="2:4" x14ac:dyDescent="0.25">
      <c r="B350" s="123" t="s">
        <v>563</v>
      </c>
      <c r="C350" s="125" t="s">
        <v>464</v>
      </c>
      <c r="D350" s="125" t="s">
        <v>464</v>
      </c>
    </row>
    <row r="351" spans="2:4" x14ac:dyDescent="0.25">
      <c r="B351" s="123" t="s">
        <v>564</v>
      </c>
      <c r="C351" s="125" t="s">
        <v>464</v>
      </c>
      <c r="D351" s="125" t="s">
        <v>464</v>
      </c>
    </row>
    <row r="352" spans="2:4" x14ac:dyDescent="0.25">
      <c r="B352" s="123" t="s">
        <v>565</v>
      </c>
      <c r="C352" s="125" t="s">
        <v>464</v>
      </c>
      <c r="D352" s="125" t="s">
        <v>464</v>
      </c>
    </row>
    <row r="353" spans="2:4" x14ac:dyDescent="0.25">
      <c r="B353" s="123" t="s">
        <v>566</v>
      </c>
      <c r="C353" s="125" t="s">
        <v>464</v>
      </c>
      <c r="D353" s="125" t="s">
        <v>464</v>
      </c>
    </row>
    <row r="354" spans="2:4" x14ac:dyDescent="0.25">
      <c r="B354" s="123" t="s">
        <v>567</v>
      </c>
      <c r="C354" s="125" t="s">
        <v>464</v>
      </c>
      <c r="D354" s="125" t="s">
        <v>464</v>
      </c>
    </row>
    <row r="355" spans="2:4" x14ac:dyDescent="0.25">
      <c r="B355" s="123" t="s">
        <v>568</v>
      </c>
      <c r="C355" s="125" t="s">
        <v>464</v>
      </c>
      <c r="D355" s="125" t="s">
        <v>464</v>
      </c>
    </row>
    <row r="356" spans="2:4" x14ac:dyDescent="0.25">
      <c r="B356" s="123" t="s">
        <v>569</v>
      </c>
      <c r="C356" s="125" t="s">
        <v>464</v>
      </c>
      <c r="D356" s="125" t="s">
        <v>464</v>
      </c>
    </row>
    <row r="357" spans="2:4" x14ac:dyDescent="0.25">
      <c r="B357" s="123" t="s">
        <v>259</v>
      </c>
      <c r="C357" s="125" t="s">
        <v>464</v>
      </c>
      <c r="D357" s="125" t="s">
        <v>464</v>
      </c>
    </row>
    <row r="358" spans="2:4" x14ac:dyDescent="0.25">
      <c r="B358" s="123" t="s">
        <v>570</v>
      </c>
      <c r="C358" s="125" t="s">
        <v>464</v>
      </c>
      <c r="D358" s="125" t="s">
        <v>464</v>
      </c>
    </row>
    <row r="359" spans="2:4" x14ac:dyDescent="0.25">
      <c r="B359" s="123" t="s">
        <v>571</v>
      </c>
      <c r="C359" s="125" t="s">
        <v>464</v>
      </c>
      <c r="D359" s="125" t="s">
        <v>464</v>
      </c>
    </row>
    <row r="360" spans="2:4" x14ac:dyDescent="0.25">
      <c r="B360" s="123" t="s">
        <v>572</v>
      </c>
      <c r="C360" s="125" t="s">
        <v>464</v>
      </c>
      <c r="D360" s="125" t="s">
        <v>464</v>
      </c>
    </row>
    <row r="361" spans="2:4" x14ac:dyDescent="0.25">
      <c r="B361" s="123" t="s">
        <v>573</v>
      </c>
      <c r="C361" s="125" t="s">
        <v>464</v>
      </c>
      <c r="D361" s="125" t="s">
        <v>464</v>
      </c>
    </row>
    <row r="362" spans="2:4" x14ac:dyDescent="0.25">
      <c r="B362" s="123" t="s">
        <v>574</v>
      </c>
      <c r="C362" s="125" t="s">
        <v>464</v>
      </c>
      <c r="D362" s="125" t="s">
        <v>464</v>
      </c>
    </row>
    <row r="363" spans="2:4" x14ac:dyDescent="0.25">
      <c r="B363" s="123" t="s">
        <v>575</v>
      </c>
      <c r="C363" s="125" t="s">
        <v>464</v>
      </c>
      <c r="D363" s="125" t="s">
        <v>464</v>
      </c>
    </row>
    <row r="364" spans="2:4" x14ac:dyDescent="0.25">
      <c r="B364" s="123" t="s">
        <v>576</v>
      </c>
      <c r="C364" s="125" t="s">
        <v>464</v>
      </c>
      <c r="D364" s="125" t="s">
        <v>464</v>
      </c>
    </row>
    <row r="365" spans="2:4" x14ac:dyDescent="0.25">
      <c r="B365" s="123" t="s">
        <v>577</v>
      </c>
      <c r="C365" s="125" t="s">
        <v>464</v>
      </c>
      <c r="D365" s="125" t="s">
        <v>464</v>
      </c>
    </row>
    <row r="366" spans="2:4" x14ac:dyDescent="0.25">
      <c r="B366" s="123" t="s">
        <v>578</v>
      </c>
      <c r="C366" s="125" t="s">
        <v>464</v>
      </c>
      <c r="D366" s="125" t="s">
        <v>464</v>
      </c>
    </row>
    <row r="367" spans="2:4" x14ac:dyDescent="0.25">
      <c r="B367" s="123" t="s">
        <v>579</v>
      </c>
      <c r="C367" s="125" t="s">
        <v>464</v>
      </c>
      <c r="D367" s="125" t="s">
        <v>464</v>
      </c>
    </row>
    <row r="368" spans="2:4" x14ac:dyDescent="0.25">
      <c r="B368" s="123" t="s">
        <v>580</v>
      </c>
      <c r="C368" s="125" t="s">
        <v>464</v>
      </c>
      <c r="D368" s="125" t="s">
        <v>464</v>
      </c>
    </row>
    <row r="369" spans="2:4" x14ac:dyDescent="0.25">
      <c r="B369" s="123" t="s">
        <v>581</v>
      </c>
      <c r="C369" s="125" t="s">
        <v>464</v>
      </c>
      <c r="D369" s="125" t="s">
        <v>464</v>
      </c>
    </row>
    <row r="370" spans="2:4" x14ac:dyDescent="0.25">
      <c r="B370" s="123" t="s">
        <v>582</v>
      </c>
      <c r="C370" s="125" t="s">
        <v>464</v>
      </c>
      <c r="D370" s="125" t="s">
        <v>464</v>
      </c>
    </row>
    <row r="371" spans="2:4" x14ac:dyDescent="0.25">
      <c r="B371" s="123" t="s">
        <v>583</v>
      </c>
      <c r="C371" s="125" t="s">
        <v>464</v>
      </c>
      <c r="D371" s="125" t="s">
        <v>464</v>
      </c>
    </row>
    <row r="372" spans="2:4" x14ac:dyDescent="0.25">
      <c r="B372" s="123" t="s">
        <v>584</v>
      </c>
      <c r="C372" s="125" t="s">
        <v>464</v>
      </c>
      <c r="D372" s="125" t="s">
        <v>464</v>
      </c>
    </row>
    <row r="373" spans="2:4" x14ac:dyDescent="0.25">
      <c r="B373" s="123" t="s">
        <v>585</v>
      </c>
      <c r="C373" s="125" t="s">
        <v>464</v>
      </c>
      <c r="D373" s="125" t="s">
        <v>464</v>
      </c>
    </row>
    <row r="374" spans="2:4" x14ac:dyDescent="0.25">
      <c r="B374" s="123" t="s">
        <v>586</v>
      </c>
      <c r="C374" s="125" t="s">
        <v>464</v>
      </c>
      <c r="D374" s="125" t="s">
        <v>464</v>
      </c>
    </row>
    <row r="375" spans="2:4" x14ac:dyDescent="0.25">
      <c r="B375" s="123" t="s">
        <v>587</v>
      </c>
      <c r="C375" s="125" t="s">
        <v>464</v>
      </c>
      <c r="D375" s="125" t="s">
        <v>464</v>
      </c>
    </row>
    <row r="376" spans="2:4" x14ac:dyDescent="0.25">
      <c r="B376" s="123" t="s">
        <v>588</v>
      </c>
      <c r="C376" s="125" t="s">
        <v>464</v>
      </c>
      <c r="D376" s="125" t="s">
        <v>464</v>
      </c>
    </row>
    <row r="377" spans="2:4" x14ac:dyDescent="0.25">
      <c r="B377" s="123" t="s">
        <v>589</v>
      </c>
      <c r="C377" s="125" t="s">
        <v>464</v>
      </c>
      <c r="D377" s="125" t="s">
        <v>464</v>
      </c>
    </row>
    <row r="378" spans="2:4" x14ac:dyDescent="0.25">
      <c r="B378" s="123" t="s">
        <v>590</v>
      </c>
      <c r="C378" s="125" t="s">
        <v>464</v>
      </c>
      <c r="D378" s="125" t="s">
        <v>464</v>
      </c>
    </row>
    <row r="379" spans="2:4" x14ac:dyDescent="0.25">
      <c r="B379" s="123" t="s">
        <v>591</v>
      </c>
      <c r="C379" s="125" t="s">
        <v>464</v>
      </c>
      <c r="D379" s="125" t="s">
        <v>464</v>
      </c>
    </row>
    <row r="380" spans="2:4" x14ac:dyDescent="0.25">
      <c r="B380" s="123" t="s">
        <v>592</v>
      </c>
      <c r="C380" s="125" t="s">
        <v>464</v>
      </c>
      <c r="D380" s="125" t="s">
        <v>464</v>
      </c>
    </row>
    <row r="381" spans="2:4" x14ac:dyDescent="0.25">
      <c r="B381" s="123" t="s">
        <v>593</v>
      </c>
      <c r="C381" s="125" t="s">
        <v>464</v>
      </c>
      <c r="D381" s="125" t="s">
        <v>464</v>
      </c>
    </row>
    <row r="382" spans="2:4" x14ac:dyDescent="0.25">
      <c r="B382" s="123" t="s">
        <v>594</v>
      </c>
      <c r="C382" s="125" t="s">
        <v>464</v>
      </c>
      <c r="D382" s="125" t="s">
        <v>464</v>
      </c>
    </row>
    <row r="383" spans="2:4" x14ac:dyDescent="0.25">
      <c r="B383" s="123" t="s">
        <v>595</v>
      </c>
      <c r="C383" s="125" t="s">
        <v>464</v>
      </c>
      <c r="D383" s="125" t="s">
        <v>464</v>
      </c>
    </row>
    <row r="384" spans="2:4" x14ac:dyDescent="0.25">
      <c r="B384" s="123" t="s">
        <v>596</v>
      </c>
      <c r="C384" s="125" t="s">
        <v>464</v>
      </c>
      <c r="D384" s="125" t="s">
        <v>464</v>
      </c>
    </row>
    <row r="385" spans="2:4" x14ac:dyDescent="0.25">
      <c r="B385" s="123" t="s">
        <v>597</v>
      </c>
      <c r="C385" s="125" t="s">
        <v>464</v>
      </c>
      <c r="D385" s="125" t="s">
        <v>464</v>
      </c>
    </row>
    <row r="386" spans="2:4" x14ac:dyDescent="0.25">
      <c r="B386" s="123" t="s">
        <v>598</v>
      </c>
      <c r="C386" s="125" t="s">
        <v>464</v>
      </c>
      <c r="D386" s="125" t="s">
        <v>464</v>
      </c>
    </row>
    <row r="387" spans="2:4" x14ac:dyDescent="0.25">
      <c r="B387" s="123" t="s">
        <v>599</v>
      </c>
      <c r="C387" s="125" t="s">
        <v>464</v>
      </c>
      <c r="D387" s="125" t="s">
        <v>464</v>
      </c>
    </row>
    <row r="388" spans="2:4" x14ac:dyDescent="0.25">
      <c r="B388" s="123" t="s">
        <v>600</v>
      </c>
      <c r="C388" s="125" t="s">
        <v>464</v>
      </c>
      <c r="D388" s="125" t="s">
        <v>464</v>
      </c>
    </row>
    <row r="389" spans="2:4" x14ac:dyDescent="0.25">
      <c r="B389" s="123" t="s">
        <v>601</v>
      </c>
      <c r="C389" s="125" t="s">
        <v>464</v>
      </c>
      <c r="D389" s="125" t="s">
        <v>464</v>
      </c>
    </row>
    <row r="390" spans="2:4" x14ac:dyDescent="0.25">
      <c r="B390" s="123" t="s">
        <v>602</v>
      </c>
      <c r="C390" s="125" t="s">
        <v>464</v>
      </c>
      <c r="D390" s="125" t="s">
        <v>464</v>
      </c>
    </row>
    <row r="391" spans="2:4" x14ac:dyDescent="0.25">
      <c r="B391" s="123" t="s">
        <v>603</v>
      </c>
      <c r="C391" s="125" t="s">
        <v>464</v>
      </c>
      <c r="D391" s="125" t="s">
        <v>464</v>
      </c>
    </row>
    <row r="392" spans="2:4" x14ac:dyDescent="0.25">
      <c r="B392" s="123" t="s">
        <v>604</v>
      </c>
      <c r="C392" s="125" t="s">
        <v>464</v>
      </c>
      <c r="D392" s="125" t="s">
        <v>464</v>
      </c>
    </row>
    <row r="393" spans="2:4" x14ac:dyDescent="0.25">
      <c r="B393" s="123" t="s">
        <v>605</v>
      </c>
      <c r="C393" s="125" t="s">
        <v>464</v>
      </c>
      <c r="D393" s="125" t="s">
        <v>464</v>
      </c>
    </row>
    <row r="394" spans="2:4" x14ac:dyDescent="0.25">
      <c r="B394" s="123" t="s">
        <v>606</v>
      </c>
      <c r="C394" s="125" t="s">
        <v>464</v>
      </c>
      <c r="D394" s="125" t="s">
        <v>464</v>
      </c>
    </row>
    <row r="395" spans="2:4" x14ac:dyDescent="0.25">
      <c r="B395" s="123" t="s">
        <v>607</v>
      </c>
      <c r="C395" s="125" t="s">
        <v>464</v>
      </c>
      <c r="D395" s="125" t="s">
        <v>464</v>
      </c>
    </row>
    <row r="396" spans="2:4" x14ac:dyDescent="0.25">
      <c r="B396" s="123" t="s">
        <v>608</v>
      </c>
      <c r="C396" s="125" t="s">
        <v>464</v>
      </c>
      <c r="D396" s="125" t="s">
        <v>464</v>
      </c>
    </row>
    <row r="397" spans="2:4" x14ac:dyDescent="0.25">
      <c r="B397" s="123" t="s">
        <v>609</v>
      </c>
      <c r="C397" s="125" t="s">
        <v>464</v>
      </c>
      <c r="D397" s="125" t="s">
        <v>464</v>
      </c>
    </row>
    <row r="398" spans="2:4" x14ac:dyDescent="0.25">
      <c r="B398" s="123" t="s">
        <v>610</v>
      </c>
      <c r="C398" s="125" t="s">
        <v>464</v>
      </c>
      <c r="D398" s="125" t="s">
        <v>464</v>
      </c>
    </row>
    <row r="399" spans="2:4" x14ac:dyDescent="0.25">
      <c r="B399" s="123" t="s">
        <v>611</v>
      </c>
      <c r="C399" s="125" t="s">
        <v>464</v>
      </c>
      <c r="D399" s="125" t="s">
        <v>464</v>
      </c>
    </row>
    <row r="400" spans="2:4" x14ac:dyDescent="0.25">
      <c r="B400" s="123" t="s">
        <v>612</v>
      </c>
      <c r="C400" s="125" t="s">
        <v>464</v>
      </c>
      <c r="D400" s="125" t="s">
        <v>464</v>
      </c>
    </row>
    <row r="401" spans="2:4" x14ac:dyDescent="0.25">
      <c r="B401" s="123" t="s">
        <v>613</v>
      </c>
      <c r="C401" s="125" t="s">
        <v>464</v>
      </c>
      <c r="D401" s="125" t="s">
        <v>464</v>
      </c>
    </row>
    <row r="402" spans="2:4" x14ac:dyDescent="0.25">
      <c r="B402" s="123" t="s">
        <v>614</v>
      </c>
      <c r="C402" s="125" t="s">
        <v>464</v>
      </c>
      <c r="D402" s="125" t="s">
        <v>464</v>
      </c>
    </row>
    <row r="403" spans="2:4" x14ac:dyDescent="0.25">
      <c r="B403" s="123" t="s">
        <v>615</v>
      </c>
      <c r="C403" s="125" t="s">
        <v>464</v>
      </c>
      <c r="D403" s="125" t="s">
        <v>464</v>
      </c>
    </row>
    <row r="404" spans="2:4" x14ac:dyDescent="0.25">
      <c r="B404" s="123" t="s">
        <v>616</v>
      </c>
      <c r="C404" s="125" t="s">
        <v>464</v>
      </c>
      <c r="D404" s="125" t="s">
        <v>464</v>
      </c>
    </row>
    <row r="405" spans="2:4" x14ac:dyDescent="0.25">
      <c r="B405" s="123" t="s">
        <v>617</v>
      </c>
      <c r="C405" s="125" t="s">
        <v>464</v>
      </c>
      <c r="D405" s="125" t="s">
        <v>464</v>
      </c>
    </row>
    <row r="406" spans="2:4" x14ac:dyDescent="0.25">
      <c r="B406" s="123" t="s">
        <v>618</v>
      </c>
      <c r="C406" s="125" t="s">
        <v>464</v>
      </c>
      <c r="D406" s="125" t="s">
        <v>464</v>
      </c>
    </row>
    <row r="407" spans="2:4" x14ac:dyDescent="0.25">
      <c r="B407" s="123" t="s">
        <v>619</v>
      </c>
      <c r="C407" s="125" t="s">
        <v>464</v>
      </c>
      <c r="D407" s="125" t="s">
        <v>464</v>
      </c>
    </row>
    <row r="408" spans="2:4" x14ac:dyDescent="0.25">
      <c r="B408" s="123" t="s">
        <v>620</v>
      </c>
      <c r="C408" s="125" t="s">
        <v>464</v>
      </c>
      <c r="D408" s="125" t="s">
        <v>464</v>
      </c>
    </row>
    <row r="409" spans="2:4" x14ac:dyDescent="0.25">
      <c r="B409" s="123" t="s">
        <v>621</v>
      </c>
      <c r="C409" s="125" t="s">
        <v>464</v>
      </c>
      <c r="D409" s="125" t="s">
        <v>464</v>
      </c>
    </row>
    <row r="410" spans="2:4" x14ac:dyDescent="0.25">
      <c r="B410" s="123" t="s">
        <v>622</v>
      </c>
      <c r="C410" s="125" t="s">
        <v>464</v>
      </c>
      <c r="D410" s="125" t="s">
        <v>464</v>
      </c>
    </row>
    <row r="411" spans="2:4" x14ac:dyDescent="0.25">
      <c r="B411" s="123" t="s">
        <v>623</v>
      </c>
      <c r="C411" s="125" t="s">
        <v>464</v>
      </c>
      <c r="D411" s="125" t="s">
        <v>464</v>
      </c>
    </row>
    <row r="412" spans="2:4" x14ac:dyDescent="0.25">
      <c r="B412" s="123" t="s">
        <v>624</v>
      </c>
      <c r="C412" s="125" t="s">
        <v>464</v>
      </c>
      <c r="D412" s="125" t="s">
        <v>464</v>
      </c>
    </row>
    <row r="413" spans="2:4" x14ac:dyDescent="0.25">
      <c r="B413" s="123" t="s">
        <v>625</v>
      </c>
      <c r="C413" s="125" t="s">
        <v>464</v>
      </c>
      <c r="D413" s="125" t="s">
        <v>464</v>
      </c>
    </row>
    <row r="414" spans="2:4" x14ac:dyDescent="0.25">
      <c r="B414" s="123" t="s">
        <v>626</v>
      </c>
      <c r="C414" s="125" t="s">
        <v>464</v>
      </c>
      <c r="D414" s="125" t="s">
        <v>464</v>
      </c>
    </row>
    <row r="415" spans="2:4" x14ac:dyDescent="0.25">
      <c r="B415" s="123" t="s">
        <v>627</v>
      </c>
      <c r="C415" s="125" t="s">
        <v>464</v>
      </c>
      <c r="D415" s="125" t="s">
        <v>464</v>
      </c>
    </row>
    <row r="416" spans="2:4" x14ac:dyDescent="0.25">
      <c r="B416" s="123" t="s">
        <v>628</v>
      </c>
      <c r="C416" s="125" t="s">
        <v>464</v>
      </c>
      <c r="D416" s="125" t="s">
        <v>464</v>
      </c>
    </row>
    <row r="417" spans="2:4" x14ac:dyDescent="0.25">
      <c r="B417" s="123" t="s">
        <v>629</v>
      </c>
      <c r="C417" s="125" t="s">
        <v>464</v>
      </c>
      <c r="D417" s="125" t="s">
        <v>464</v>
      </c>
    </row>
    <row r="418" spans="2:4" x14ac:dyDescent="0.25">
      <c r="B418" s="123" t="s">
        <v>630</v>
      </c>
      <c r="C418" s="125" t="s">
        <v>464</v>
      </c>
      <c r="D418" s="125" t="s">
        <v>464</v>
      </c>
    </row>
    <row r="419" spans="2:4" x14ac:dyDescent="0.25">
      <c r="B419" s="123" t="s">
        <v>631</v>
      </c>
      <c r="C419" s="125" t="s">
        <v>464</v>
      </c>
      <c r="D419" s="125" t="s">
        <v>464</v>
      </c>
    </row>
    <row r="420" spans="2:4" x14ac:dyDescent="0.25">
      <c r="B420" s="123" t="s">
        <v>632</v>
      </c>
      <c r="C420" s="125" t="s">
        <v>464</v>
      </c>
      <c r="D420" s="125" t="s">
        <v>464</v>
      </c>
    </row>
    <row r="421" spans="2:4" x14ac:dyDescent="0.25">
      <c r="B421" s="123" t="s">
        <v>633</v>
      </c>
      <c r="C421" s="125" t="s">
        <v>464</v>
      </c>
      <c r="D421" s="125" t="s">
        <v>464</v>
      </c>
    </row>
    <row r="422" spans="2:4" x14ac:dyDescent="0.25">
      <c r="B422" s="123" t="s">
        <v>634</v>
      </c>
      <c r="C422" s="125" t="s">
        <v>464</v>
      </c>
      <c r="D422" s="125" t="s">
        <v>464</v>
      </c>
    </row>
    <row r="423" spans="2:4" x14ac:dyDescent="0.25">
      <c r="B423" s="123" t="s">
        <v>635</v>
      </c>
      <c r="C423" s="125" t="s">
        <v>464</v>
      </c>
      <c r="D423" s="125" t="s">
        <v>464</v>
      </c>
    </row>
    <row r="424" spans="2:4" x14ac:dyDescent="0.25">
      <c r="B424" s="123" t="s">
        <v>636</v>
      </c>
      <c r="C424" s="125" t="s">
        <v>464</v>
      </c>
      <c r="D424" s="125" t="s">
        <v>464</v>
      </c>
    </row>
    <row r="425" spans="2:4" x14ac:dyDescent="0.25">
      <c r="B425" s="123" t="s">
        <v>637</v>
      </c>
      <c r="C425" s="125" t="s">
        <v>464</v>
      </c>
      <c r="D425" s="125" t="s">
        <v>464</v>
      </c>
    </row>
    <row r="426" spans="2:4" x14ac:dyDescent="0.25">
      <c r="B426" s="123" t="s">
        <v>638</v>
      </c>
      <c r="C426" s="125" t="s">
        <v>464</v>
      </c>
      <c r="D426" s="125" t="s">
        <v>464</v>
      </c>
    </row>
    <row r="427" spans="2:4" x14ac:dyDescent="0.25">
      <c r="B427" s="123" t="s">
        <v>639</v>
      </c>
      <c r="C427" s="125" t="s">
        <v>464</v>
      </c>
      <c r="D427" s="125" t="s">
        <v>464</v>
      </c>
    </row>
    <row r="428" spans="2:4" x14ac:dyDescent="0.25">
      <c r="B428" s="123" t="s">
        <v>640</v>
      </c>
      <c r="C428" s="125" t="s">
        <v>464</v>
      </c>
      <c r="D428" s="125" t="s">
        <v>464</v>
      </c>
    </row>
    <row r="429" spans="2:4" x14ac:dyDescent="0.25">
      <c r="B429" s="123" t="s">
        <v>641</v>
      </c>
      <c r="C429" s="125" t="s">
        <v>464</v>
      </c>
      <c r="D429" s="125" t="s">
        <v>464</v>
      </c>
    </row>
    <row r="430" spans="2:4" x14ac:dyDescent="0.25">
      <c r="B430" s="123" t="s">
        <v>642</v>
      </c>
      <c r="C430" s="125" t="s">
        <v>464</v>
      </c>
      <c r="D430" s="125" t="s">
        <v>464</v>
      </c>
    </row>
    <row r="431" spans="2:4" x14ac:dyDescent="0.25">
      <c r="B431" s="123" t="s">
        <v>643</v>
      </c>
      <c r="C431" s="125" t="s">
        <v>464</v>
      </c>
      <c r="D431" s="125" t="s">
        <v>464</v>
      </c>
    </row>
    <row r="432" spans="2:4" x14ac:dyDescent="0.25">
      <c r="B432" s="123" t="s">
        <v>644</v>
      </c>
      <c r="C432" s="125" t="s">
        <v>464</v>
      </c>
      <c r="D432" s="125" t="s">
        <v>464</v>
      </c>
    </row>
    <row r="433" spans="2:4" x14ac:dyDescent="0.25">
      <c r="B433" s="123" t="s">
        <v>645</v>
      </c>
      <c r="C433" s="125" t="s">
        <v>464</v>
      </c>
      <c r="D433" s="125" t="s">
        <v>464</v>
      </c>
    </row>
    <row r="434" spans="2:4" x14ac:dyDescent="0.25">
      <c r="B434" s="123" t="s">
        <v>646</v>
      </c>
      <c r="C434" s="125" t="s">
        <v>464</v>
      </c>
      <c r="D434" s="125" t="s">
        <v>464</v>
      </c>
    </row>
    <row r="435" spans="2:4" x14ac:dyDescent="0.25">
      <c r="B435" s="123" t="s">
        <v>647</v>
      </c>
      <c r="C435" s="125" t="s">
        <v>464</v>
      </c>
      <c r="D435" s="125" t="s">
        <v>464</v>
      </c>
    </row>
    <row r="436" spans="2:4" x14ac:dyDescent="0.25">
      <c r="B436" s="123" t="s">
        <v>648</v>
      </c>
      <c r="C436" s="125" t="s">
        <v>464</v>
      </c>
      <c r="D436" s="125" t="s">
        <v>464</v>
      </c>
    </row>
    <row r="437" spans="2:4" x14ac:dyDescent="0.25">
      <c r="B437" s="123" t="s">
        <v>649</v>
      </c>
      <c r="C437" s="125" t="s">
        <v>464</v>
      </c>
      <c r="D437" s="125" t="s">
        <v>464</v>
      </c>
    </row>
    <row r="438" spans="2:4" x14ac:dyDescent="0.25">
      <c r="B438" s="123" t="s">
        <v>650</v>
      </c>
      <c r="C438" s="125" t="s">
        <v>464</v>
      </c>
      <c r="D438" s="125" t="s">
        <v>464</v>
      </c>
    </row>
    <row r="439" spans="2:4" x14ac:dyDescent="0.25">
      <c r="B439" s="123" t="s">
        <v>651</v>
      </c>
      <c r="C439" s="125" t="s">
        <v>464</v>
      </c>
      <c r="D439" s="125" t="s">
        <v>464</v>
      </c>
    </row>
    <row r="440" spans="2:4" x14ac:dyDescent="0.25">
      <c r="B440" s="123" t="s">
        <v>652</v>
      </c>
      <c r="C440" s="125" t="s">
        <v>464</v>
      </c>
      <c r="D440" s="125" t="s">
        <v>464</v>
      </c>
    </row>
    <row r="441" spans="2:4" x14ac:dyDescent="0.25">
      <c r="B441" s="123" t="s">
        <v>653</v>
      </c>
      <c r="C441" s="125" t="s">
        <v>464</v>
      </c>
      <c r="D441" s="125" t="s">
        <v>464</v>
      </c>
    </row>
    <row r="442" spans="2:4" x14ac:dyDescent="0.25">
      <c r="B442" s="123" t="s">
        <v>654</v>
      </c>
      <c r="C442" s="125" t="s">
        <v>464</v>
      </c>
      <c r="D442" s="125" t="s">
        <v>464</v>
      </c>
    </row>
    <row r="443" spans="2:4" x14ac:dyDescent="0.25">
      <c r="B443" s="123" t="s">
        <v>655</v>
      </c>
      <c r="C443" s="125" t="s">
        <v>464</v>
      </c>
      <c r="D443" s="125" t="s">
        <v>464</v>
      </c>
    </row>
    <row r="444" spans="2:4" x14ac:dyDescent="0.25">
      <c r="B444" s="123" t="s">
        <v>656</v>
      </c>
      <c r="C444" s="125" t="s">
        <v>464</v>
      </c>
      <c r="D444" s="125" t="s">
        <v>464</v>
      </c>
    </row>
    <row r="445" spans="2:4" x14ac:dyDescent="0.25">
      <c r="B445" s="123" t="s">
        <v>657</v>
      </c>
      <c r="C445" s="125" t="s">
        <v>464</v>
      </c>
      <c r="D445" s="125" t="s">
        <v>464</v>
      </c>
    </row>
    <row r="446" spans="2:4" x14ac:dyDescent="0.25">
      <c r="B446" s="123" t="s">
        <v>658</v>
      </c>
      <c r="C446" s="125" t="s">
        <v>464</v>
      </c>
      <c r="D446" s="125" t="s">
        <v>464</v>
      </c>
    </row>
    <row r="447" spans="2:4" x14ac:dyDescent="0.25">
      <c r="B447" s="123" t="s">
        <v>659</v>
      </c>
      <c r="C447" s="125" t="s">
        <v>464</v>
      </c>
      <c r="D447" s="125" t="s">
        <v>464</v>
      </c>
    </row>
    <row r="448" spans="2:4" x14ac:dyDescent="0.25">
      <c r="B448" s="123" t="s">
        <v>660</v>
      </c>
      <c r="C448" s="125" t="s">
        <v>464</v>
      </c>
      <c r="D448" s="125" t="s">
        <v>464</v>
      </c>
    </row>
    <row r="449" spans="2:4" x14ac:dyDescent="0.25">
      <c r="B449" s="123" t="s">
        <v>661</v>
      </c>
      <c r="C449" s="125" t="s">
        <v>464</v>
      </c>
      <c r="D449" s="125" t="s">
        <v>464</v>
      </c>
    </row>
    <row r="450" spans="2:4" x14ac:dyDescent="0.25">
      <c r="B450" s="123" t="s">
        <v>662</v>
      </c>
      <c r="C450" s="125" t="s">
        <v>464</v>
      </c>
      <c r="D450" s="125" t="s">
        <v>464</v>
      </c>
    </row>
    <row r="451" spans="2:4" x14ac:dyDescent="0.25">
      <c r="B451" s="123" t="s">
        <v>663</v>
      </c>
      <c r="C451" s="125" t="s">
        <v>464</v>
      </c>
      <c r="D451" s="125" t="s">
        <v>464</v>
      </c>
    </row>
    <row r="452" spans="2:4" x14ac:dyDescent="0.25">
      <c r="B452" s="123" t="s">
        <v>664</v>
      </c>
      <c r="C452" s="125" t="s">
        <v>464</v>
      </c>
      <c r="D452" s="125" t="s">
        <v>464</v>
      </c>
    </row>
    <row r="453" spans="2:4" x14ac:dyDescent="0.25">
      <c r="B453" s="123" t="s">
        <v>665</v>
      </c>
      <c r="C453" s="125" t="s">
        <v>464</v>
      </c>
      <c r="D453" s="125" t="s">
        <v>464</v>
      </c>
    </row>
    <row r="454" spans="2:4" x14ac:dyDescent="0.25">
      <c r="B454" s="123" t="s">
        <v>666</v>
      </c>
      <c r="C454" s="125" t="s">
        <v>464</v>
      </c>
      <c r="D454" s="125" t="s">
        <v>464</v>
      </c>
    </row>
    <row r="455" spans="2:4" x14ac:dyDescent="0.25">
      <c r="B455" s="123" t="s">
        <v>667</v>
      </c>
      <c r="C455" s="125" t="s">
        <v>464</v>
      </c>
      <c r="D455" s="125" t="s">
        <v>464</v>
      </c>
    </row>
    <row r="456" spans="2:4" x14ac:dyDescent="0.25">
      <c r="B456" s="123" t="s">
        <v>668</v>
      </c>
      <c r="C456" s="125" t="s">
        <v>464</v>
      </c>
      <c r="D456" s="125" t="s">
        <v>464</v>
      </c>
    </row>
    <row r="457" spans="2:4" x14ac:dyDescent="0.25">
      <c r="B457" s="123" t="s">
        <v>669</v>
      </c>
      <c r="C457" s="125" t="s">
        <v>464</v>
      </c>
      <c r="D457" s="125" t="s">
        <v>464</v>
      </c>
    </row>
    <row r="458" spans="2:4" x14ac:dyDescent="0.25">
      <c r="B458" s="123" t="s">
        <v>670</v>
      </c>
      <c r="C458" s="125" t="s">
        <v>464</v>
      </c>
      <c r="D458" s="125" t="s">
        <v>464</v>
      </c>
    </row>
    <row r="459" spans="2:4" x14ac:dyDescent="0.25">
      <c r="B459" s="123" t="s">
        <v>671</v>
      </c>
      <c r="C459" s="125" t="s">
        <v>464</v>
      </c>
      <c r="D459" s="125" t="s">
        <v>464</v>
      </c>
    </row>
    <row r="460" spans="2:4" x14ac:dyDescent="0.25">
      <c r="B460" s="123" t="s">
        <v>672</v>
      </c>
      <c r="C460" s="125" t="s">
        <v>464</v>
      </c>
      <c r="D460" s="125" t="s">
        <v>464</v>
      </c>
    </row>
    <row r="461" spans="2:4" x14ac:dyDescent="0.25">
      <c r="B461" s="123" t="s">
        <v>673</v>
      </c>
      <c r="C461" s="125" t="s">
        <v>464</v>
      </c>
      <c r="D461" s="125" t="s">
        <v>464</v>
      </c>
    </row>
    <row r="462" spans="2:4" x14ac:dyDescent="0.25">
      <c r="B462" s="123" t="s">
        <v>674</v>
      </c>
      <c r="C462" s="125" t="s">
        <v>464</v>
      </c>
      <c r="D462" s="125" t="s">
        <v>464</v>
      </c>
    </row>
    <row r="463" spans="2:4" x14ac:dyDescent="0.25">
      <c r="B463" s="123" t="s">
        <v>675</v>
      </c>
      <c r="C463" s="125" t="s">
        <v>464</v>
      </c>
      <c r="D463" s="125" t="s">
        <v>464</v>
      </c>
    </row>
    <row r="464" spans="2:4" x14ac:dyDescent="0.25">
      <c r="B464" s="123" t="s">
        <v>676</v>
      </c>
      <c r="C464" s="125" t="s">
        <v>464</v>
      </c>
      <c r="D464" s="125" t="s">
        <v>464</v>
      </c>
    </row>
    <row r="465" spans="2:4" x14ac:dyDescent="0.25">
      <c r="B465" s="123" t="s">
        <v>677</v>
      </c>
      <c r="C465" s="125" t="s">
        <v>464</v>
      </c>
      <c r="D465" s="125" t="s">
        <v>464</v>
      </c>
    </row>
    <row r="466" spans="2:4" x14ac:dyDescent="0.25">
      <c r="B466" s="123" t="s">
        <v>678</v>
      </c>
      <c r="C466" s="125" t="s">
        <v>464</v>
      </c>
      <c r="D466" s="125" t="s">
        <v>464</v>
      </c>
    </row>
    <row r="467" spans="2:4" x14ac:dyDescent="0.25">
      <c r="B467" s="123" t="s">
        <v>679</v>
      </c>
      <c r="C467" s="125" t="s">
        <v>464</v>
      </c>
      <c r="D467" s="125" t="s">
        <v>464</v>
      </c>
    </row>
    <row r="468" spans="2:4" x14ac:dyDescent="0.25">
      <c r="B468" s="123" t="s">
        <v>680</v>
      </c>
      <c r="C468" s="125" t="s">
        <v>464</v>
      </c>
      <c r="D468" s="125" t="s">
        <v>464</v>
      </c>
    </row>
    <row r="469" spans="2:4" x14ac:dyDescent="0.25">
      <c r="B469" s="123" t="s">
        <v>681</v>
      </c>
      <c r="C469" s="125" t="s">
        <v>464</v>
      </c>
      <c r="D469" s="125" t="s">
        <v>464</v>
      </c>
    </row>
    <row r="470" spans="2:4" x14ac:dyDescent="0.25">
      <c r="B470" s="123" t="s">
        <v>682</v>
      </c>
      <c r="C470" s="125" t="s">
        <v>464</v>
      </c>
      <c r="D470" s="125" t="s">
        <v>464</v>
      </c>
    </row>
    <row r="471" spans="2:4" x14ac:dyDescent="0.25">
      <c r="B471" s="123" t="s">
        <v>683</v>
      </c>
      <c r="C471" s="125" t="s">
        <v>464</v>
      </c>
      <c r="D471" s="125" t="s">
        <v>464</v>
      </c>
    </row>
    <row r="472" spans="2:4" x14ac:dyDescent="0.25">
      <c r="B472" s="123" t="s">
        <v>684</v>
      </c>
      <c r="C472" s="125" t="s">
        <v>464</v>
      </c>
      <c r="D472" s="125" t="s">
        <v>464</v>
      </c>
    </row>
    <row r="473" spans="2:4" x14ac:dyDescent="0.25">
      <c r="B473" s="123" t="s">
        <v>685</v>
      </c>
      <c r="C473" s="125" t="s">
        <v>464</v>
      </c>
      <c r="D473" s="125" t="s">
        <v>464</v>
      </c>
    </row>
    <row r="474" spans="2:4" x14ac:dyDescent="0.25">
      <c r="B474" s="123" t="s">
        <v>686</v>
      </c>
      <c r="C474" s="125" t="s">
        <v>464</v>
      </c>
      <c r="D474" s="125" t="s">
        <v>464</v>
      </c>
    </row>
    <row r="475" spans="2:4" x14ac:dyDescent="0.25">
      <c r="B475" s="123" t="s">
        <v>687</v>
      </c>
      <c r="C475" s="125" t="s">
        <v>464</v>
      </c>
      <c r="D475" s="125" t="s">
        <v>464</v>
      </c>
    </row>
    <row r="476" spans="2:4" x14ac:dyDescent="0.25">
      <c r="B476" s="123" t="s">
        <v>688</v>
      </c>
      <c r="C476" s="125" t="s">
        <v>464</v>
      </c>
      <c r="D476" s="125" t="s">
        <v>464</v>
      </c>
    </row>
    <row r="477" spans="2:4" x14ac:dyDescent="0.25">
      <c r="B477" s="123" t="s">
        <v>689</v>
      </c>
      <c r="C477" s="125" t="s">
        <v>464</v>
      </c>
      <c r="D477" s="125" t="s">
        <v>464</v>
      </c>
    </row>
    <row r="478" spans="2:4" x14ac:dyDescent="0.25">
      <c r="B478" s="123" t="s">
        <v>690</v>
      </c>
      <c r="C478" s="125" t="s">
        <v>464</v>
      </c>
      <c r="D478" s="125" t="s">
        <v>464</v>
      </c>
    </row>
    <row r="479" spans="2:4" x14ac:dyDescent="0.25">
      <c r="B479" s="123" t="s">
        <v>691</v>
      </c>
      <c r="C479" s="125" t="s">
        <v>464</v>
      </c>
      <c r="D479" s="125" t="s">
        <v>464</v>
      </c>
    </row>
    <row r="480" spans="2:4" x14ac:dyDescent="0.25">
      <c r="B480" s="123" t="s">
        <v>692</v>
      </c>
      <c r="C480" s="125" t="s">
        <v>464</v>
      </c>
      <c r="D480" s="125" t="s">
        <v>464</v>
      </c>
    </row>
    <row r="481" spans="2:4" x14ac:dyDescent="0.25">
      <c r="B481" s="123" t="s">
        <v>693</v>
      </c>
      <c r="C481" s="125" t="s">
        <v>464</v>
      </c>
      <c r="D481" s="125" t="s">
        <v>464</v>
      </c>
    </row>
    <row r="482" spans="2:4" x14ac:dyDescent="0.25">
      <c r="B482" s="123" t="s">
        <v>694</v>
      </c>
      <c r="C482" s="125" t="s">
        <v>464</v>
      </c>
      <c r="D482" s="125" t="s">
        <v>464</v>
      </c>
    </row>
    <row r="483" spans="2:4" x14ac:dyDescent="0.25">
      <c r="B483" s="123" t="s">
        <v>695</v>
      </c>
      <c r="C483" s="125" t="s">
        <v>464</v>
      </c>
      <c r="D483" s="125" t="s">
        <v>464</v>
      </c>
    </row>
    <row r="484" spans="2:4" x14ac:dyDescent="0.25">
      <c r="B484" s="123" t="s">
        <v>696</v>
      </c>
      <c r="C484" s="125" t="s">
        <v>464</v>
      </c>
      <c r="D484" s="125" t="s">
        <v>464</v>
      </c>
    </row>
    <row r="485" spans="2:4" x14ac:dyDescent="0.25">
      <c r="B485" s="123" t="s">
        <v>697</v>
      </c>
      <c r="C485" s="125" t="s">
        <v>464</v>
      </c>
      <c r="D485" s="125" t="s">
        <v>464</v>
      </c>
    </row>
    <row r="486" spans="2:4" x14ac:dyDescent="0.25">
      <c r="B486" s="123" t="s">
        <v>698</v>
      </c>
      <c r="C486" s="125" t="s">
        <v>464</v>
      </c>
      <c r="D486" s="125" t="s">
        <v>464</v>
      </c>
    </row>
    <row r="487" spans="2:4" x14ac:dyDescent="0.25">
      <c r="B487" s="123" t="s">
        <v>699</v>
      </c>
      <c r="C487" s="125" t="s">
        <v>464</v>
      </c>
      <c r="D487" s="125" t="s">
        <v>464</v>
      </c>
    </row>
    <row r="488" spans="2:4" x14ac:dyDescent="0.25">
      <c r="B488" s="123" t="s">
        <v>700</v>
      </c>
      <c r="C488" s="125" t="s">
        <v>464</v>
      </c>
      <c r="D488" s="125" t="s">
        <v>464</v>
      </c>
    </row>
    <row r="489" spans="2:4" x14ac:dyDescent="0.25">
      <c r="B489" s="123" t="s">
        <v>701</v>
      </c>
      <c r="C489" s="125" t="s">
        <v>464</v>
      </c>
      <c r="D489" s="125" t="s">
        <v>464</v>
      </c>
    </row>
    <row r="490" spans="2:4" x14ac:dyDescent="0.25">
      <c r="B490" s="123" t="s">
        <v>702</v>
      </c>
      <c r="C490" s="125" t="s">
        <v>464</v>
      </c>
      <c r="D490" s="125" t="s">
        <v>464</v>
      </c>
    </row>
    <row r="491" spans="2:4" x14ac:dyDescent="0.25">
      <c r="B491" s="123" t="s">
        <v>703</v>
      </c>
      <c r="C491" s="125" t="s">
        <v>464</v>
      </c>
      <c r="D491" s="125" t="s">
        <v>464</v>
      </c>
    </row>
    <row r="492" spans="2:4" x14ac:dyDescent="0.25">
      <c r="B492" s="123" t="s">
        <v>704</v>
      </c>
      <c r="C492" s="125" t="s">
        <v>464</v>
      </c>
      <c r="D492" s="125" t="s">
        <v>464</v>
      </c>
    </row>
    <row r="493" spans="2:4" x14ac:dyDescent="0.25">
      <c r="B493" s="123" t="s">
        <v>705</v>
      </c>
      <c r="C493" s="125" t="s">
        <v>464</v>
      </c>
      <c r="D493" s="125" t="s">
        <v>464</v>
      </c>
    </row>
    <row r="494" spans="2:4" x14ac:dyDescent="0.25">
      <c r="B494" s="123" t="s">
        <v>706</v>
      </c>
      <c r="C494" s="125" t="s">
        <v>464</v>
      </c>
      <c r="D494" s="125" t="s">
        <v>464</v>
      </c>
    </row>
    <row r="495" spans="2:4" x14ac:dyDescent="0.25">
      <c r="B495" s="123" t="s">
        <v>707</v>
      </c>
      <c r="C495" s="125" t="s">
        <v>464</v>
      </c>
      <c r="D495" s="125" t="s">
        <v>464</v>
      </c>
    </row>
    <row r="496" spans="2:4" x14ac:dyDescent="0.25">
      <c r="B496" s="123" t="s">
        <v>708</v>
      </c>
      <c r="C496" s="125" t="s">
        <v>464</v>
      </c>
      <c r="D496" s="125" t="s">
        <v>464</v>
      </c>
    </row>
    <row r="497" spans="2:4" x14ac:dyDescent="0.25">
      <c r="B497" s="123" t="s">
        <v>709</v>
      </c>
      <c r="C497" s="125" t="s">
        <v>464</v>
      </c>
      <c r="D497" s="125" t="s">
        <v>464</v>
      </c>
    </row>
    <row r="498" spans="2:4" x14ac:dyDescent="0.25">
      <c r="B498" s="123" t="s">
        <v>710</v>
      </c>
      <c r="C498" s="125" t="s">
        <v>464</v>
      </c>
      <c r="D498" s="125" t="s">
        <v>464</v>
      </c>
    </row>
    <row r="499" spans="2:4" x14ac:dyDescent="0.25">
      <c r="B499" s="123" t="s">
        <v>711</v>
      </c>
      <c r="C499" s="125" t="s">
        <v>464</v>
      </c>
      <c r="D499" s="125" t="s">
        <v>464</v>
      </c>
    </row>
    <row r="500" spans="2:4" x14ac:dyDescent="0.25">
      <c r="B500" s="123" t="s">
        <v>712</v>
      </c>
      <c r="C500" s="125" t="s">
        <v>464</v>
      </c>
      <c r="D500" s="125" t="s">
        <v>464</v>
      </c>
    </row>
    <row r="501" spans="2:4" x14ac:dyDescent="0.25">
      <c r="B501" s="123" t="s">
        <v>713</v>
      </c>
      <c r="C501" s="125" t="s">
        <v>464</v>
      </c>
      <c r="D501" s="125" t="s">
        <v>464</v>
      </c>
    </row>
    <row r="502" spans="2:4" x14ac:dyDescent="0.25">
      <c r="B502" s="123" t="s">
        <v>714</v>
      </c>
      <c r="C502" s="125" t="s">
        <v>464</v>
      </c>
      <c r="D502" s="125" t="s">
        <v>464</v>
      </c>
    </row>
    <row r="503" spans="2:4" x14ac:dyDescent="0.25">
      <c r="B503" s="123" t="s">
        <v>715</v>
      </c>
      <c r="C503" s="125" t="s">
        <v>464</v>
      </c>
      <c r="D503" s="125" t="s">
        <v>464</v>
      </c>
    </row>
    <row r="504" spans="2:4" x14ac:dyDescent="0.25">
      <c r="B504" s="123" t="s">
        <v>716</v>
      </c>
      <c r="C504" s="125" t="s">
        <v>464</v>
      </c>
      <c r="D504" s="125" t="s">
        <v>464</v>
      </c>
    </row>
    <row r="505" spans="2:4" x14ac:dyDescent="0.25">
      <c r="B505" s="123" t="s">
        <v>717</v>
      </c>
      <c r="C505" s="125" t="s">
        <v>464</v>
      </c>
      <c r="D505" s="125" t="s">
        <v>464</v>
      </c>
    </row>
    <row r="506" spans="2:4" x14ac:dyDescent="0.25">
      <c r="B506" s="123" t="s">
        <v>718</v>
      </c>
      <c r="C506" s="125" t="s">
        <v>464</v>
      </c>
      <c r="D506" s="125" t="s">
        <v>464</v>
      </c>
    </row>
    <row r="507" spans="2:4" x14ac:dyDescent="0.25">
      <c r="B507" s="123" t="s">
        <v>719</v>
      </c>
      <c r="C507" s="125" t="s">
        <v>464</v>
      </c>
      <c r="D507" s="125" t="s">
        <v>464</v>
      </c>
    </row>
    <row r="508" spans="2:4" x14ac:dyDescent="0.25">
      <c r="B508" s="123" t="s">
        <v>720</v>
      </c>
      <c r="C508" s="125" t="s">
        <v>464</v>
      </c>
      <c r="D508" s="125" t="s">
        <v>464</v>
      </c>
    </row>
    <row r="509" spans="2:4" x14ac:dyDescent="0.25">
      <c r="B509" s="123" t="s">
        <v>721</v>
      </c>
      <c r="C509" s="125" t="s">
        <v>464</v>
      </c>
      <c r="D509" s="125" t="s">
        <v>464</v>
      </c>
    </row>
    <row r="510" spans="2:4" x14ac:dyDescent="0.25">
      <c r="B510" s="123" t="s">
        <v>722</v>
      </c>
      <c r="C510" s="125" t="s">
        <v>464</v>
      </c>
      <c r="D510" s="125" t="s">
        <v>464</v>
      </c>
    </row>
    <row r="511" spans="2:4" x14ac:dyDescent="0.25">
      <c r="B511" s="123" t="s">
        <v>723</v>
      </c>
      <c r="C511" s="125" t="s">
        <v>464</v>
      </c>
      <c r="D511" s="125" t="s">
        <v>464</v>
      </c>
    </row>
    <row r="512" spans="2:4" x14ac:dyDescent="0.25">
      <c r="B512" s="123" t="s">
        <v>724</v>
      </c>
      <c r="C512" s="125" t="s">
        <v>464</v>
      </c>
      <c r="D512" s="125" t="s">
        <v>464</v>
      </c>
    </row>
    <row r="513" spans="2:4" x14ac:dyDescent="0.25">
      <c r="B513" s="123" t="s">
        <v>725</v>
      </c>
      <c r="C513" s="125" t="s">
        <v>464</v>
      </c>
      <c r="D513" s="125" t="s">
        <v>464</v>
      </c>
    </row>
    <row r="514" spans="2:4" x14ac:dyDescent="0.25">
      <c r="B514" s="123" t="s">
        <v>726</v>
      </c>
      <c r="C514" s="125" t="s">
        <v>464</v>
      </c>
      <c r="D514" s="125" t="s">
        <v>464</v>
      </c>
    </row>
    <row r="515" spans="2:4" x14ac:dyDescent="0.25">
      <c r="B515" s="123" t="s">
        <v>727</v>
      </c>
      <c r="C515" s="125" t="s">
        <v>464</v>
      </c>
      <c r="D515" s="125" t="s">
        <v>464</v>
      </c>
    </row>
    <row r="516" spans="2:4" x14ac:dyDescent="0.25">
      <c r="B516" s="123" t="s">
        <v>728</v>
      </c>
      <c r="C516" s="125" t="s">
        <v>464</v>
      </c>
      <c r="D516" s="125" t="s">
        <v>464</v>
      </c>
    </row>
    <row r="517" spans="2:4" x14ac:dyDescent="0.25">
      <c r="B517" s="123" t="s">
        <v>729</v>
      </c>
      <c r="C517" s="125" t="s">
        <v>464</v>
      </c>
      <c r="D517" s="125" t="s">
        <v>464</v>
      </c>
    </row>
    <row r="518" spans="2:4" x14ac:dyDescent="0.25">
      <c r="B518" s="123" t="s">
        <v>730</v>
      </c>
      <c r="C518" s="125" t="s">
        <v>464</v>
      </c>
      <c r="D518" s="125" t="s">
        <v>464</v>
      </c>
    </row>
    <row r="519" spans="2:4" x14ac:dyDescent="0.25">
      <c r="B519" s="123" t="s">
        <v>731</v>
      </c>
      <c r="C519" s="125" t="s">
        <v>464</v>
      </c>
      <c r="D519" s="125" t="s">
        <v>464</v>
      </c>
    </row>
    <row r="520" spans="2:4" x14ac:dyDescent="0.25">
      <c r="B520" s="123" t="s">
        <v>732</v>
      </c>
      <c r="C520" s="125" t="s">
        <v>464</v>
      </c>
      <c r="D520" s="125" t="s">
        <v>464</v>
      </c>
    </row>
    <row r="521" spans="2:4" x14ac:dyDescent="0.25">
      <c r="B521" s="123" t="s">
        <v>733</v>
      </c>
      <c r="C521" s="125" t="s">
        <v>464</v>
      </c>
      <c r="D521" s="125" t="s">
        <v>464</v>
      </c>
    </row>
    <row r="522" spans="2:4" x14ac:dyDescent="0.25">
      <c r="B522" s="123" t="s">
        <v>734</v>
      </c>
      <c r="C522" s="125" t="s">
        <v>464</v>
      </c>
      <c r="D522" s="125" t="s">
        <v>464</v>
      </c>
    </row>
    <row r="523" spans="2:4" x14ac:dyDescent="0.25">
      <c r="B523" s="123" t="s">
        <v>735</v>
      </c>
      <c r="C523" s="125" t="s">
        <v>464</v>
      </c>
      <c r="D523" s="125" t="s">
        <v>464</v>
      </c>
    </row>
    <row r="524" spans="2:4" x14ac:dyDescent="0.25">
      <c r="B524" s="123" t="s">
        <v>736</v>
      </c>
      <c r="C524" s="125" t="s">
        <v>464</v>
      </c>
      <c r="D524" s="125" t="s">
        <v>464</v>
      </c>
    </row>
    <row r="525" spans="2:4" x14ac:dyDescent="0.25">
      <c r="B525" s="123" t="s">
        <v>737</v>
      </c>
      <c r="C525" s="125" t="s">
        <v>464</v>
      </c>
      <c r="D525" s="125" t="s">
        <v>464</v>
      </c>
    </row>
    <row r="526" spans="2:4" x14ac:dyDescent="0.25">
      <c r="B526" s="123" t="s">
        <v>738</v>
      </c>
      <c r="C526" s="125" t="s">
        <v>464</v>
      </c>
      <c r="D526" s="125" t="s">
        <v>464</v>
      </c>
    </row>
    <row r="527" spans="2:4" x14ac:dyDescent="0.25">
      <c r="B527" s="123" t="s">
        <v>739</v>
      </c>
      <c r="C527" s="125" t="s">
        <v>464</v>
      </c>
      <c r="D527" s="125" t="s">
        <v>464</v>
      </c>
    </row>
    <row r="528" spans="2:4" x14ac:dyDescent="0.25">
      <c r="B528" s="123" t="s">
        <v>740</v>
      </c>
      <c r="C528" s="125" t="s">
        <v>464</v>
      </c>
      <c r="D528" s="125" t="s">
        <v>464</v>
      </c>
    </row>
    <row r="529" spans="2:4" x14ac:dyDescent="0.25">
      <c r="B529" s="123" t="s">
        <v>741</v>
      </c>
      <c r="C529" s="125" t="s">
        <v>464</v>
      </c>
      <c r="D529" s="125" t="s">
        <v>464</v>
      </c>
    </row>
    <row r="530" spans="2:4" x14ac:dyDescent="0.25">
      <c r="B530" s="123" t="s">
        <v>742</v>
      </c>
      <c r="C530" s="125" t="s">
        <v>464</v>
      </c>
      <c r="D530" s="125" t="s">
        <v>464</v>
      </c>
    </row>
    <row r="531" spans="2:4" x14ac:dyDescent="0.25">
      <c r="B531" s="123" t="s">
        <v>743</v>
      </c>
      <c r="C531" s="125" t="s">
        <v>464</v>
      </c>
      <c r="D531" s="125" t="s">
        <v>464</v>
      </c>
    </row>
    <row r="532" spans="2:4" x14ac:dyDescent="0.25">
      <c r="B532" s="123" t="s">
        <v>744</v>
      </c>
      <c r="C532" s="125" t="s">
        <v>464</v>
      </c>
      <c r="D532" s="125" t="s">
        <v>464</v>
      </c>
    </row>
    <row r="533" spans="2:4" x14ac:dyDescent="0.25">
      <c r="B533" s="123" t="s">
        <v>745</v>
      </c>
      <c r="C533" s="125" t="s">
        <v>464</v>
      </c>
      <c r="D533" s="125" t="s">
        <v>464</v>
      </c>
    </row>
    <row r="534" spans="2:4" x14ac:dyDescent="0.25">
      <c r="B534" s="123" t="s">
        <v>746</v>
      </c>
      <c r="C534" s="125" t="s">
        <v>464</v>
      </c>
      <c r="D534" s="125" t="s">
        <v>464</v>
      </c>
    </row>
    <row r="535" spans="2:4" x14ac:dyDescent="0.25">
      <c r="B535" s="123" t="s">
        <v>747</v>
      </c>
      <c r="C535" s="125" t="s">
        <v>464</v>
      </c>
      <c r="D535" s="125" t="s">
        <v>464</v>
      </c>
    </row>
    <row r="536" spans="2:4" x14ac:dyDescent="0.25">
      <c r="B536" s="123" t="s">
        <v>748</v>
      </c>
      <c r="C536" s="125" t="s">
        <v>464</v>
      </c>
      <c r="D536" s="125" t="s">
        <v>464</v>
      </c>
    </row>
    <row r="537" spans="2:4" x14ac:dyDescent="0.25">
      <c r="B537" s="123" t="s">
        <v>749</v>
      </c>
      <c r="C537" s="125" t="s">
        <v>464</v>
      </c>
      <c r="D537" s="125" t="s">
        <v>464</v>
      </c>
    </row>
    <row r="538" spans="2:4" x14ac:dyDescent="0.25">
      <c r="B538" s="123" t="s">
        <v>750</v>
      </c>
      <c r="C538" s="125" t="s">
        <v>464</v>
      </c>
      <c r="D538" s="125" t="s">
        <v>464</v>
      </c>
    </row>
    <row r="539" spans="2:4" x14ac:dyDescent="0.25">
      <c r="B539" s="123" t="s">
        <v>751</v>
      </c>
      <c r="C539" s="125" t="s">
        <v>464</v>
      </c>
      <c r="D539" s="125" t="s">
        <v>464</v>
      </c>
    </row>
    <row r="540" spans="2:4" x14ac:dyDescent="0.25">
      <c r="B540" s="123" t="s">
        <v>752</v>
      </c>
      <c r="C540" s="125" t="s">
        <v>464</v>
      </c>
      <c r="D540" s="125" t="s">
        <v>464</v>
      </c>
    </row>
    <row r="541" spans="2:4" x14ac:dyDescent="0.25">
      <c r="B541" s="123" t="s">
        <v>304</v>
      </c>
      <c r="C541" s="125" t="s">
        <v>464</v>
      </c>
      <c r="D541" s="125" t="s">
        <v>464</v>
      </c>
    </row>
    <row r="542" spans="2:4" x14ac:dyDescent="0.25">
      <c r="B542" s="123" t="s">
        <v>753</v>
      </c>
      <c r="C542" s="125" t="s">
        <v>464</v>
      </c>
      <c r="D542" s="125" t="s">
        <v>464</v>
      </c>
    </row>
    <row r="543" spans="2:4" x14ac:dyDescent="0.25">
      <c r="B543" s="123" t="s">
        <v>754</v>
      </c>
      <c r="C543" s="125" t="s">
        <v>464</v>
      </c>
      <c r="D543" s="125" t="s">
        <v>464</v>
      </c>
    </row>
    <row r="544" spans="2:4" x14ac:dyDescent="0.25">
      <c r="B544" s="123" t="s">
        <v>755</v>
      </c>
      <c r="C544" s="125" t="s">
        <v>464</v>
      </c>
      <c r="D544" s="125" t="s">
        <v>464</v>
      </c>
    </row>
    <row r="545" spans="2:4" x14ac:dyDescent="0.25">
      <c r="B545" s="123" t="s">
        <v>756</v>
      </c>
      <c r="C545" s="125" t="s">
        <v>464</v>
      </c>
      <c r="D545" s="125" t="s">
        <v>464</v>
      </c>
    </row>
    <row r="546" spans="2:4" x14ac:dyDescent="0.25">
      <c r="B546" s="123" t="s">
        <v>757</v>
      </c>
      <c r="C546" s="125" t="s">
        <v>464</v>
      </c>
      <c r="D546" s="125" t="s">
        <v>464</v>
      </c>
    </row>
    <row r="547" spans="2:4" x14ac:dyDescent="0.25">
      <c r="B547" s="123" t="s">
        <v>758</v>
      </c>
      <c r="C547" s="125" t="s">
        <v>464</v>
      </c>
      <c r="D547" s="125" t="s">
        <v>464</v>
      </c>
    </row>
    <row r="548" spans="2:4" x14ac:dyDescent="0.25">
      <c r="B548" s="123" t="s">
        <v>759</v>
      </c>
      <c r="C548" s="125" t="s">
        <v>464</v>
      </c>
      <c r="D548" s="125" t="s">
        <v>464</v>
      </c>
    </row>
    <row r="549" spans="2:4" x14ac:dyDescent="0.25">
      <c r="B549" s="123" t="s">
        <v>760</v>
      </c>
      <c r="C549" s="125" t="s">
        <v>464</v>
      </c>
      <c r="D549" s="125" t="s">
        <v>464</v>
      </c>
    </row>
    <row r="550" spans="2:4" x14ac:dyDescent="0.25">
      <c r="B550" s="123" t="s">
        <v>761</v>
      </c>
      <c r="C550" s="125" t="s">
        <v>464</v>
      </c>
      <c r="D550" s="125" t="s">
        <v>464</v>
      </c>
    </row>
    <row r="551" spans="2:4" x14ac:dyDescent="0.25">
      <c r="B551" s="123" t="s">
        <v>762</v>
      </c>
      <c r="C551" s="125" t="s">
        <v>464</v>
      </c>
      <c r="D551" s="125" t="s">
        <v>464</v>
      </c>
    </row>
    <row r="552" spans="2:4" x14ac:dyDescent="0.25">
      <c r="B552" s="123" t="s">
        <v>763</v>
      </c>
      <c r="C552" s="125" t="s">
        <v>464</v>
      </c>
      <c r="D552" s="125" t="s">
        <v>464</v>
      </c>
    </row>
    <row r="553" spans="2:4" x14ac:dyDescent="0.25">
      <c r="B553" s="123" t="s">
        <v>764</v>
      </c>
      <c r="C553" s="125" t="s">
        <v>464</v>
      </c>
      <c r="D553" s="125" t="s">
        <v>464</v>
      </c>
    </row>
    <row r="554" spans="2:4" x14ac:dyDescent="0.25">
      <c r="B554" s="123" t="s">
        <v>765</v>
      </c>
      <c r="C554" s="125" t="s">
        <v>464</v>
      </c>
      <c r="D554" s="125" t="s">
        <v>464</v>
      </c>
    </row>
    <row r="555" spans="2:4" x14ac:dyDescent="0.25">
      <c r="B555" s="123" t="s">
        <v>766</v>
      </c>
      <c r="C555" s="125" t="s">
        <v>464</v>
      </c>
      <c r="D555" s="125" t="s">
        <v>464</v>
      </c>
    </row>
    <row r="556" spans="2:4" x14ac:dyDescent="0.25">
      <c r="B556" s="123" t="s">
        <v>767</v>
      </c>
      <c r="C556" s="125" t="s">
        <v>464</v>
      </c>
      <c r="D556" s="125" t="s">
        <v>464</v>
      </c>
    </row>
    <row r="557" spans="2:4" x14ac:dyDescent="0.25">
      <c r="B557" s="123" t="s">
        <v>768</v>
      </c>
      <c r="C557" s="125" t="s">
        <v>464</v>
      </c>
      <c r="D557" s="125" t="s">
        <v>464</v>
      </c>
    </row>
    <row r="558" spans="2:4" x14ac:dyDescent="0.25">
      <c r="B558" s="123" t="s">
        <v>769</v>
      </c>
      <c r="C558" s="125" t="s">
        <v>464</v>
      </c>
      <c r="D558" s="125" t="s">
        <v>464</v>
      </c>
    </row>
    <row r="559" spans="2:4" x14ac:dyDescent="0.25">
      <c r="B559" s="123" t="s">
        <v>770</v>
      </c>
      <c r="C559" s="125" t="s">
        <v>464</v>
      </c>
      <c r="D559" s="125" t="s">
        <v>464</v>
      </c>
    </row>
    <row r="560" spans="2:4" x14ac:dyDescent="0.25">
      <c r="B560" s="123" t="s">
        <v>771</v>
      </c>
      <c r="C560" s="125" t="s">
        <v>464</v>
      </c>
      <c r="D560" s="125" t="s">
        <v>464</v>
      </c>
    </row>
    <row r="561" spans="2:4" x14ac:dyDescent="0.25">
      <c r="B561" s="123" t="s">
        <v>772</v>
      </c>
      <c r="C561" s="125" t="s">
        <v>464</v>
      </c>
      <c r="D561" s="125" t="s">
        <v>464</v>
      </c>
    </row>
    <row r="562" spans="2:4" x14ac:dyDescent="0.25">
      <c r="B562" s="123" t="s">
        <v>773</v>
      </c>
      <c r="C562" s="125" t="s">
        <v>464</v>
      </c>
      <c r="D562" s="125" t="s">
        <v>464</v>
      </c>
    </row>
    <row r="563" spans="2:4" x14ac:dyDescent="0.25">
      <c r="B563" s="123" t="s">
        <v>774</v>
      </c>
      <c r="C563" s="125" t="s">
        <v>464</v>
      </c>
      <c r="D563" s="125" t="s">
        <v>464</v>
      </c>
    </row>
    <row r="564" spans="2:4" x14ac:dyDescent="0.25">
      <c r="B564" s="123" t="s">
        <v>775</v>
      </c>
      <c r="C564" s="125" t="s">
        <v>464</v>
      </c>
      <c r="D564" s="125" t="s">
        <v>464</v>
      </c>
    </row>
    <row r="565" spans="2:4" x14ac:dyDescent="0.25">
      <c r="B565" s="123" t="s">
        <v>776</v>
      </c>
      <c r="C565" s="125" t="s">
        <v>464</v>
      </c>
      <c r="D565" s="125" t="s">
        <v>464</v>
      </c>
    </row>
    <row r="566" spans="2:4" x14ac:dyDescent="0.25">
      <c r="B566" s="123" t="s">
        <v>777</v>
      </c>
      <c r="C566" s="125" t="s">
        <v>464</v>
      </c>
      <c r="D566" s="125" t="s">
        <v>464</v>
      </c>
    </row>
    <row r="567" spans="2:4" x14ac:dyDescent="0.25">
      <c r="B567" s="123" t="s">
        <v>778</v>
      </c>
      <c r="C567" s="125" t="s">
        <v>464</v>
      </c>
      <c r="D567" s="125" t="s">
        <v>464</v>
      </c>
    </row>
    <row r="568" spans="2:4" x14ac:dyDescent="0.25">
      <c r="B568" s="123" t="s">
        <v>779</v>
      </c>
      <c r="C568" s="125" t="s">
        <v>464</v>
      </c>
      <c r="D568" s="125" t="s">
        <v>464</v>
      </c>
    </row>
    <row r="569" spans="2:4" x14ac:dyDescent="0.25">
      <c r="B569" s="123" t="s">
        <v>780</v>
      </c>
      <c r="C569" s="125" t="s">
        <v>464</v>
      </c>
      <c r="D569" s="125" t="s">
        <v>464</v>
      </c>
    </row>
    <row r="570" spans="2:4" x14ac:dyDescent="0.25">
      <c r="B570" s="123" t="s">
        <v>781</v>
      </c>
      <c r="C570" s="125" t="s">
        <v>464</v>
      </c>
      <c r="D570" s="125" t="s">
        <v>464</v>
      </c>
    </row>
    <row r="571" spans="2:4" x14ac:dyDescent="0.25">
      <c r="B571" s="123" t="s">
        <v>782</v>
      </c>
      <c r="C571" s="125" t="s">
        <v>464</v>
      </c>
      <c r="D571" s="125" t="s">
        <v>464</v>
      </c>
    </row>
    <row r="572" spans="2:4" x14ac:dyDescent="0.25">
      <c r="B572" s="123" t="s">
        <v>783</v>
      </c>
      <c r="C572" s="125" t="s">
        <v>464</v>
      </c>
      <c r="D572" s="125" t="s">
        <v>464</v>
      </c>
    </row>
    <row r="573" spans="2:4" x14ac:dyDescent="0.25">
      <c r="B573" s="123" t="s">
        <v>784</v>
      </c>
      <c r="C573" s="125" t="s">
        <v>464</v>
      </c>
      <c r="D573" s="125" t="s">
        <v>464</v>
      </c>
    </row>
    <row r="574" spans="2:4" x14ac:dyDescent="0.25">
      <c r="B574" s="123" t="s">
        <v>785</v>
      </c>
      <c r="C574" s="125" t="s">
        <v>464</v>
      </c>
      <c r="D574" s="125" t="s">
        <v>464</v>
      </c>
    </row>
    <row r="575" spans="2:4" x14ac:dyDescent="0.25">
      <c r="B575" s="123" t="s">
        <v>786</v>
      </c>
      <c r="C575" s="125" t="s">
        <v>464</v>
      </c>
      <c r="D575" s="125" t="s">
        <v>464</v>
      </c>
    </row>
    <row r="576" spans="2:4" x14ac:dyDescent="0.25">
      <c r="B576" s="123" t="s">
        <v>787</v>
      </c>
      <c r="C576" s="125" t="s">
        <v>464</v>
      </c>
      <c r="D576" s="125" t="s">
        <v>464</v>
      </c>
    </row>
    <row r="577" spans="2:4" x14ac:dyDescent="0.25">
      <c r="B577" s="123" t="s">
        <v>788</v>
      </c>
      <c r="C577" s="125" t="s">
        <v>464</v>
      </c>
      <c r="D577" s="125" t="s">
        <v>464</v>
      </c>
    </row>
    <row r="578" spans="2:4" x14ac:dyDescent="0.25">
      <c r="B578" s="123" t="s">
        <v>789</v>
      </c>
      <c r="C578" s="125" t="s">
        <v>464</v>
      </c>
      <c r="D578" s="125" t="s">
        <v>464</v>
      </c>
    </row>
    <row r="579" spans="2:4" x14ac:dyDescent="0.25">
      <c r="B579" s="123" t="s">
        <v>790</v>
      </c>
      <c r="C579" s="125" t="s">
        <v>464</v>
      </c>
      <c r="D579" s="125" t="s">
        <v>464</v>
      </c>
    </row>
    <row r="580" spans="2:4" x14ac:dyDescent="0.25">
      <c r="B580" s="123" t="s">
        <v>791</v>
      </c>
      <c r="C580" s="125" t="s">
        <v>464</v>
      </c>
      <c r="D580" s="125" t="s">
        <v>464</v>
      </c>
    </row>
    <row r="581" spans="2:4" x14ac:dyDescent="0.25">
      <c r="B581" s="123" t="s">
        <v>792</v>
      </c>
      <c r="C581" s="125" t="s">
        <v>464</v>
      </c>
      <c r="D581" s="125" t="s">
        <v>464</v>
      </c>
    </row>
    <row r="582" spans="2:4" x14ac:dyDescent="0.25">
      <c r="B582" s="123" t="s">
        <v>793</v>
      </c>
      <c r="C582" s="125" t="s">
        <v>464</v>
      </c>
      <c r="D582" s="125" t="s">
        <v>464</v>
      </c>
    </row>
    <row r="583" spans="2:4" x14ac:dyDescent="0.25">
      <c r="B583" s="123" t="s">
        <v>794</v>
      </c>
      <c r="C583" s="125" t="s">
        <v>464</v>
      </c>
      <c r="D583" s="125" t="s">
        <v>464</v>
      </c>
    </row>
    <row r="584" spans="2:4" x14ac:dyDescent="0.25">
      <c r="B584" s="123" t="s">
        <v>795</v>
      </c>
      <c r="C584" s="125" t="s">
        <v>464</v>
      </c>
      <c r="D584" s="125" t="s">
        <v>464</v>
      </c>
    </row>
    <row r="585" spans="2:4" x14ac:dyDescent="0.25">
      <c r="B585" s="123" t="s">
        <v>796</v>
      </c>
      <c r="C585" s="125" t="s">
        <v>464</v>
      </c>
      <c r="D585" s="125" t="s">
        <v>464</v>
      </c>
    </row>
    <row r="586" spans="2:4" x14ac:dyDescent="0.25">
      <c r="B586" s="123" t="s">
        <v>797</v>
      </c>
      <c r="C586" s="125" t="s">
        <v>464</v>
      </c>
      <c r="D586" s="125" t="s">
        <v>464</v>
      </c>
    </row>
    <row r="587" spans="2:4" x14ac:dyDescent="0.25">
      <c r="B587" s="123" t="s">
        <v>798</v>
      </c>
      <c r="C587" s="125" t="s">
        <v>464</v>
      </c>
      <c r="D587" s="125" t="s">
        <v>464</v>
      </c>
    </row>
    <row r="588" spans="2:4" x14ac:dyDescent="0.25">
      <c r="B588" s="123" t="s">
        <v>799</v>
      </c>
      <c r="C588" s="125" t="s">
        <v>464</v>
      </c>
      <c r="D588" s="125" t="s">
        <v>464</v>
      </c>
    </row>
    <row r="589" spans="2:4" x14ac:dyDescent="0.25">
      <c r="B589" s="123" t="s">
        <v>800</v>
      </c>
      <c r="C589" s="125" t="s">
        <v>464</v>
      </c>
      <c r="D589" s="125" t="s">
        <v>464</v>
      </c>
    </row>
    <row r="590" spans="2:4" x14ac:dyDescent="0.25">
      <c r="B590" s="123" t="s">
        <v>801</v>
      </c>
      <c r="C590" s="125" t="s">
        <v>464</v>
      </c>
      <c r="D590" s="125" t="s">
        <v>464</v>
      </c>
    </row>
    <row r="591" spans="2:4" x14ac:dyDescent="0.25">
      <c r="B591" s="123" t="s">
        <v>802</v>
      </c>
      <c r="C591" s="125" t="s">
        <v>464</v>
      </c>
      <c r="D591" s="125" t="s">
        <v>464</v>
      </c>
    </row>
    <row r="592" spans="2:4" x14ac:dyDescent="0.25">
      <c r="B592" s="123" t="s">
        <v>803</v>
      </c>
      <c r="C592" s="125" t="s">
        <v>464</v>
      </c>
      <c r="D592" s="125" t="s">
        <v>464</v>
      </c>
    </row>
    <row r="593" spans="2:4" x14ac:dyDescent="0.25">
      <c r="B593" s="123" t="s">
        <v>804</v>
      </c>
      <c r="C593" s="125" t="s">
        <v>464</v>
      </c>
      <c r="D593" s="125" t="s">
        <v>464</v>
      </c>
    </row>
    <row r="594" spans="2:4" x14ac:dyDescent="0.25">
      <c r="B594" s="123" t="s">
        <v>805</v>
      </c>
      <c r="C594" s="125" t="s">
        <v>464</v>
      </c>
      <c r="D594" s="125" t="s">
        <v>464</v>
      </c>
    </row>
    <row r="595" spans="2:4" x14ac:dyDescent="0.25">
      <c r="B595" s="123" t="s">
        <v>806</v>
      </c>
      <c r="C595" s="125" t="s">
        <v>464</v>
      </c>
      <c r="D595" s="125" t="s">
        <v>464</v>
      </c>
    </row>
    <row r="596" spans="2:4" x14ac:dyDescent="0.25">
      <c r="B596" s="123" t="s">
        <v>807</v>
      </c>
      <c r="C596" s="125" t="s">
        <v>464</v>
      </c>
      <c r="D596" s="125" t="s">
        <v>464</v>
      </c>
    </row>
    <row r="597" spans="2:4" x14ac:dyDescent="0.25">
      <c r="B597" s="123" t="s">
        <v>808</v>
      </c>
      <c r="C597" s="125" t="s">
        <v>464</v>
      </c>
      <c r="D597" s="125" t="s">
        <v>464</v>
      </c>
    </row>
    <row r="598" spans="2:4" x14ac:dyDescent="0.25">
      <c r="B598" s="123" t="s">
        <v>809</v>
      </c>
      <c r="C598" s="125" t="s">
        <v>464</v>
      </c>
      <c r="D598" s="125" t="s">
        <v>464</v>
      </c>
    </row>
    <row r="599" spans="2:4" x14ac:dyDescent="0.25">
      <c r="B599" s="123" t="s">
        <v>810</v>
      </c>
      <c r="C599" s="125" t="s">
        <v>464</v>
      </c>
      <c r="D599" s="125" t="s">
        <v>464</v>
      </c>
    </row>
    <row r="600" spans="2:4" x14ac:dyDescent="0.25">
      <c r="B600" s="123" t="s">
        <v>811</v>
      </c>
      <c r="C600" s="125" t="s">
        <v>464</v>
      </c>
      <c r="D600" s="125" t="s">
        <v>464</v>
      </c>
    </row>
    <row r="601" spans="2:4" x14ac:dyDescent="0.25">
      <c r="B601" s="123" t="s">
        <v>812</v>
      </c>
      <c r="C601" s="125" t="s">
        <v>464</v>
      </c>
      <c r="D601" s="125" t="s">
        <v>464</v>
      </c>
    </row>
    <row r="602" spans="2:4" x14ac:dyDescent="0.25">
      <c r="B602" s="123" t="s">
        <v>813</v>
      </c>
      <c r="C602" s="125" t="s">
        <v>464</v>
      </c>
      <c r="D602" s="125" t="s">
        <v>464</v>
      </c>
    </row>
    <row r="603" spans="2:4" x14ac:dyDescent="0.25">
      <c r="B603" s="123" t="s">
        <v>814</v>
      </c>
      <c r="C603" s="125" t="s">
        <v>464</v>
      </c>
      <c r="D603" s="125" t="s">
        <v>464</v>
      </c>
    </row>
    <row r="604" spans="2:4" x14ac:dyDescent="0.25">
      <c r="B604" s="123" t="s">
        <v>815</v>
      </c>
      <c r="C604" s="125" t="s">
        <v>464</v>
      </c>
      <c r="D604" s="125" t="s">
        <v>464</v>
      </c>
    </row>
    <row r="605" spans="2:4" x14ac:dyDescent="0.25">
      <c r="B605" s="123" t="s">
        <v>816</v>
      </c>
      <c r="C605" s="125" t="s">
        <v>464</v>
      </c>
      <c r="D605" s="125" t="s">
        <v>464</v>
      </c>
    </row>
    <row r="606" spans="2:4" x14ac:dyDescent="0.25">
      <c r="B606" s="123" t="s">
        <v>817</v>
      </c>
      <c r="C606" s="125" t="s">
        <v>464</v>
      </c>
      <c r="D606" s="125" t="s">
        <v>464</v>
      </c>
    </row>
    <row r="607" spans="2:4" x14ac:dyDescent="0.25">
      <c r="B607" s="123" t="s">
        <v>818</v>
      </c>
      <c r="C607" s="125" t="s">
        <v>464</v>
      </c>
      <c r="D607" s="125" t="s">
        <v>464</v>
      </c>
    </row>
    <row r="608" spans="2:4" x14ac:dyDescent="0.25">
      <c r="B608" s="123" t="s">
        <v>819</v>
      </c>
      <c r="C608" s="125" t="s">
        <v>464</v>
      </c>
      <c r="D608" s="125" t="s">
        <v>464</v>
      </c>
    </row>
    <row r="609" spans="2:4" x14ac:dyDescent="0.25">
      <c r="B609" s="123" t="s">
        <v>820</v>
      </c>
      <c r="C609" s="125" t="s">
        <v>464</v>
      </c>
      <c r="D609" s="125" t="s">
        <v>464</v>
      </c>
    </row>
    <row r="610" spans="2:4" x14ac:dyDescent="0.25">
      <c r="B610" s="123" t="s">
        <v>821</v>
      </c>
      <c r="C610" s="125" t="s">
        <v>464</v>
      </c>
      <c r="D610" s="125" t="s">
        <v>464</v>
      </c>
    </row>
    <row r="611" spans="2:4" x14ac:dyDescent="0.25">
      <c r="B611" s="123" t="s">
        <v>822</v>
      </c>
      <c r="C611" s="125" t="s">
        <v>464</v>
      </c>
      <c r="D611" s="125" t="s">
        <v>464</v>
      </c>
    </row>
    <row r="612" spans="2:4" x14ac:dyDescent="0.25">
      <c r="B612" s="123" t="s">
        <v>823</v>
      </c>
      <c r="C612" s="125" t="s">
        <v>464</v>
      </c>
      <c r="D612" s="125" t="s">
        <v>464</v>
      </c>
    </row>
    <row r="613" spans="2:4" x14ac:dyDescent="0.25">
      <c r="B613" s="123" t="s">
        <v>824</v>
      </c>
      <c r="C613" s="125" t="s">
        <v>464</v>
      </c>
      <c r="D613" s="125" t="s">
        <v>464</v>
      </c>
    </row>
    <row r="614" spans="2:4" x14ac:dyDescent="0.25">
      <c r="B614" s="123" t="s">
        <v>825</v>
      </c>
      <c r="C614" s="125" t="s">
        <v>464</v>
      </c>
      <c r="D614" s="125" t="s">
        <v>464</v>
      </c>
    </row>
    <row r="615" spans="2:4" x14ac:dyDescent="0.25">
      <c r="B615" s="123" t="s">
        <v>826</v>
      </c>
      <c r="C615" s="125" t="s">
        <v>464</v>
      </c>
      <c r="D615" s="125" t="s">
        <v>464</v>
      </c>
    </row>
    <row r="616" spans="2:4" x14ac:dyDescent="0.25">
      <c r="B616" s="123" t="s">
        <v>827</v>
      </c>
      <c r="C616" s="125" t="s">
        <v>464</v>
      </c>
      <c r="D616" s="125" t="s">
        <v>464</v>
      </c>
    </row>
    <row r="617" spans="2:4" x14ac:dyDescent="0.25">
      <c r="B617" s="123" t="s">
        <v>828</v>
      </c>
      <c r="C617" s="125" t="s">
        <v>464</v>
      </c>
      <c r="D617" s="125" t="s">
        <v>464</v>
      </c>
    </row>
    <row r="618" spans="2:4" x14ac:dyDescent="0.25">
      <c r="B618" s="123" t="s">
        <v>829</v>
      </c>
      <c r="C618" s="125" t="s">
        <v>464</v>
      </c>
      <c r="D618" s="125" t="s">
        <v>464</v>
      </c>
    </row>
    <row r="619" spans="2:4" x14ac:dyDescent="0.25">
      <c r="B619" s="123" t="s">
        <v>830</v>
      </c>
      <c r="C619" s="125" t="s">
        <v>464</v>
      </c>
      <c r="D619" s="125" t="s">
        <v>464</v>
      </c>
    </row>
    <row r="620" spans="2:4" x14ac:dyDescent="0.25">
      <c r="B620" s="123" t="s">
        <v>831</v>
      </c>
      <c r="C620" s="125" t="s">
        <v>464</v>
      </c>
      <c r="D620" s="125" t="s">
        <v>464</v>
      </c>
    </row>
    <row r="621" spans="2:4" x14ac:dyDescent="0.25">
      <c r="B621" s="123" t="s">
        <v>832</v>
      </c>
      <c r="C621" s="125" t="s">
        <v>464</v>
      </c>
      <c r="D621" s="125" t="s">
        <v>464</v>
      </c>
    </row>
    <row r="622" spans="2:4" x14ac:dyDescent="0.25">
      <c r="B622" s="123" t="s">
        <v>833</v>
      </c>
      <c r="C622" s="125" t="s">
        <v>464</v>
      </c>
      <c r="D622" s="125" t="s">
        <v>464</v>
      </c>
    </row>
    <row r="623" spans="2:4" x14ac:dyDescent="0.25">
      <c r="B623" s="123" t="s">
        <v>834</v>
      </c>
      <c r="C623" s="125" t="s">
        <v>464</v>
      </c>
      <c r="D623" s="125" t="s">
        <v>464</v>
      </c>
    </row>
    <row r="624" spans="2:4" x14ac:dyDescent="0.25">
      <c r="B624" s="123" t="s">
        <v>835</v>
      </c>
      <c r="C624" s="125" t="s">
        <v>464</v>
      </c>
      <c r="D624" s="125" t="s">
        <v>464</v>
      </c>
    </row>
    <row r="625" spans="2:4" x14ac:dyDescent="0.25">
      <c r="B625" s="123" t="s">
        <v>836</v>
      </c>
      <c r="C625" s="125" t="s">
        <v>464</v>
      </c>
      <c r="D625" s="125" t="s">
        <v>464</v>
      </c>
    </row>
    <row r="626" spans="2:4" x14ac:dyDescent="0.25">
      <c r="B626" s="123" t="s">
        <v>837</v>
      </c>
      <c r="C626" s="125" t="s">
        <v>464</v>
      </c>
      <c r="D626" s="125" t="s">
        <v>464</v>
      </c>
    </row>
    <row r="627" spans="2:4" x14ac:dyDescent="0.25">
      <c r="B627" s="123" t="s">
        <v>838</v>
      </c>
      <c r="C627" s="125" t="s">
        <v>464</v>
      </c>
      <c r="D627" s="125" t="s">
        <v>464</v>
      </c>
    </row>
    <row r="628" spans="2:4" x14ac:dyDescent="0.25">
      <c r="B628" s="123" t="s">
        <v>839</v>
      </c>
      <c r="C628" s="125" t="s">
        <v>464</v>
      </c>
      <c r="D628" s="125" t="s">
        <v>464</v>
      </c>
    </row>
    <row r="629" spans="2:4" x14ac:dyDescent="0.25">
      <c r="B629" s="123" t="s">
        <v>840</v>
      </c>
      <c r="C629" s="125" t="s">
        <v>464</v>
      </c>
      <c r="D629" s="125" t="s">
        <v>464</v>
      </c>
    </row>
    <row r="630" spans="2:4" x14ac:dyDescent="0.25">
      <c r="B630" s="123" t="s">
        <v>841</v>
      </c>
      <c r="C630" s="125" t="s">
        <v>464</v>
      </c>
      <c r="D630" s="125" t="s">
        <v>464</v>
      </c>
    </row>
    <row r="631" spans="2:4" x14ac:dyDescent="0.25">
      <c r="B631" s="123" t="s">
        <v>842</v>
      </c>
      <c r="C631" s="125" t="s">
        <v>464</v>
      </c>
      <c r="D631" s="125" t="s">
        <v>464</v>
      </c>
    </row>
    <row r="632" spans="2:4" x14ac:dyDescent="0.25">
      <c r="B632" s="123" t="s">
        <v>843</v>
      </c>
      <c r="C632" s="125" t="s">
        <v>464</v>
      </c>
      <c r="D632" s="125" t="s">
        <v>464</v>
      </c>
    </row>
    <row r="633" spans="2:4" x14ac:dyDescent="0.25">
      <c r="B633" s="123" t="s">
        <v>844</v>
      </c>
      <c r="C633" s="125" t="s">
        <v>464</v>
      </c>
      <c r="D633" s="125" t="s">
        <v>464</v>
      </c>
    </row>
    <row r="634" spans="2:4" x14ac:dyDescent="0.25">
      <c r="B634" s="123" t="s">
        <v>845</v>
      </c>
      <c r="C634" s="125" t="s">
        <v>464</v>
      </c>
      <c r="D634" s="125" t="s">
        <v>464</v>
      </c>
    </row>
    <row r="635" spans="2:4" x14ac:dyDescent="0.25">
      <c r="B635" s="123" t="s">
        <v>846</v>
      </c>
      <c r="C635" s="125" t="s">
        <v>464</v>
      </c>
      <c r="D635" s="125" t="s">
        <v>464</v>
      </c>
    </row>
    <row r="636" spans="2:4" x14ac:dyDescent="0.25">
      <c r="B636" s="123" t="s">
        <v>847</v>
      </c>
      <c r="C636" s="125" t="s">
        <v>464</v>
      </c>
      <c r="D636" s="125" t="s">
        <v>464</v>
      </c>
    </row>
    <row r="637" spans="2:4" x14ac:dyDescent="0.25">
      <c r="B637" s="123" t="s">
        <v>848</v>
      </c>
      <c r="C637" s="125" t="s">
        <v>464</v>
      </c>
      <c r="D637" s="125" t="s">
        <v>464</v>
      </c>
    </row>
    <row r="638" spans="2:4" x14ac:dyDescent="0.25">
      <c r="B638" s="123" t="s">
        <v>849</v>
      </c>
      <c r="C638" s="125" t="s">
        <v>464</v>
      </c>
      <c r="D638" s="125" t="s">
        <v>464</v>
      </c>
    </row>
    <row r="639" spans="2:4" x14ac:dyDescent="0.25">
      <c r="B639" s="123" t="s">
        <v>850</v>
      </c>
      <c r="C639" s="125" t="s">
        <v>464</v>
      </c>
      <c r="D639" s="125" t="s">
        <v>464</v>
      </c>
    </row>
    <row r="640" spans="2:4" x14ac:dyDescent="0.25">
      <c r="B640" s="123" t="s">
        <v>851</v>
      </c>
      <c r="C640" s="125" t="s">
        <v>464</v>
      </c>
      <c r="D640" s="125" t="s">
        <v>464</v>
      </c>
    </row>
    <row r="641" spans="2:4" x14ac:dyDescent="0.25">
      <c r="B641" s="123" t="s">
        <v>852</v>
      </c>
      <c r="C641" s="125" t="s">
        <v>464</v>
      </c>
      <c r="D641" s="125" t="s">
        <v>464</v>
      </c>
    </row>
    <row r="642" spans="2:4" x14ac:dyDescent="0.25">
      <c r="B642" s="123" t="s">
        <v>853</v>
      </c>
      <c r="C642" s="125" t="s">
        <v>464</v>
      </c>
      <c r="D642" s="125" t="s">
        <v>464</v>
      </c>
    </row>
    <row r="643" spans="2:4" x14ac:dyDescent="0.25">
      <c r="B643" s="123" t="s">
        <v>854</v>
      </c>
      <c r="C643" s="125" t="s">
        <v>464</v>
      </c>
      <c r="D643" s="125" t="s">
        <v>464</v>
      </c>
    </row>
    <row r="644" spans="2:4" x14ac:dyDescent="0.25">
      <c r="B644" s="123" t="s">
        <v>855</v>
      </c>
      <c r="C644" s="125" t="s">
        <v>464</v>
      </c>
      <c r="D644" s="125" t="s">
        <v>464</v>
      </c>
    </row>
    <row r="645" spans="2:4" x14ac:dyDescent="0.25">
      <c r="B645" s="123" t="s">
        <v>856</v>
      </c>
      <c r="C645" s="125" t="s">
        <v>464</v>
      </c>
      <c r="D645" s="125" t="s">
        <v>464</v>
      </c>
    </row>
    <row r="646" spans="2:4" x14ac:dyDescent="0.25">
      <c r="B646" s="123" t="s">
        <v>857</v>
      </c>
      <c r="C646" s="125" t="s">
        <v>464</v>
      </c>
      <c r="D646" s="125" t="s">
        <v>464</v>
      </c>
    </row>
    <row r="647" spans="2:4" x14ac:dyDescent="0.25">
      <c r="B647" s="123" t="s">
        <v>858</v>
      </c>
      <c r="C647" s="125" t="s">
        <v>464</v>
      </c>
      <c r="D647" s="125" t="s">
        <v>464</v>
      </c>
    </row>
    <row r="648" spans="2:4" x14ac:dyDescent="0.25">
      <c r="B648" s="123" t="s">
        <v>859</v>
      </c>
      <c r="C648" s="125" t="s">
        <v>464</v>
      </c>
      <c r="D648" s="125" t="s">
        <v>464</v>
      </c>
    </row>
    <row r="649" spans="2:4" x14ac:dyDescent="0.25">
      <c r="B649" s="123" t="s">
        <v>860</v>
      </c>
      <c r="C649" s="125" t="s">
        <v>464</v>
      </c>
      <c r="D649" s="125" t="s">
        <v>464</v>
      </c>
    </row>
    <row r="650" spans="2:4" x14ac:dyDescent="0.25">
      <c r="B650" s="123" t="s">
        <v>861</v>
      </c>
      <c r="C650" s="125" t="s">
        <v>464</v>
      </c>
      <c r="D650" s="125" t="s">
        <v>464</v>
      </c>
    </row>
    <row r="651" spans="2:4" x14ac:dyDescent="0.25">
      <c r="B651" s="123" t="s">
        <v>862</v>
      </c>
      <c r="C651" s="125" t="s">
        <v>464</v>
      </c>
      <c r="D651" s="125" t="s">
        <v>464</v>
      </c>
    </row>
    <row r="652" spans="2:4" x14ac:dyDescent="0.25">
      <c r="B652" s="123" t="s">
        <v>863</v>
      </c>
      <c r="C652" s="125" t="s">
        <v>464</v>
      </c>
      <c r="D652" s="125" t="s">
        <v>464</v>
      </c>
    </row>
    <row r="653" spans="2:4" x14ac:dyDescent="0.25">
      <c r="B653" s="123" t="s">
        <v>864</v>
      </c>
      <c r="C653" s="125" t="s">
        <v>464</v>
      </c>
      <c r="D653" s="125" t="s">
        <v>464</v>
      </c>
    </row>
    <row r="654" spans="2:4" x14ac:dyDescent="0.25">
      <c r="B654" s="123" t="s">
        <v>865</v>
      </c>
      <c r="C654" s="125" t="s">
        <v>464</v>
      </c>
      <c r="D654" s="125" t="s">
        <v>464</v>
      </c>
    </row>
    <row r="655" spans="2:4" x14ac:dyDescent="0.25">
      <c r="B655" s="123" t="s">
        <v>866</v>
      </c>
      <c r="C655" s="125" t="s">
        <v>464</v>
      </c>
      <c r="D655" s="125" t="s">
        <v>464</v>
      </c>
    </row>
    <row r="656" spans="2:4" x14ac:dyDescent="0.25">
      <c r="B656" s="123" t="s">
        <v>867</v>
      </c>
      <c r="C656" s="125" t="s">
        <v>464</v>
      </c>
      <c r="D656" s="125" t="s">
        <v>464</v>
      </c>
    </row>
    <row r="657" spans="2:4" x14ac:dyDescent="0.25">
      <c r="B657" s="123" t="s">
        <v>868</v>
      </c>
      <c r="C657" s="125" t="s">
        <v>464</v>
      </c>
      <c r="D657" s="125" t="s">
        <v>464</v>
      </c>
    </row>
    <row r="658" spans="2:4" x14ac:dyDescent="0.25">
      <c r="B658" s="123" t="s">
        <v>869</v>
      </c>
      <c r="C658" s="125" t="s">
        <v>464</v>
      </c>
      <c r="D658" s="125" t="s">
        <v>464</v>
      </c>
    </row>
    <row r="659" spans="2:4" x14ac:dyDescent="0.25">
      <c r="B659" s="123" t="s">
        <v>870</v>
      </c>
      <c r="C659" s="125" t="s">
        <v>464</v>
      </c>
      <c r="D659" s="125" t="s">
        <v>464</v>
      </c>
    </row>
    <row r="660" spans="2:4" x14ac:dyDescent="0.25">
      <c r="B660" s="123" t="s">
        <v>871</v>
      </c>
      <c r="C660" s="125" t="s">
        <v>464</v>
      </c>
      <c r="D660" s="125" t="s">
        <v>464</v>
      </c>
    </row>
    <row r="661" spans="2:4" x14ac:dyDescent="0.25">
      <c r="B661" s="123" t="s">
        <v>872</v>
      </c>
      <c r="C661" s="125" t="s">
        <v>464</v>
      </c>
      <c r="D661" s="125" t="s">
        <v>464</v>
      </c>
    </row>
    <row r="662" spans="2:4" x14ac:dyDescent="0.25">
      <c r="B662" s="123" t="s">
        <v>873</v>
      </c>
      <c r="C662" s="125" t="s">
        <v>464</v>
      </c>
      <c r="D662" s="125" t="s">
        <v>464</v>
      </c>
    </row>
    <row r="663" spans="2:4" x14ac:dyDescent="0.25">
      <c r="B663" s="123" t="s">
        <v>874</v>
      </c>
      <c r="C663" s="125" t="s">
        <v>464</v>
      </c>
      <c r="D663" s="125" t="s">
        <v>464</v>
      </c>
    </row>
    <row r="664" spans="2:4" x14ac:dyDescent="0.25">
      <c r="B664" s="123" t="s">
        <v>875</v>
      </c>
      <c r="C664" s="125" t="s">
        <v>464</v>
      </c>
      <c r="D664" s="125" t="s">
        <v>464</v>
      </c>
    </row>
    <row r="665" spans="2:4" x14ac:dyDescent="0.25">
      <c r="B665" s="123" t="s">
        <v>876</v>
      </c>
      <c r="C665" s="125" t="s">
        <v>464</v>
      </c>
      <c r="D665" s="125" t="s">
        <v>464</v>
      </c>
    </row>
    <row r="666" spans="2:4" x14ac:dyDescent="0.25">
      <c r="B666" s="123" t="s">
        <v>877</v>
      </c>
      <c r="C666" s="125" t="s">
        <v>464</v>
      </c>
      <c r="D666" s="125" t="s">
        <v>464</v>
      </c>
    </row>
    <row r="667" spans="2:4" x14ac:dyDescent="0.25">
      <c r="B667" s="123" t="s">
        <v>878</v>
      </c>
      <c r="C667" s="125" t="s">
        <v>464</v>
      </c>
      <c r="D667" s="125" t="s">
        <v>464</v>
      </c>
    </row>
    <row r="668" spans="2:4" x14ac:dyDescent="0.25">
      <c r="B668" s="123" t="s">
        <v>879</v>
      </c>
      <c r="C668" s="125" t="s">
        <v>464</v>
      </c>
      <c r="D668" s="125" t="s">
        <v>464</v>
      </c>
    </row>
    <row r="669" spans="2:4" x14ac:dyDescent="0.25">
      <c r="B669" s="123" t="s">
        <v>880</v>
      </c>
      <c r="C669" s="125" t="s">
        <v>464</v>
      </c>
      <c r="D669" s="125" t="s">
        <v>464</v>
      </c>
    </row>
    <row r="670" spans="2:4" x14ac:dyDescent="0.25">
      <c r="B670" s="123" t="s">
        <v>881</v>
      </c>
      <c r="C670" s="125" t="s">
        <v>464</v>
      </c>
      <c r="D670" s="125" t="s">
        <v>464</v>
      </c>
    </row>
    <row r="671" spans="2:4" x14ac:dyDescent="0.25">
      <c r="B671" s="123" t="s">
        <v>882</v>
      </c>
      <c r="C671" s="125" t="s">
        <v>464</v>
      </c>
      <c r="D671" s="125" t="s">
        <v>464</v>
      </c>
    </row>
    <row r="672" spans="2:4" x14ac:dyDescent="0.25">
      <c r="B672" s="123" t="s">
        <v>883</v>
      </c>
      <c r="C672" s="125" t="s">
        <v>464</v>
      </c>
      <c r="D672" s="125" t="s">
        <v>464</v>
      </c>
    </row>
    <row r="673" spans="2:4" x14ac:dyDescent="0.25">
      <c r="B673" s="123" t="s">
        <v>884</v>
      </c>
      <c r="C673" s="125" t="s">
        <v>464</v>
      </c>
      <c r="D673" s="125" t="s">
        <v>464</v>
      </c>
    </row>
    <row r="674" spans="2:4" x14ac:dyDescent="0.25">
      <c r="B674" s="123" t="s">
        <v>885</v>
      </c>
      <c r="C674" s="125" t="s">
        <v>464</v>
      </c>
      <c r="D674" s="125" t="s">
        <v>464</v>
      </c>
    </row>
    <row r="675" spans="2:4" x14ac:dyDescent="0.25">
      <c r="B675" s="123" t="s">
        <v>886</v>
      </c>
      <c r="C675" s="125" t="s">
        <v>464</v>
      </c>
      <c r="D675" s="125" t="s">
        <v>464</v>
      </c>
    </row>
    <row r="676" spans="2:4" x14ac:dyDescent="0.25">
      <c r="B676" s="123" t="s">
        <v>887</v>
      </c>
      <c r="C676" s="125" t="s">
        <v>464</v>
      </c>
      <c r="D676" s="125" t="s">
        <v>464</v>
      </c>
    </row>
    <row r="677" spans="2:4" x14ac:dyDescent="0.25">
      <c r="B677" s="123" t="s">
        <v>888</v>
      </c>
      <c r="C677" s="125" t="s">
        <v>464</v>
      </c>
      <c r="D677" s="125" t="s">
        <v>464</v>
      </c>
    </row>
    <row r="678" spans="2:4" x14ac:dyDescent="0.25">
      <c r="B678" s="123" t="s">
        <v>889</v>
      </c>
      <c r="C678" s="125" t="s">
        <v>464</v>
      </c>
      <c r="D678" s="125" t="s">
        <v>464</v>
      </c>
    </row>
    <row r="679" spans="2:4" x14ac:dyDescent="0.25">
      <c r="B679" s="123" t="s">
        <v>347</v>
      </c>
      <c r="C679" s="125" t="s">
        <v>464</v>
      </c>
      <c r="D679" s="125" t="s">
        <v>464</v>
      </c>
    </row>
    <row r="680" spans="2:4" x14ac:dyDescent="0.25">
      <c r="B680" s="123" t="s">
        <v>890</v>
      </c>
      <c r="C680" s="125" t="s">
        <v>464</v>
      </c>
      <c r="D680" s="125" t="s">
        <v>464</v>
      </c>
    </row>
    <row r="681" spans="2:4" x14ac:dyDescent="0.25">
      <c r="B681" s="123" t="s">
        <v>891</v>
      </c>
      <c r="C681" s="125" t="s">
        <v>464</v>
      </c>
      <c r="D681" s="125" t="s">
        <v>464</v>
      </c>
    </row>
    <row r="682" spans="2:4" x14ac:dyDescent="0.25">
      <c r="B682" s="123" t="s">
        <v>892</v>
      </c>
      <c r="C682" s="125" t="s">
        <v>464</v>
      </c>
      <c r="D682" s="125" t="s">
        <v>464</v>
      </c>
    </row>
    <row r="683" spans="2:4" x14ac:dyDescent="0.25">
      <c r="B683" s="123" t="s">
        <v>893</v>
      </c>
      <c r="C683" s="125" t="s">
        <v>464</v>
      </c>
      <c r="D683" s="125" t="s">
        <v>464</v>
      </c>
    </row>
    <row r="684" spans="2:4" x14ac:dyDescent="0.25">
      <c r="B684" s="123" t="s">
        <v>894</v>
      </c>
      <c r="C684" s="125" t="s">
        <v>464</v>
      </c>
      <c r="D684" s="125" t="s">
        <v>464</v>
      </c>
    </row>
    <row r="685" spans="2:4" x14ac:dyDescent="0.25">
      <c r="B685" s="123" t="s">
        <v>895</v>
      </c>
      <c r="C685" s="125" t="s">
        <v>464</v>
      </c>
      <c r="D685" s="125" t="s">
        <v>464</v>
      </c>
    </row>
    <row r="686" spans="2:4" x14ac:dyDescent="0.25">
      <c r="B686" s="123" t="s">
        <v>896</v>
      </c>
      <c r="C686" s="125" t="s">
        <v>464</v>
      </c>
      <c r="D686" s="125" t="s">
        <v>464</v>
      </c>
    </row>
    <row r="687" spans="2:4" x14ac:dyDescent="0.25">
      <c r="B687" s="123" t="s">
        <v>897</v>
      </c>
      <c r="C687" s="125" t="s">
        <v>464</v>
      </c>
      <c r="D687" s="125" t="s">
        <v>464</v>
      </c>
    </row>
    <row r="688" spans="2:4" x14ac:dyDescent="0.25">
      <c r="B688" s="123" t="s">
        <v>898</v>
      </c>
      <c r="C688" s="125" t="s">
        <v>464</v>
      </c>
      <c r="D688" s="125" t="s">
        <v>464</v>
      </c>
    </row>
    <row r="689" spans="2:4" x14ac:dyDescent="0.25">
      <c r="B689" s="123" t="s">
        <v>899</v>
      </c>
      <c r="C689" s="125" t="s">
        <v>464</v>
      </c>
      <c r="D689" s="125" t="s">
        <v>464</v>
      </c>
    </row>
    <row r="690" spans="2:4" x14ac:dyDescent="0.25">
      <c r="B690" s="123" t="s">
        <v>900</v>
      </c>
      <c r="C690" s="125" t="s">
        <v>464</v>
      </c>
      <c r="D690" s="125" t="s">
        <v>464</v>
      </c>
    </row>
    <row r="691" spans="2:4" x14ac:dyDescent="0.25">
      <c r="B691" s="123" t="s">
        <v>901</v>
      </c>
      <c r="C691" s="125" t="s">
        <v>464</v>
      </c>
      <c r="D691" s="125" t="s">
        <v>464</v>
      </c>
    </row>
    <row r="692" spans="2:4" x14ac:dyDescent="0.25">
      <c r="B692" s="123" t="s">
        <v>902</v>
      </c>
      <c r="C692" s="125" t="s">
        <v>464</v>
      </c>
      <c r="D692" s="125" t="s">
        <v>464</v>
      </c>
    </row>
    <row r="693" spans="2:4" x14ac:dyDescent="0.25">
      <c r="B693" s="123" t="s">
        <v>903</v>
      </c>
      <c r="C693" s="125" t="s">
        <v>464</v>
      </c>
      <c r="D693" s="125" t="s">
        <v>464</v>
      </c>
    </row>
    <row r="694" spans="2:4" x14ac:dyDescent="0.25">
      <c r="B694" s="123" t="s">
        <v>904</v>
      </c>
      <c r="C694" s="125" t="s">
        <v>464</v>
      </c>
      <c r="D694" s="125" t="s">
        <v>464</v>
      </c>
    </row>
    <row r="695" spans="2:4" x14ac:dyDescent="0.25">
      <c r="B695" s="123" t="s">
        <v>905</v>
      </c>
      <c r="C695" s="125" t="s">
        <v>464</v>
      </c>
      <c r="D695" s="125" t="s">
        <v>464</v>
      </c>
    </row>
    <row r="696" spans="2:4" x14ac:dyDescent="0.25">
      <c r="B696" s="123" t="s">
        <v>906</v>
      </c>
      <c r="C696" s="125" t="s">
        <v>464</v>
      </c>
      <c r="D696" s="125" t="s">
        <v>464</v>
      </c>
    </row>
    <row r="697" spans="2:4" x14ac:dyDescent="0.25">
      <c r="B697" s="123" t="s">
        <v>907</v>
      </c>
      <c r="C697" s="125" t="s">
        <v>464</v>
      </c>
      <c r="D697" s="125" t="s">
        <v>464</v>
      </c>
    </row>
    <row r="698" spans="2:4" x14ac:dyDescent="0.25">
      <c r="B698" s="123" t="s">
        <v>908</v>
      </c>
      <c r="C698" s="125" t="s">
        <v>464</v>
      </c>
      <c r="D698" s="125" t="s">
        <v>464</v>
      </c>
    </row>
    <row r="699" spans="2:4" x14ac:dyDescent="0.25">
      <c r="B699" s="123" t="s">
        <v>909</v>
      </c>
      <c r="C699" s="125" t="s">
        <v>464</v>
      </c>
      <c r="D699" s="125" t="s">
        <v>464</v>
      </c>
    </row>
    <row r="700" spans="2:4" x14ac:dyDescent="0.25">
      <c r="B700" s="123" t="s">
        <v>910</v>
      </c>
      <c r="C700" s="125" t="s">
        <v>464</v>
      </c>
      <c r="D700" s="125" t="s">
        <v>464</v>
      </c>
    </row>
    <row r="701" spans="2:4" x14ac:dyDescent="0.25">
      <c r="B701" s="123" t="s">
        <v>911</v>
      </c>
      <c r="C701" s="125" t="s">
        <v>464</v>
      </c>
      <c r="D701" s="125" t="s">
        <v>464</v>
      </c>
    </row>
    <row r="702" spans="2:4" x14ac:dyDescent="0.25">
      <c r="B702" s="123" t="s">
        <v>912</v>
      </c>
      <c r="C702" s="125" t="s">
        <v>464</v>
      </c>
      <c r="D702" s="125" t="s">
        <v>464</v>
      </c>
    </row>
    <row r="703" spans="2:4" x14ac:dyDescent="0.25">
      <c r="B703" s="123" t="s">
        <v>913</v>
      </c>
      <c r="C703" s="125" t="s">
        <v>464</v>
      </c>
      <c r="D703" s="125" t="s">
        <v>464</v>
      </c>
    </row>
    <row r="704" spans="2:4" x14ac:dyDescent="0.25">
      <c r="B704" s="123" t="s">
        <v>914</v>
      </c>
      <c r="C704" s="125" t="s">
        <v>464</v>
      </c>
      <c r="D704" s="125" t="s">
        <v>464</v>
      </c>
    </row>
    <row r="705" spans="2:4" x14ac:dyDescent="0.25">
      <c r="B705" s="123" t="s">
        <v>915</v>
      </c>
      <c r="C705" s="125" t="s">
        <v>464</v>
      </c>
      <c r="D705" s="125" t="s">
        <v>464</v>
      </c>
    </row>
    <row r="706" spans="2:4" x14ac:dyDescent="0.25">
      <c r="B706" s="123" t="s">
        <v>916</v>
      </c>
      <c r="C706" s="125" t="s">
        <v>464</v>
      </c>
      <c r="D706" s="125" t="s">
        <v>464</v>
      </c>
    </row>
    <row r="707" spans="2:4" x14ac:dyDescent="0.25">
      <c r="B707" s="123" t="s">
        <v>917</v>
      </c>
      <c r="C707" s="125" t="s">
        <v>464</v>
      </c>
      <c r="D707" s="125" t="s">
        <v>464</v>
      </c>
    </row>
    <row r="708" spans="2:4" x14ac:dyDescent="0.25">
      <c r="B708" s="123" t="s">
        <v>918</v>
      </c>
      <c r="C708" s="125" t="s">
        <v>464</v>
      </c>
      <c r="D708" s="125" t="s">
        <v>464</v>
      </c>
    </row>
    <row r="709" spans="2:4" x14ac:dyDescent="0.25">
      <c r="B709" s="123" t="s">
        <v>919</v>
      </c>
      <c r="C709" s="125" t="s">
        <v>464</v>
      </c>
      <c r="D709" s="125" t="s">
        <v>464</v>
      </c>
    </row>
    <row r="710" spans="2:4" x14ac:dyDescent="0.25">
      <c r="B710" s="123" t="s">
        <v>920</v>
      </c>
      <c r="C710" s="125" t="s">
        <v>464</v>
      </c>
      <c r="D710" s="125" t="s">
        <v>464</v>
      </c>
    </row>
    <row r="711" spans="2:4" x14ac:dyDescent="0.25">
      <c r="B711" s="123" t="s">
        <v>921</v>
      </c>
      <c r="C711" s="125" t="s">
        <v>464</v>
      </c>
      <c r="D711" s="125" t="s">
        <v>464</v>
      </c>
    </row>
    <row r="712" spans="2:4" x14ac:dyDescent="0.25">
      <c r="B712" s="123" t="s">
        <v>922</v>
      </c>
      <c r="C712" s="125" t="s">
        <v>464</v>
      </c>
      <c r="D712" s="125" t="s">
        <v>464</v>
      </c>
    </row>
    <row r="713" spans="2:4" x14ac:dyDescent="0.25">
      <c r="B713" s="123" t="s">
        <v>923</v>
      </c>
      <c r="C713" s="125" t="s">
        <v>464</v>
      </c>
      <c r="D713" s="125" t="s">
        <v>464</v>
      </c>
    </row>
    <row r="714" spans="2:4" x14ac:dyDescent="0.25">
      <c r="B714" s="123" t="s">
        <v>924</v>
      </c>
      <c r="C714" s="125" t="s">
        <v>464</v>
      </c>
      <c r="D714" s="125" t="s">
        <v>464</v>
      </c>
    </row>
    <row r="715" spans="2:4" x14ac:dyDescent="0.25">
      <c r="B715" s="123" t="s">
        <v>925</v>
      </c>
      <c r="C715" s="125" t="s">
        <v>464</v>
      </c>
      <c r="D715" s="125" t="s">
        <v>464</v>
      </c>
    </row>
    <row r="716" spans="2:4" x14ac:dyDescent="0.25">
      <c r="B716" s="123" t="s">
        <v>926</v>
      </c>
      <c r="C716" s="125" t="s">
        <v>464</v>
      </c>
      <c r="D716" s="125" t="s">
        <v>464</v>
      </c>
    </row>
    <row r="717" spans="2:4" x14ac:dyDescent="0.25">
      <c r="B717" s="123" t="s">
        <v>927</v>
      </c>
      <c r="C717" s="125" t="s">
        <v>464</v>
      </c>
      <c r="D717" s="125" t="s">
        <v>464</v>
      </c>
    </row>
    <row r="718" spans="2:4" x14ac:dyDescent="0.25">
      <c r="B718" s="123" t="s">
        <v>928</v>
      </c>
      <c r="C718" s="125" t="s">
        <v>464</v>
      </c>
      <c r="D718" s="125" t="s">
        <v>464</v>
      </c>
    </row>
    <row r="719" spans="2:4" x14ac:dyDescent="0.25">
      <c r="B719" s="123" t="s">
        <v>929</v>
      </c>
      <c r="C719" s="125" t="s">
        <v>464</v>
      </c>
      <c r="D719" s="125" t="s">
        <v>464</v>
      </c>
    </row>
    <row r="720" spans="2:4" x14ac:dyDescent="0.25">
      <c r="B720" s="123" t="s">
        <v>930</v>
      </c>
      <c r="C720" s="125" t="s">
        <v>464</v>
      </c>
      <c r="D720" s="125" t="s">
        <v>464</v>
      </c>
    </row>
    <row r="721" spans="2:4" x14ac:dyDescent="0.25">
      <c r="B721" s="123" t="s">
        <v>931</v>
      </c>
      <c r="C721" s="125" t="s">
        <v>464</v>
      </c>
      <c r="D721" s="125" t="s">
        <v>464</v>
      </c>
    </row>
    <row r="722" spans="2:4" x14ac:dyDescent="0.25">
      <c r="B722" s="123" t="s">
        <v>932</v>
      </c>
      <c r="C722" s="125" t="s">
        <v>464</v>
      </c>
      <c r="D722" s="125" t="s">
        <v>464</v>
      </c>
    </row>
    <row r="723" spans="2:4" x14ac:dyDescent="0.25">
      <c r="B723" s="123" t="s">
        <v>933</v>
      </c>
      <c r="C723" s="125" t="s">
        <v>464</v>
      </c>
      <c r="D723" s="125" t="s">
        <v>464</v>
      </c>
    </row>
    <row r="724" spans="2:4" x14ac:dyDescent="0.25">
      <c r="B724" s="123" t="s">
        <v>934</v>
      </c>
      <c r="C724" s="125" t="s">
        <v>464</v>
      </c>
      <c r="D724" s="125" t="s">
        <v>464</v>
      </c>
    </row>
    <row r="725" spans="2:4" x14ac:dyDescent="0.25">
      <c r="B725" s="123" t="s">
        <v>935</v>
      </c>
      <c r="C725" s="125" t="s">
        <v>464</v>
      </c>
      <c r="D725" s="125" t="s">
        <v>464</v>
      </c>
    </row>
    <row r="726" spans="2:4" x14ac:dyDescent="0.25">
      <c r="B726" s="123" t="s">
        <v>936</v>
      </c>
      <c r="C726" s="125" t="s">
        <v>464</v>
      </c>
      <c r="D726" s="125" t="s">
        <v>464</v>
      </c>
    </row>
    <row r="727" spans="2:4" x14ac:dyDescent="0.25">
      <c r="B727" s="123" t="s">
        <v>937</v>
      </c>
      <c r="C727" s="125" t="s">
        <v>464</v>
      </c>
      <c r="D727" s="125" t="s">
        <v>464</v>
      </c>
    </row>
    <row r="728" spans="2:4" x14ac:dyDescent="0.25">
      <c r="B728" s="123" t="s">
        <v>938</v>
      </c>
      <c r="C728" s="125" t="s">
        <v>464</v>
      </c>
      <c r="D728" s="125" t="s">
        <v>464</v>
      </c>
    </row>
    <row r="729" spans="2:4" x14ac:dyDescent="0.25">
      <c r="B729" s="123" t="s">
        <v>939</v>
      </c>
      <c r="C729" s="125" t="s">
        <v>464</v>
      </c>
      <c r="D729" s="125" t="s">
        <v>464</v>
      </c>
    </row>
    <row r="730" spans="2:4" x14ac:dyDescent="0.25">
      <c r="B730" s="123" t="s">
        <v>940</v>
      </c>
      <c r="C730" s="125" t="s">
        <v>464</v>
      </c>
      <c r="D730" s="125" t="s">
        <v>464</v>
      </c>
    </row>
    <row r="731" spans="2:4" x14ac:dyDescent="0.25">
      <c r="B731" s="123" t="s">
        <v>941</v>
      </c>
      <c r="C731" s="125" t="s">
        <v>464</v>
      </c>
      <c r="D731" s="125" t="s">
        <v>464</v>
      </c>
    </row>
    <row r="732" spans="2:4" x14ac:dyDescent="0.25">
      <c r="B732" s="123" t="s">
        <v>942</v>
      </c>
      <c r="C732" s="125" t="s">
        <v>464</v>
      </c>
      <c r="D732" s="125" t="s">
        <v>464</v>
      </c>
    </row>
    <row r="733" spans="2:4" x14ac:dyDescent="0.25">
      <c r="B733" s="123" t="s">
        <v>943</v>
      </c>
      <c r="C733" s="125" t="s">
        <v>464</v>
      </c>
      <c r="D733" s="125" t="s">
        <v>464</v>
      </c>
    </row>
    <row r="734" spans="2:4" x14ac:dyDescent="0.25">
      <c r="B734" s="123" t="s">
        <v>944</v>
      </c>
      <c r="C734" s="125" t="s">
        <v>464</v>
      </c>
      <c r="D734" s="125" t="s">
        <v>464</v>
      </c>
    </row>
    <row r="735" spans="2:4" x14ac:dyDescent="0.25">
      <c r="B735" s="123" t="s">
        <v>945</v>
      </c>
      <c r="C735" s="125" t="s">
        <v>464</v>
      </c>
      <c r="D735" s="125" t="s">
        <v>464</v>
      </c>
    </row>
    <row r="736" spans="2:4" x14ac:dyDescent="0.25">
      <c r="B736" s="123" t="s">
        <v>946</v>
      </c>
      <c r="C736" s="125" t="s">
        <v>464</v>
      </c>
      <c r="D736" s="125" t="s">
        <v>464</v>
      </c>
    </row>
    <row r="737" spans="2:4" x14ac:dyDescent="0.25">
      <c r="B737" s="123" t="s">
        <v>947</v>
      </c>
      <c r="C737" s="125" t="s">
        <v>464</v>
      </c>
      <c r="D737" s="125" t="s">
        <v>464</v>
      </c>
    </row>
    <row r="738" spans="2:4" x14ac:dyDescent="0.25">
      <c r="B738" s="123" t="s">
        <v>40</v>
      </c>
      <c r="C738" s="125" t="s">
        <v>464</v>
      </c>
      <c r="D738" s="125" t="s">
        <v>464</v>
      </c>
    </row>
    <row r="739" spans="2:4" x14ac:dyDescent="0.25">
      <c r="B739" s="123" t="s">
        <v>948</v>
      </c>
      <c r="C739" s="125" t="s">
        <v>464</v>
      </c>
      <c r="D739" s="125" t="s">
        <v>464</v>
      </c>
    </row>
    <row r="740" spans="2:4" x14ac:dyDescent="0.25">
      <c r="B740" s="123" t="s">
        <v>949</v>
      </c>
      <c r="C740" s="125" t="s">
        <v>464</v>
      </c>
      <c r="D740" s="125" t="s">
        <v>464</v>
      </c>
    </row>
    <row r="741" spans="2:4" x14ac:dyDescent="0.25">
      <c r="B741" s="123" t="s">
        <v>950</v>
      </c>
      <c r="C741" s="125" t="s">
        <v>464</v>
      </c>
      <c r="D741" s="125" t="s">
        <v>464</v>
      </c>
    </row>
    <row r="742" spans="2:4" x14ac:dyDescent="0.25">
      <c r="B742" s="123" t="s">
        <v>951</v>
      </c>
      <c r="C742" s="125" t="s">
        <v>464</v>
      </c>
      <c r="D742" s="125" t="s">
        <v>464</v>
      </c>
    </row>
    <row r="743" spans="2:4" x14ac:dyDescent="0.25">
      <c r="B743" s="123" t="s">
        <v>952</v>
      </c>
      <c r="C743" s="125" t="s">
        <v>464</v>
      </c>
      <c r="D743" s="125" t="s">
        <v>464</v>
      </c>
    </row>
    <row r="744" spans="2:4" x14ac:dyDescent="0.25">
      <c r="B744" s="123" t="s">
        <v>953</v>
      </c>
      <c r="C744" s="125" t="s">
        <v>464</v>
      </c>
      <c r="D744" s="125" t="s">
        <v>464</v>
      </c>
    </row>
    <row r="745" spans="2:4" x14ac:dyDescent="0.25">
      <c r="B745" s="123" t="s">
        <v>954</v>
      </c>
      <c r="C745" s="125" t="s">
        <v>464</v>
      </c>
      <c r="D745" s="125" t="s">
        <v>464</v>
      </c>
    </row>
    <row r="746" spans="2:4" x14ac:dyDescent="0.25">
      <c r="B746" s="123" t="s">
        <v>955</v>
      </c>
      <c r="C746" s="125" t="s">
        <v>464</v>
      </c>
      <c r="D746" s="125" t="s">
        <v>464</v>
      </c>
    </row>
    <row r="747" spans="2:4" x14ac:dyDescent="0.25">
      <c r="B747" s="123" t="s">
        <v>956</v>
      </c>
      <c r="C747" s="125" t="s">
        <v>464</v>
      </c>
      <c r="D747" s="125" t="s">
        <v>464</v>
      </c>
    </row>
    <row r="748" spans="2:4" x14ac:dyDescent="0.25">
      <c r="B748" s="123" t="s">
        <v>957</v>
      </c>
      <c r="C748" s="125" t="s">
        <v>464</v>
      </c>
      <c r="D748" s="125" t="s">
        <v>464</v>
      </c>
    </row>
    <row r="749" spans="2:4" x14ac:dyDescent="0.25">
      <c r="B749" s="123" t="s">
        <v>958</v>
      </c>
      <c r="C749" s="125" t="s">
        <v>464</v>
      </c>
      <c r="D749" s="125" t="s">
        <v>464</v>
      </c>
    </row>
    <row r="750" spans="2:4" x14ac:dyDescent="0.25">
      <c r="B750" s="123" t="s">
        <v>959</v>
      </c>
      <c r="C750" s="125" t="s">
        <v>464</v>
      </c>
      <c r="D750" s="125" t="s">
        <v>464</v>
      </c>
    </row>
    <row r="751" spans="2:4" x14ac:dyDescent="0.25">
      <c r="B751" s="123" t="s">
        <v>960</v>
      </c>
      <c r="C751" s="125" t="s">
        <v>464</v>
      </c>
      <c r="D751" s="125" t="s">
        <v>464</v>
      </c>
    </row>
    <row r="752" spans="2:4" x14ac:dyDescent="0.25">
      <c r="B752" s="123" t="s">
        <v>961</v>
      </c>
      <c r="C752" s="125" t="s">
        <v>464</v>
      </c>
      <c r="D752" s="125" t="s">
        <v>464</v>
      </c>
    </row>
    <row r="753" spans="2:4" x14ac:dyDescent="0.25">
      <c r="B753" s="123" t="s">
        <v>962</v>
      </c>
      <c r="C753" s="125" t="s">
        <v>464</v>
      </c>
      <c r="D753" s="125" t="s">
        <v>464</v>
      </c>
    </row>
    <row r="754" spans="2:4" x14ac:dyDescent="0.25">
      <c r="B754" s="123" t="s">
        <v>963</v>
      </c>
      <c r="C754" s="125" t="s">
        <v>464</v>
      </c>
      <c r="D754" s="125" t="s">
        <v>464</v>
      </c>
    </row>
    <row r="755" spans="2:4" x14ac:dyDescent="0.25">
      <c r="B755" s="123" t="s">
        <v>964</v>
      </c>
      <c r="C755" s="125" t="s">
        <v>464</v>
      </c>
      <c r="D755" s="125" t="s">
        <v>464</v>
      </c>
    </row>
    <row r="756" spans="2:4" x14ac:dyDescent="0.25">
      <c r="B756" s="123" t="s">
        <v>965</v>
      </c>
      <c r="C756" s="125" t="s">
        <v>464</v>
      </c>
      <c r="D756" s="125" t="s">
        <v>464</v>
      </c>
    </row>
    <row r="757" spans="2:4" x14ac:dyDescent="0.25">
      <c r="B757" s="123" t="s">
        <v>966</v>
      </c>
      <c r="C757" s="125" t="s">
        <v>464</v>
      </c>
      <c r="D757" s="125" t="s">
        <v>464</v>
      </c>
    </row>
    <row r="758" spans="2:4" x14ac:dyDescent="0.25">
      <c r="B758" s="123" t="s">
        <v>967</v>
      </c>
      <c r="C758" s="125" t="s">
        <v>464</v>
      </c>
      <c r="D758" s="125" t="s">
        <v>464</v>
      </c>
    </row>
    <row r="759" spans="2:4" x14ac:dyDescent="0.25">
      <c r="B759" s="123" t="s">
        <v>968</v>
      </c>
      <c r="C759" s="125" t="s">
        <v>464</v>
      </c>
      <c r="D759" s="125" t="s">
        <v>464</v>
      </c>
    </row>
    <row r="760" spans="2:4" x14ac:dyDescent="0.25">
      <c r="B760" s="123" t="s">
        <v>969</v>
      </c>
      <c r="C760" s="125" t="s">
        <v>464</v>
      </c>
      <c r="D760" s="125" t="s">
        <v>464</v>
      </c>
    </row>
    <row r="761" spans="2:4" x14ac:dyDescent="0.25">
      <c r="B761" s="123" t="s">
        <v>970</v>
      </c>
      <c r="C761" s="125" t="s">
        <v>464</v>
      </c>
      <c r="D761" s="125" t="s">
        <v>464</v>
      </c>
    </row>
    <row r="762" spans="2:4" x14ac:dyDescent="0.25">
      <c r="B762" s="123" t="s">
        <v>971</v>
      </c>
      <c r="C762" s="125" t="s">
        <v>464</v>
      </c>
      <c r="D762" s="125" t="s">
        <v>464</v>
      </c>
    </row>
    <row r="763" spans="2:4" x14ac:dyDescent="0.25">
      <c r="B763" s="123" t="s">
        <v>972</v>
      </c>
      <c r="C763" s="125" t="s">
        <v>464</v>
      </c>
      <c r="D763" s="125" t="s">
        <v>464</v>
      </c>
    </row>
    <row r="764" spans="2:4" x14ac:dyDescent="0.25">
      <c r="B764" s="123" t="s">
        <v>973</v>
      </c>
      <c r="C764" s="125" t="s">
        <v>464</v>
      </c>
      <c r="D764" s="125" t="s">
        <v>464</v>
      </c>
    </row>
    <row r="765" spans="2:4" x14ac:dyDescent="0.25">
      <c r="B765" s="123" t="s">
        <v>974</v>
      </c>
      <c r="C765" s="125" t="s">
        <v>464</v>
      </c>
      <c r="D765" s="125" t="s">
        <v>464</v>
      </c>
    </row>
    <row r="766" spans="2:4" x14ac:dyDescent="0.25">
      <c r="B766" s="123" t="s">
        <v>975</v>
      </c>
      <c r="C766" s="125" t="s">
        <v>464</v>
      </c>
      <c r="D766" s="125" t="s">
        <v>464</v>
      </c>
    </row>
    <row r="767" spans="2:4" x14ac:dyDescent="0.25">
      <c r="B767" s="123" t="s">
        <v>976</v>
      </c>
      <c r="C767" s="125" t="s">
        <v>464</v>
      </c>
      <c r="D767" s="125" t="s">
        <v>464</v>
      </c>
    </row>
    <row r="768" spans="2:4" x14ac:dyDescent="0.25">
      <c r="B768" s="123" t="s">
        <v>977</v>
      </c>
      <c r="C768" s="125" t="s">
        <v>464</v>
      </c>
      <c r="D768" s="125" t="s">
        <v>464</v>
      </c>
    </row>
    <row r="769" spans="2:4" x14ac:dyDescent="0.25">
      <c r="B769" s="123" t="s">
        <v>978</v>
      </c>
      <c r="C769" s="125" t="s">
        <v>464</v>
      </c>
      <c r="D769" s="125" t="s">
        <v>464</v>
      </c>
    </row>
    <row r="770" spans="2:4" x14ac:dyDescent="0.25">
      <c r="B770" s="123" t="s">
        <v>979</v>
      </c>
      <c r="C770" s="125" t="s">
        <v>464</v>
      </c>
      <c r="D770" s="125" t="s">
        <v>464</v>
      </c>
    </row>
    <row r="771" spans="2:4" x14ac:dyDescent="0.25">
      <c r="B771" s="123" t="s">
        <v>980</v>
      </c>
      <c r="C771" s="125" t="s">
        <v>464</v>
      </c>
      <c r="D771" s="125" t="s">
        <v>464</v>
      </c>
    </row>
    <row r="772" spans="2:4" x14ac:dyDescent="0.25">
      <c r="B772" s="123" t="s">
        <v>981</v>
      </c>
      <c r="C772" s="125" t="s">
        <v>464</v>
      </c>
      <c r="D772" s="125" t="s">
        <v>464</v>
      </c>
    </row>
    <row r="773" spans="2:4" x14ac:dyDescent="0.25">
      <c r="B773" s="123" t="s">
        <v>982</v>
      </c>
      <c r="C773" s="125" t="s">
        <v>464</v>
      </c>
      <c r="D773" s="125" t="s">
        <v>464</v>
      </c>
    </row>
    <row r="774" spans="2:4" x14ac:dyDescent="0.25">
      <c r="B774" s="123" t="s">
        <v>983</v>
      </c>
      <c r="C774" s="125" t="s">
        <v>464</v>
      </c>
      <c r="D774" s="125" t="s">
        <v>464</v>
      </c>
    </row>
    <row r="775" spans="2:4" x14ac:dyDescent="0.25">
      <c r="B775" s="123" t="s">
        <v>984</v>
      </c>
      <c r="C775" s="125" t="s">
        <v>464</v>
      </c>
      <c r="D775" s="125" t="s">
        <v>464</v>
      </c>
    </row>
    <row r="776" spans="2:4" x14ac:dyDescent="0.25">
      <c r="B776" s="123" t="s">
        <v>985</v>
      </c>
      <c r="C776" s="125" t="s">
        <v>464</v>
      </c>
      <c r="D776" s="125" t="s">
        <v>464</v>
      </c>
    </row>
    <row r="777" spans="2:4" x14ac:dyDescent="0.25">
      <c r="B777" s="123" t="s">
        <v>986</v>
      </c>
      <c r="C777" s="125" t="s">
        <v>464</v>
      </c>
      <c r="D777" s="125" t="s">
        <v>464</v>
      </c>
    </row>
    <row r="778" spans="2:4" x14ac:dyDescent="0.25">
      <c r="B778" s="123" t="s">
        <v>987</v>
      </c>
      <c r="C778" s="125" t="s">
        <v>464</v>
      </c>
      <c r="D778" s="125" t="s">
        <v>464</v>
      </c>
    </row>
    <row r="779" spans="2:4" x14ac:dyDescent="0.25">
      <c r="B779" s="123" t="s">
        <v>988</v>
      </c>
      <c r="C779" s="125" t="s">
        <v>464</v>
      </c>
      <c r="D779" s="125" t="s">
        <v>464</v>
      </c>
    </row>
    <row r="780" spans="2:4" x14ac:dyDescent="0.25">
      <c r="B780" s="123" t="s">
        <v>989</v>
      </c>
      <c r="C780" s="125" t="s">
        <v>464</v>
      </c>
      <c r="D780" s="125" t="s">
        <v>464</v>
      </c>
    </row>
    <row r="781" spans="2:4" x14ac:dyDescent="0.25">
      <c r="B781" s="123" t="s">
        <v>990</v>
      </c>
      <c r="C781" s="125" t="s">
        <v>464</v>
      </c>
      <c r="D781" s="125" t="s">
        <v>464</v>
      </c>
    </row>
    <row r="782" spans="2:4" x14ac:dyDescent="0.25">
      <c r="B782" s="123" t="s">
        <v>991</v>
      </c>
      <c r="C782" s="125" t="s">
        <v>464</v>
      </c>
      <c r="D782" s="125" t="s">
        <v>464</v>
      </c>
    </row>
    <row r="783" spans="2:4" x14ac:dyDescent="0.25">
      <c r="B783" s="123" t="s">
        <v>992</v>
      </c>
      <c r="C783" s="125" t="s">
        <v>464</v>
      </c>
      <c r="D783" s="125" t="s">
        <v>464</v>
      </c>
    </row>
    <row r="784" spans="2:4" x14ac:dyDescent="0.25">
      <c r="B784" s="123" t="s">
        <v>993</v>
      </c>
      <c r="C784" s="125" t="s">
        <v>464</v>
      </c>
      <c r="D784" s="125" t="s">
        <v>464</v>
      </c>
    </row>
    <row r="785" spans="2:4" x14ac:dyDescent="0.25">
      <c r="B785" s="123" t="s">
        <v>994</v>
      </c>
      <c r="C785" s="125" t="s">
        <v>464</v>
      </c>
      <c r="D785" s="125" t="s">
        <v>464</v>
      </c>
    </row>
    <row r="786" spans="2:4" x14ac:dyDescent="0.25">
      <c r="B786" s="123" t="s">
        <v>995</v>
      </c>
      <c r="C786" s="125" t="s">
        <v>464</v>
      </c>
      <c r="D786" s="125" t="s">
        <v>464</v>
      </c>
    </row>
    <row r="787" spans="2:4" x14ac:dyDescent="0.25">
      <c r="B787" s="123" t="s">
        <v>996</v>
      </c>
      <c r="C787" s="125" t="s">
        <v>464</v>
      </c>
      <c r="D787" s="125" t="s">
        <v>464</v>
      </c>
    </row>
    <row r="788" spans="2:4" x14ac:dyDescent="0.25">
      <c r="B788" s="123" t="s">
        <v>997</v>
      </c>
      <c r="C788" s="125" t="s">
        <v>464</v>
      </c>
      <c r="D788" s="125" t="s">
        <v>464</v>
      </c>
    </row>
    <row r="789" spans="2:4" x14ac:dyDescent="0.25">
      <c r="B789" s="123" t="s">
        <v>998</v>
      </c>
      <c r="C789" s="125" t="s">
        <v>464</v>
      </c>
      <c r="D789" s="125" t="s">
        <v>464</v>
      </c>
    </row>
    <row r="790" spans="2:4" x14ac:dyDescent="0.25">
      <c r="B790" s="123" t="s">
        <v>999</v>
      </c>
      <c r="C790" s="125" t="s">
        <v>464</v>
      </c>
      <c r="D790" s="125" t="s">
        <v>464</v>
      </c>
    </row>
    <row r="791" spans="2:4" x14ac:dyDescent="0.25">
      <c r="B791" s="123" t="s">
        <v>1000</v>
      </c>
      <c r="C791" s="125" t="s">
        <v>464</v>
      </c>
      <c r="D791" s="125" t="s">
        <v>464</v>
      </c>
    </row>
    <row r="792" spans="2:4" x14ac:dyDescent="0.25">
      <c r="B792" s="123" t="s">
        <v>1001</v>
      </c>
      <c r="C792" s="125" t="s">
        <v>464</v>
      </c>
      <c r="D792" s="125" t="s">
        <v>464</v>
      </c>
    </row>
    <row r="793" spans="2:4" x14ac:dyDescent="0.25">
      <c r="B793" s="123" t="s">
        <v>1002</v>
      </c>
      <c r="C793" s="125" t="s">
        <v>464</v>
      </c>
      <c r="D793" s="125" t="s">
        <v>464</v>
      </c>
    </row>
    <row r="794" spans="2:4" x14ac:dyDescent="0.25">
      <c r="B794" s="123" t="s">
        <v>1003</v>
      </c>
      <c r="C794" s="125" t="s">
        <v>464</v>
      </c>
      <c r="D794" s="125" t="s">
        <v>464</v>
      </c>
    </row>
    <row r="795" spans="2:4" x14ac:dyDescent="0.25">
      <c r="B795" s="123" t="s">
        <v>1004</v>
      </c>
      <c r="C795" s="125" t="s">
        <v>464</v>
      </c>
      <c r="D795" s="125" t="s">
        <v>464</v>
      </c>
    </row>
    <row r="796" spans="2:4" x14ac:dyDescent="0.25">
      <c r="B796" s="123" t="s">
        <v>1005</v>
      </c>
      <c r="C796" s="125" t="s">
        <v>464</v>
      </c>
      <c r="D796" s="125" t="s">
        <v>464</v>
      </c>
    </row>
    <row r="797" spans="2:4" x14ac:dyDescent="0.25">
      <c r="B797" s="123" t="s">
        <v>1006</v>
      </c>
      <c r="C797" s="125" t="s">
        <v>464</v>
      </c>
      <c r="D797" s="125" t="s">
        <v>464</v>
      </c>
    </row>
    <row r="798" spans="2:4" x14ac:dyDescent="0.25">
      <c r="B798" s="123" t="s">
        <v>1007</v>
      </c>
      <c r="C798" s="125" t="s">
        <v>464</v>
      </c>
      <c r="D798" s="125" t="s">
        <v>464</v>
      </c>
    </row>
    <row r="799" spans="2:4" x14ac:dyDescent="0.25">
      <c r="B799" s="123" t="s">
        <v>1008</v>
      </c>
      <c r="C799" s="125" t="s">
        <v>464</v>
      </c>
      <c r="D799" s="125" t="s">
        <v>464</v>
      </c>
    </row>
    <row r="800" spans="2:4" x14ac:dyDescent="0.25">
      <c r="B800" s="123" t="s">
        <v>1009</v>
      </c>
      <c r="C800" s="125" t="s">
        <v>464</v>
      </c>
      <c r="D800" s="125" t="s">
        <v>464</v>
      </c>
    </row>
    <row r="801" spans="2:4" x14ac:dyDescent="0.25">
      <c r="B801" s="123" t="s">
        <v>1010</v>
      </c>
      <c r="C801" s="125" t="s">
        <v>464</v>
      </c>
      <c r="D801" s="125" t="s">
        <v>464</v>
      </c>
    </row>
    <row r="802" spans="2:4" x14ac:dyDescent="0.25">
      <c r="B802" s="123" t="s">
        <v>1011</v>
      </c>
      <c r="C802" s="125" t="s">
        <v>464</v>
      </c>
      <c r="D802" s="125" t="s">
        <v>464</v>
      </c>
    </row>
    <row r="803" spans="2:4" x14ac:dyDescent="0.25">
      <c r="B803" s="123" t="s">
        <v>1012</v>
      </c>
      <c r="C803" s="125" t="s">
        <v>464</v>
      </c>
      <c r="D803" s="125" t="s">
        <v>464</v>
      </c>
    </row>
    <row r="804" spans="2:4" x14ac:dyDescent="0.25">
      <c r="B804" s="123" t="s">
        <v>1013</v>
      </c>
      <c r="C804" s="125" t="s">
        <v>464</v>
      </c>
      <c r="D804" s="125" t="s">
        <v>464</v>
      </c>
    </row>
    <row r="805" spans="2:4" x14ac:dyDescent="0.25">
      <c r="B805" s="123" t="s">
        <v>1014</v>
      </c>
      <c r="C805" s="125" t="s">
        <v>464</v>
      </c>
      <c r="D805" s="125" t="s">
        <v>464</v>
      </c>
    </row>
    <row r="806" spans="2:4" x14ac:dyDescent="0.25">
      <c r="B806" s="123" t="s">
        <v>1015</v>
      </c>
      <c r="C806" s="125" t="s">
        <v>464</v>
      </c>
      <c r="D806" s="125" t="s">
        <v>464</v>
      </c>
    </row>
    <row r="807" spans="2:4" x14ac:dyDescent="0.25">
      <c r="B807" s="123" t="s">
        <v>1016</v>
      </c>
      <c r="C807" s="125" t="s">
        <v>464</v>
      </c>
      <c r="D807" s="125" t="s">
        <v>464</v>
      </c>
    </row>
    <row r="808" spans="2:4" x14ac:dyDescent="0.25">
      <c r="B808" s="123" t="s">
        <v>1017</v>
      </c>
      <c r="C808" s="125" t="s">
        <v>464</v>
      </c>
      <c r="D808" s="125" t="s">
        <v>464</v>
      </c>
    </row>
    <row r="809" spans="2:4" x14ac:dyDescent="0.25">
      <c r="B809" s="123" t="s">
        <v>1018</v>
      </c>
      <c r="C809" s="125" t="s">
        <v>464</v>
      </c>
      <c r="D809" s="125" t="s">
        <v>464</v>
      </c>
    </row>
    <row r="810" spans="2:4" x14ac:dyDescent="0.25">
      <c r="B810" s="123" t="s">
        <v>1019</v>
      </c>
      <c r="C810" s="125" t="s">
        <v>464</v>
      </c>
      <c r="D810" s="125" t="s">
        <v>464</v>
      </c>
    </row>
    <row r="811" spans="2:4" x14ac:dyDescent="0.25">
      <c r="B811" s="123" t="s">
        <v>1020</v>
      </c>
      <c r="C811" s="125" t="s">
        <v>464</v>
      </c>
      <c r="D811" s="125" t="s">
        <v>464</v>
      </c>
    </row>
    <row r="812" spans="2:4" x14ac:dyDescent="0.25">
      <c r="B812" s="123" t="s">
        <v>1021</v>
      </c>
      <c r="C812" s="125" t="s">
        <v>464</v>
      </c>
      <c r="D812" s="125" t="s">
        <v>464</v>
      </c>
    </row>
    <row r="813" spans="2:4" x14ac:dyDescent="0.25">
      <c r="B813" s="123" t="s">
        <v>1022</v>
      </c>
      <c r="C813" s="125" t="s">
        <v>464</v>
      </c>
      <c r="D813" s="125" t="s">
        <v>464</v>
      </c>
    </row>
    <row r="814" spans="2:4" x14ac:dyDescent="0.25">
      <c r="B814" s="123" t="s">
        <v>1023</v>
      </c>
      <c r="C814" s="125" t="s">
        <v>464</v>
      </c>
      <c r="D814" s="125" t="s">
        <v>464</v>
      </c>
    </row>
    <row r="815" spans="2:4" x14ac:dyDescent="0.25">
      <c r="B815" s="123" t="s">
        <v>1024</v>
      </c>
      <c r="C815" s="125" t="s">
        <v>464</v>
      </c>
      <c r="D815" s="125" t="s">
        <v>464</v>
      </c>
    </row>
    <row r="816" spans="2:4" x14ac:dyDescent="0.25">
      <c r="B816" s="123" t="s">
        <v>1025</v>
      </c>
      <c r="C816" s="125" t="s">
        <v>464</v>
      </c>
      <c r="D816" s="125" t="s">
        <v>464</v>
      </c>
    </row>
    <row r="817" spans="2:4" x14ac:dyDescent="0.25">
      <c r="B817" s="123" t="s">
        <v>1026</v>
      </c>
      <c r="C817" s="125" t="s">
        <v>464</v>
      </c>
      <c r="D817" s="125" t="s">
        <v>464</v>
      </c>
    </row>
    <row r="818" spans="2:4" x14ac:dyDescent="0.25">
      <c r="B818" s="123" t="s">
        <v>1027</v>
      </c>
      <c r="C818" s="125" t="s">
        <v>464</v>
      </c>
      <c r="D818" s="125" t="s">
        <v>464</v>
      </c>
    </row>
    <row r="819" spans="2:4" x14ac:dyDescent="0.25">
      <c r="B819" s="123" t="s">
        <v>1028</v>
      </c>
      <c r="C819" s="125" t="s">
        <v>464</v>
      </c>
      <c r="D819" s="125" t="s">
        <v>464</v>
      </c>
    </row>
    <row r="820" spans="2:4" x14ac:dyDescent="0.25">
      <c r="B820" s="123" t="s">
        <v>1029</v>
      </c>
      <c r="C820" s="125" t="s">
        <v>464</v>
      </c>
      <c r="D820" s="125" t="s">
        <v>464</v>
      </c>
    </row>
    <row r="821" spans="2:4" x14ac:dyDescent="0.25">
      <c r="B821" s="123" t="s">
        <v>1030</v>
      </c>
      <c r="C821" s="125" t="s">
        <v>464</v>
      </c>
      <c r="D821" s="125" t="s">
        <v>464</v>
      </c>
    </row>
    <row r="822" spans="2:4" x14ac:dyDescent="0.25">
      <c r="B822" s="123" t="s">
        <v>1031</v>
      </c>
      <c r="C822" s="125" t="s">
        <v>464</v>
      </c>
      <c r="D822" s="125" t="s">
        <v>464</v>
      </c>
    </row>
    <row r="823" spans="2:4" x14ac:dyDescent="0.25">
      <c r="B823" s="123" t="s">
        <v>1032</v>
      </c>
      <c r="C823" s="125" t="s">
        <v>464</v>
      </c>
      <c r="D823" s="125" t="s">
        <v>464</v>
      </c>
    </row>
    <row r="824" spans="2:4" x14ac:dyDescent="0.25">
      <c r="B824" s="123" t="s">
        <v>1033</v>
      </c>
      <c r="C824" s="125" t="s">
        <v>464</v>
      </c>
      <c r="D824" s="125" t="s">
        <v>464</v>
      </c>
    </row>
    <row r="825" spans="2:4" x14ac:dyDescent="0.25">
      <c r="B825" s="123" t="s">
        <v>1034</v>
      </c>
      <c r="C825" s="125" t="s">
        <v>464</v>
      </c>
      <c r="D825" s="125" t="s">
        <v>464</v>
      </c>
    </row>
    <row r="826" spans="2:4" x14ac:dyDescent="0.25">
      <c r="B826" s="123" t="s">
        <v>1035</v>
      </c>
      <c r="C826" s="125" t="s">
        <v>464</v>
      </c>
      <c r="D826" s="125" t="s">
        <v>464</v>
      </c>
    </row>
    <row r="827" spans="2:4" x14ac:dyDescent="0.25">
      <c r="B827" s="123" t="s">
        <v>1036</v>
      </c>
      <c r="C827" s="125" t="s">
        <v>464</v>
      </c>
      <c r="D827" s="125" t="s">
        <v>464</v>
      </c>
    </row>
    <row r="828" spans="2:4" x14ac:dyDescent="0.25">
      <c r="B828" s="123" t="s">
        <v>1037</v>
      </c>
      <c r="C828" s="125" t="s">
        <v>464</v>
      </c>
      <c r="D828" s="125" t="s">
        <v>464</v>
      </c>
    </row>
    <row r="829" spans="2:4" x14ac:dyDescent="0.25">
      <c r="B829" s="123" t="s">
        <v>1038</v>
      </c>
      <c r="C829" s="125" t="s">
        <v>464</v>
      </c>
      <c r="D829" s="125" t="s">
        <v>464</v>
      </c>
    </row>
    <row r="830" spans="2:4" x14ac:dyDescent="0.25">
      <c r="B830" s="123" t="s">
        <v>1039</v>
      </c>
      <c r="C830" s="125" t="s">
        <v>464</v>
      </c>
      <c r="D830" s="125" t="s">
        <v>464</v>
      </c>
    </row>
    <row r="831" spans="2:4" x14ac:dyDescent="0.25">
      <c r="B831" s="123" t="s">
        <v>1040</v>
      </c>
      <c r="C831" s="125" t="s">
        <v>464</v>
      </c>
      <c r="D831" s="125" t="s">
        <v>464</v>
      </c>
    </row>
    <row r="832" spans="2:4" x14ac:dyDescent="0.25">
      <c r="B832" s="123" t="s">
        <v>1041</v>
      </c>
      <c r="C832" s="125" t="s">
        <v>464</v>
      </c>
      <c r="D832" s="125" t="s">
        <v>464</v>
      </c>
    </row>
    <row r="833" spans="2:4" x14ac:dyDescent="0.25">
      <c r="B833" s="123" t="s">
        <v>1042</v>
      </c>
      <c r="C833" s="125" t="s">
        <v>464</v>
      </c>
      <c r="D833" s="125" t="s">
        <v>464</v>
      </c>
    </row>
    <row r="834" spans="2:4" x14ac:dyDescent="0.25">
      <c r="B834" s="123" t="s">
        <v>1043</v>
      </c>
      <c r="C834" s="125" t="s">
        <v>464</v>
      </c>
      <c r="D834" s="125" t="s">
        <v>464</v>
      </c>
    </row>
    <row r="835" spans="2:4" x14ac:dyDescent="0.25">
      <c r="B835" s="123" t="s">
        <v>1044</v>
      </c>
      <c r="C835" s="125" t="s">
        <v>464</v>
      </c>
      <c r="D835" s="125" t="s">
        <v>464</v>
      </c>
    </row>
    <row r="836" spans="2:4" x14ac:dyDescent="0.25">
      <c r="B836" s="123" t="s">
        <v>1045</v>
      </c>
      <c r="C836" s="125" t="s">
        <v>464</v>
      </c>
      <c r="D836" s="125" t="s">
        <v>464</v>
      </c>
    </row>
    <row r="837" spans="2:4" x14ac:dyDescent="0.25">
      <c r="B837" s="123" t="s">
        <v>1046</v>
      </c>
      <c r="C837" s="125" t="s">
        <v>464</v>
      </c>
      <c r="D837" s="125" t="s">
        <v>464</v>
      </c>
    </row>
    <row r="838" spans="2:4" x14ac:dyDescent="0.25">
      <c r="B838" s="123" t="s">
        <v>1047</v>
      </c>
      <c r="C838" s="125" t="s">
        <v>464</v>
      </c>
      <c r="D838" s="125" t="s">
        <v>464</v>
      </c>
    </row>
    <row r="839" spans="2:4" x14ac:dyDescent="0.25">
      <c r="B839" s="123" t="s">
        <v>1048</v>
      </c>
      <c r="C839" s="125" t="s">
        <v>464</v>
      </c>
      <c r="D839" s="125" t="s">
        <v>464</v>
      </c>
    </row>
    <row r="840" spans="2:4" x14ac:dyDescent="0.25">
      <c r="B840" s="123" t="s">
        <v>1049</v>
      </c>
      <c r="C840" s="125" t="s">
        <v>464</v>
      </c>
      <c r="D840" s="125" t="s">
        <v>464</v>
      </c>
    </row>
    <row r="841" spans="2:4" x14ac:dyDescent="0.25">
      <c r="B841" s="123" t="s">
        <v>1050</v>
      </c>
      <c r="C841" s="125" t="s">
        <v>464</v>
      </c>
      <c r="D841" s="125" t="s">
        <v>464</v>
      </c>
    </row>
    <row r="842" spans="2:4" x14ac:dyDescent="0.25">
      <c r="B842" s="123" t="s">
        <v>1051</v>
      </c>
      <c r="C842" s="125" t="s">
        <v>464</v>
      </c>
      <c r="D842" s="125" t="s">
        <v>464</v>
      </c>
    </row>
    <row r="843" spans="2:4" x14ac:dyDescent="0.25">
      <c r="B843" s="123" t="s">
        <v>1052</v>
      </c>
      <c r="C843" s="125" t="s">
        <v>464</v>
      </c>
      <c r="D843" s="125" t="s">
        <v>464</v>
      </c>
    </row>
    <row r="844" spans="2:4" x14ac:dyDescent="0.25">
      <c r="B844" s="123" t="s">
        <v>1053</v>
      </c>
      <c r="C844" s="125" t="s">
        <v>464</v>
      </c>
      <c r="D844" s="125" t="s">
        <v>464</v>
      </c>
    </row>
    <row r="845" spans="2:4" x14ac:dyDescent="0.25">
      <c r="B845" s="123" t="s">
        <v>1054</v>
      </c>
      <c r="C845" s="125" t="s">
        <v>464</v>
      </c>
      <c r="D845" s="125" t="s">
        <v>464</v>
      </c>
    </row>
    <row r="846" spans="2:4" x14ac:dyDescent="0.25">
      <c r="B846" s="123" t="s">
        <v>1055</v>
      </c>
      <c r="C846" s="125" t="s">
        <v>464</v>
      </c>
      <c r="D846" s="125" t="s">
        <v>464</v>
      </c>
    </row>
    <row r="847" spans="2:4" x14ac:dyDescent="0.25">
      <c r="B847" s="123" t="s">
        <v>1056</v>
      </c>
      <c r="C847" s="125" t="s">
        <v>464</v>
      </c>
      <c r="D847" s="125" t="s">
        <v>464</v>
      </c>
    </row>
    <row r="848" spans="2:4" x14ac:dyDescent="0.25">
      <c r="B848" s="123" t="s">
        <v>1057</v>
      </c>
      <c r="C848" s="125" t="s">
        <v>464</v>
      </c>
      <c r="D848" s="125" t="s">
        <v>464</v>
      </c>
    </row>
    <row r="849" spans="2:4" x14ac:dyDescent="0.25">
      <c r="B849" s="123" t="s">
        <v>1058</v>
      </c>
      <c r="C849" s="125" t="s">
        <v>464</v>
      </c>
      <c r="D849" s="125" t="s">
        <v>464</v>
      </c>
    </row>
    <row r="850" spans="2:4" x14ac:dyDescent="0.25">
      <c r="B850" s="123" t="s">
        <v>1059</v>
      </c>
      <c r="C850" s="125" t="s">
        <v>464</v>
      </c>
      <c r="D850" s="125" t="s">
        <v>464</v>
      </c>
    </row>
    <row r="851" spans="2:4" x14ac:dyDescent="0.25">
      <c r="B851" s="123" t="s">
        <v>1060</v>
      </c>
      <c r="C851" s="125" t="s">
        <v>464</v>
      </c>
      <c r="D851" s="125" t="s">
        <v>464</v>
      </c>
    </row>
    <row r="852" spans="2:4" x14ac:dyDescent="0.25">
      <c r="B852" s="123" t="s">
        <v>1061</v>
      </c>
      <c r="C852" s="125" t="s">
        <v>464</v>
      </c>
      <c r="D852" s="125" t="s">
        <v>464</v>
      </c>
    </row>
    <row r="853" spans="2:4" x14ac:dyDescent="0.25">
      <c r="B853" s="123" t="s">
        <v>1062</v>
      </c>
      <c r="C853" s="125" t="s">
        <v>464</v>
      </c>
      <c r="D853" s="125" t="s">
        <v>464</v>
      </c>
    </row>
    <row r="854" spans="2:4" x14ac:dyDescent="0.25">
      <c r="B854" s="123" t="s">
        <v>1063</v>
      </c>
      <c r="C854" s="125" t="s">
        <v>464</v>
      </c>
      <c r="D854" s="125" t="s">
        <v>464</v>
      </c>
    </row>
    <row r="855" spans="2:4" x14ac:dyDescent="0.25">
      <c r="B855" s="123" t="s">
        <v>1064</v>
      </c>
      <c r="C855" s="125" t="s">
        <v>464</v>
      </c>
      <c r="D855" s="125" t="s">
        <v>464</v>
      </c>
    </row>
    <row r="856" spans="2:4" x14ac:dyDescent="0.25">
      <c r="B856" s="123" t="s">
        <v>1065</v>
      </c>
      <c r="C856" s="125" t="s">
        <v>464</v>
      </c>
      <c r="D856" s="125" t="s">
        <v>464</v>
      </c>
    </row>
    <row r="857" spans="2:4" x14ac:dyDescent="0.25">
      <c r="B857" s="123" t="s">
        <v>1066</v>
      </c>
      <c r="C857" s="125" t="s">
        <v>464</v>
      </c>
      <c r="D857" s="125" t="s">
        <v>464</v>
      </c>
    </row>
    <row r="858" spans="2:4" x14ac:dyDescent="0.25">
      <c r="B858" s="123" t="s">
        <v>1067</v>
      </c>
      <c r="C858" s="125" t="s">
        <v>464</v>
      </c>
      <c r="D858" s="125" t="s">
        <v>464</v>
      </c>
    </row>
    <row r="859" spans="2:4" x14ac:dyDescent="0.25">
      <c r="B859" s="123" t="s">
        <v>1068</v>
      </c>
      <c r="C859" s="125" t="s">
        <v>464</v>
      </c>
      <c r="D859" s="125" t="s">
        <v>464</v>
      </c>
    </row>
    <row r="860" spans="2:4" x14ac:dyDescent="0.25">
      <c r="B860" s="123" t="s">
        <v>1069</v>
      </c>
      <c r="C860" s="125" t="s">
        <v>464</v>
      </c>
      <c r="D860" s="125" t="s">
        <v>464</v>
      </c>
    </row>
    <row r="861" spans="2:4" x14ac:dyDescent="0.25">
      <c r="B861" s="123" t="s">
        <v>1070</v>
      </c>
      <c r="C861" s="125" t="s">
        <v>464</v>
      </c>
      <c r="D861" s="125" t="s">
        <v>464</v>
      </c>
    </row>
    <row r="862" spans="2:4" x14ac:dyDescent="0.25">
      <c r="B862" s="123" t="s">
        <v>1071</v>
      </c>
      <c r="C862" s="125" t="s">
        <v>464</v>
      </c>
      <c r="D862" s="125" t="s">
        <v>464</v>
      </c>
    </row>
    <row r="863" spans="2:4" x14ac:dyDescent="0.25">
      <c r="B863" s="123" t="s">
        <v>1072</v>
      </c>
      <c r="C863" s="125" t="s">
        <v>464</v>
      </c>
      <c r="D863" s="125" t="s">
        <v>464</v>
      </c>
    </row>
    <row r="864" spans="2:4" x14ac:dyDescent="0.25">
      <c r="B864" s="123" t="s">
        <v>1073</v>
      </c>
      <c r="C864" s="125" t="s">
        <v>464</v>
      </c>
      <c r="D864" s="125" t="s">
        <v>464</v>
      </c>
    </row>
    <row r="865" spans="2:4" x14ac:dyDescent="0.25">
      <c r="B865" s="123" t="s">
        <v>1074</v>
      </c>
      <c r="C865" s="125" t="s">
        <v>464</v>
      </c>
      <c r="D865" s="125" t="s">
        <v>464</v>
      </c>
    </row>
    <row r="866" spans="2:4" x14ac:dyDescent="0.25">
      <c r="B866" s="123" t="s">
        <v>1075</v>
      </c>
      <c r="C866" s="125" t="s">
        <v>464</v>
      </c>
      <c r="D866" s="125" t="s">
        <v>464</v>
      </c>
    </row>
    <row r="867" spans="2:4" x14ac:dyDescent="0.25">
      <c r="B867" s="123" t="s">
        <v>1076</v>
      </c>
      <c r="C867" s="125" t="s">
        <v>464</v>
      </c>
      <c r="D867" s="125" t="s">
        <v>464</v>
      </c>
    </row>
    <row r="868" spans="2:4" x14ac:dyDescent="0.25">
      <c r="B868" s="123" t="s">
        <v>1077</v>
      </c>
      <c r="C868" s="125" t="s">
        <v>464</v>
      </c>
      <c r="D868" s="125" t="s">
        <v>464</v>
      </c>
    </row>
    <row r="869" spans="2:4" x14ac:dyDescent="0.25">
      <c r="B869" s="123" t="s">
        <v>1078</v>
      </c>
      <c r="C869" s="125" t="s">
        <v>464</v>
      </c>
      <c r="D869" s="125" t="s">
        <v>464</v>
      </c>
    </row>
    <row r="870" spans="2:4" x14ac:dyDescent="0.25">
      <c r="B870" s="123" t="s">
        <v>1079</v>
      </c>
      <c r="C870" s="125" t="s">
        <v>464</v>
      </c>
      <c r="D870" s="125" t="s">
        <v>464</v>
      </c>
    </row>
    <row r="871" spans="2:4" x14ac:dyDescent="0.25">
      <c r="B871" s="123" t="s">
        <v>1080</v>
      </c>
      <c r="C871" s="125" t="s">
        <v>464</v>
      </c>
      <c r="D871" s="125" t="s">
        <v>464</v>
      </c>
    </row>
    <row r="872" spans="2:4" x14ac:dyDescent="0.25">
      <c r="B872" s="123" t="s">
        <v>1081</v>
      </c>
      <c r="C872" s="125" t="s">
        <v>464</v>
      </c>
      <c r="D872" s="125" t="s">
        <v>464</v>
      </c>
    </row>
    <row r="873" spans="2:4" x14ac:dyDescent="0.25">
      <c r="B873" s="123" t="s">
        <v>1082</v>
      </c>
      <c r="C873" s="125" t="s">
        <v>464</v>
      </c>
      <c r="D873" s="125" t="s">
        <v>464</v>
      </c>
    </row>
    <row r="874" spans="2:4" x14ac:dyDescent="0.25">
      <c r="B874" s="123" t="s">
        <v>1083</v>
      </c>
      <c r="C874" s="125" t="s">
        <v>464</v>
      </c>
      <c r="D874" s="125" t="s">
        <v>464</v>
      </c>
    </row>
    <row r="875" spans="2:4" x14ac:dyDescent="0.25">
      <c r="B875" s="123" t="s">
        <v>1084</v>
      </c>
      <c r="C875" s="125" t="s">
        <v>464</v>
      </c>
      <c r="D875" s="125" t="s">
        <v>464</v>
      </c>
    </row>
    <row r="876" spans="2:4" x14ac:dyDescent="0.25">
      <c r="B876" s="123" t="s">
        <v>1085</v>
      </c>
      <c r="C876" s="125" t="s">
        <v>464</v>
      </c>
      <c r="D876" s="125" t="s">
        <v>464</v>
      </c>
    </row>
    <row r="877" spans="2:4" x14ac:dyDescent="0.25">
      <c r="B877" s="123" t="s">
        <v>1086</v>
      </c>
      <c r="C877" s="125" t="s">
        <v>464</v>
      </c>
      <c r="D877" s="125" t="s">
        <v>464</v>
      </c>
    </row>
    <row r="878" spans="2:4" x14ac:dyDescent="0.25">
      <c r="B878" s="123" t="s">
        <v>1087</v>
      </c>
      <c r="C878" s="125" t="s">
        <v>464</v>
      </c>
      <c r="D878" s="125" t="s">
        <v>464</v>
      </c>
    </row>
    <row r="879" spans="2:4" x14ac:dyDescent="0.25">
      <c r="B879" s="123" t="s">
        <v>1088</v>
      </c>
      <c r="C879" s="125" t="s">
        <v>464</v>
      </c>
      <c r="D879" s="125" t="s">
        <v>464</v>
      </c>
    </row>
    <row r="880" spans="2:4" x14ac:dyDescent="0.25">
      <c r="B880" s="123" t="s">
        <v>1089</v>
      </c>
      <c r="C880" s="125" t="s">
        <v>464</v>
      </c>
      <c r="D880" s="125" t="s">
        <v>464</v>
      </c>
    </row>
    <row r="881" spans="2:4" x14ac:dyDescent="0.25">
      <c r="B881" s="123" t="s">
        <v>1090</v>
      </c>
      <c r="C881" s="125" t="s">
        <v>464</v>
      </c>
      <c r="D881" s="125" t="s">
        <v>464</v>
      </c>
    </row>
    <row r="882" spans="2:4" x14ac:dyDescent="0.25">
      <c r="B882" s="123" t="s">
        <v>1091</v>
      </c>
      <c r="C882" s="125" t="s">
        <v>464</v>
      </c>
      <c r="D882" s="125" t="s">
        <v>464</v>
      </c>
    </row>
    <row r="883" spans="2:4" x14ac:dyDescent="0.25">
      <c r="B883" s="123" t="s">
        <v>1092</v>
      </c>
      <c r="C883" s="125" t="s">
        <v>464</v>
      </c>
      <c r="D883" s="125" t="s">
        <v>464</v>
      </c>
    </row>
    <row r="884" spans="2:4" x14ac:dyDescent="0.25">
      <c r="B884" s="123" t="s">
        <v>1093</v>
      </c>
      <c r="C884" s="125" t="s">
        <v>464</v>
      </c>
      <c r="D884" s="125" t="s">
        <v>464</v>
      </c>
    </row>
    <row r="885" spans="2:4" x14ac:dyDescent="0.25">
      <c r="B885" s="123" t="s">
        <v>1094</v>
      </c>
      <c r="C885" s="125" t="s">
        <v>464</v>
      </c>
      <c r="D885" s="125" t="s">
        <v>464</v>
      </c>
    </row>
    <row r="886" spans="2:4" x14ac:dyDescent="0.25">
      <c r="B886" s="123" t="s">
        <v>1095</v>
      </c>
      <c r="C886" s="125" t="s">
        <v>464</v>
      </c>
      <c r="D886" s="125" t="s">
        <v>464</v>
      </c>
    </row>
    <row r="887" spans="2:4" x14ac:dyDescent="0.25">
      <c r="B887" s="123" t="s">
        <v>1096</v>
      </c>
      <c r="C887" s="125" t="s">
        <v>464</v>
      </c>
      <c r="D887" s="125" t="s">
        <v>464</v>
      </c>
    </row>
    <row r="888" spans="2:4" x14ac:dyDescent="0.25">
      <c r="B888" s="123" t="s">
        <v>1097</v>
      </c>
      <c r="C888" s="125" t="s">
        <v>464</v>
      </c>
      <c r="D888" s="125" t="s">
        <v>464</v>
      </c>
    </row>
    <row r="889" spans="2:4" x14ac:dyDescent="0.25">
      <c r="B889" s="123" t="s">
        <v>1098</v>
      </c>
      <c r="C889" s="125" t="s">
        <v>464</v>
      </c>
      <c r="D889" s="125" t="s">
        <v>464</v>
      </c>
    </row>
    <row r="890" spans="2:4" x14ac:dyDescent="0.25">
      <c r="B890" s="123" t="s">
        <v>1099</v>
      </c>
      <c r="C890" s="125" t="s">
        <v>464</v>
      </c>
      <c r="D890" s="125" t="s">
        <v>464</v>
      </c>
    </row>
    <row r="891" spans="2:4" x14ac:dyDescent="0.25">
      <c r="B891" s="123" t="s">
        <v>1100</v>
      </c>
      <c r="C891" s="125" t="s">
        <v>464</v>
      </c>
      <c r="D891" s="125" t="s">
        <v>464</v>
      </c>
    </row>
    <row r="892" spans="2:4" x14ac:dyDescent="0.25">
      <c r="B892" s="123" t="s">
        <v>1101</v>
      </c>
      <c r="C892" s="125" t="s">
        <v>464</v>
      </c>
      <c r="D892" s="125" t="s">
        <v>464</v>
      </c>
    </row>
    <row r="893" spans="2:4" x14ac:dyDescent="0.25">
      <c r="B893" s="123" t="s">
        <v>1102</v>
      </c>
      <c r="C893" s="125" t="s">
        <v>464</v>
      </c>
      <c r="D893" s="125" t="s">
        <v>464</v>
      </c>
    </row>
    <row r="894" spans="2:4" x14ac:dyDescent="0.25">
      <c r="B894" s="123" t="s">
        <v>1103</v>
      </c>
      <c r="C894" s="125" t="s">
        <v>464</v>
      </c>
      <c r="D894" s="125" t="s">
        <v>464</v>
      </c>
    </row>
    <row r="895" spans="2:4" x14ac:dyDescent="0.25">
      <c r="B895" s="123" t="s">
        <v>1104</v>
      </c>
      <c r="C895" s="125" t="s">
        <v>464</v>
      </c>
      <c r="D895" s="125" t="s">
        <v>464</v>
      </c>
    </row>
    <row r="896" spans="2:4" x14ac:dyDescent="0.25">
      <c r="B896" s="123" t="s">
        <v>1105</v>
      </c>
      <c r="C896" s="125" t="s">
        <v>464</v>
      </c>
      <c r="D896" s="125" t="s">
        <v>464</v>
      </c>
    </row>
    <row r="897" spans="2:4" x14ac:dyDescent="0.25">
      <c r="B897" s="123" t="s">
        <v>1106</v>
      </c>
      <c r="C897" s="125" t="s">
        <v>464</v>
      </c>
      <c r="D897" s="125" t="s">
        <v>464</v>
      </c>
    </row>
    <row r="898" spans="2:4" x14ac:dyDescent="0.25">
      <c r="B898" s="123" t="s">
        <v>1107</v>
      </c>
      <c r="C898" s="125" t="s">
        <v>464</v>
      </c>
      <c r="D898" s="125" t="s">
        <v>464</v>
      </c>
    </row>
    <row r="899" spans="2:4" x14ac:dyDescent="0.25">
      <c r="B899" s="123" t="s">
        <v>1108</v>
      </c>
      <c r="C899" s="125" t="s">
        <v>464</v>
      </c>
      <c r="D899" s="125" t="s">
        <v>464</v>
      </c>
    </row>
    <row r="900" spans="2:4" x14ac:dyDescent="0.25">
      <c r="B900" s="123" t="s">
        <v>1109</v>
      </c>
      <c r="C900" s="125" t="s">
        <v>464</v>
      </c>
      <c r="D900" s="125" t="s">
        <v>464</v>
      </c>
    </row>
    <row r="901" spans="2:4" x14ac:dyDescent="0.25">
      <c r="B901" s="123" t="s">
        <v>1110</v>
      </c>
      <c r="C901" s="125" t="s">
        <v>464</v>
      </c>
      <c r="D901" s="125" t="s">
        <v>464</v>
      </c>
    </row>
    <row r="902" spans="2:4" x14ac:dyDescent="0.25">
      <c r="B902" s="123" t="s">
        <v>1111</v>
      </c>
      <c r="C902" s="125" t="s">
        <v>464</v>
      </c>
      <c r="D902" s="125" t="s">
        <v>464</v>
      </c>
    </row>
    <row r="903" spans="2:4" x14ac:dyDescent="0.25">
      <c r="B903" s="123" t="s">
        <v>1112</v>
      </c>
      <c r="C903" s="125" t="s">
        <v>464</v>
      </c>
      <c r="D903" s="125" t="s">
        <v>464</v>
      </c>
    </row>
    <row r="904" spans="2:4" x14ac:dyDescent="0.25">
      <c r="B904" s="123" t="s">
        <v>1113</v>
      </c>
      <c r="C904" s="125" t="s">
        <v>464</v>
      </c>
      <c r="D904" s="125" t="s">
        <v>464</v>
      </c>
    </row>
    <row r="905" spans="2:4" x14ac:dyDescent="0.25">
      <c r="B905" s="123" t="s">
        <v>1114</v>
      </c>
      <c r="C905" s="125" t="s">
        <v>464</v>
      </c>
      <c r="D905" s="125" t="s">
        <v>464</v>
      </c>
    </row>
    <row r="906" spans="2:4" x14ac:dyDescent="0.25">
      <c r="B906" s="123" t="s">
        <v>1115</v>
      </c>
      <c r="C906" s="125" t="s">
        <v>464</v>
      </c>
      <c r="D906" s="125" t="s">
        <v>464</v>
      </c>
    </row>
    <row r="907" spans="2:4" x14ac:dyDescent="0.25">
      <c r="B907" s="123" t="s">
        <v>1116</v>
      </c>
      <c r="C907" s="125" t="s">
        <v>464</v>
      </c>
      <c r="D907" s="125" t="s">
        <v>464</v>
      </c>
    </row>
    <row r="908" spans="2:4" x14ac:dyDescent="0.25">
      <c r="B908" s="123" t="s">
        <v>1117</v>
      </c>
      <c r="C908" s="125" t="s">
        <v>464</v>
      </c>
      <c r="D908" s="125" t="s">
        <v>464</v>
      </c>
    </row>
    <row r="909" spans="2:4" x14ac:dyDescent="0.25">
      <c r="B909" s="123" t="s">
        <v>1118</v>
      </c>
      <c r="C909" s="125" t="s">
        <v>464</v>
      </c>
      <c r="D909" s="125" t="s">
        <v>464</v>
      </c>
    </row>
    <row r="910" spans="2:4" x14ac:dyDescent="0.25">
      <c r="B910" s="123" t="s">
        <v>1119</v>
      </c>
      <c r="C910" s="125" t="s">
        <v>464</v>
      </c>
      <c r="D910" s="125" t="s">
        <v>464</v>
      </c>
    </row>
    <row r="911" spans="2:4" x14ac:dyDescent="0.25">
      <c r="B911" s="123" t="s">
        <v>1120</v>
      </c>
      <c r="C911" s="125" t="s">
        <v>464</v>
      </c>
      <c r="D911" s="125" t="s">
        <v>464</v>
      </c>
    </row>
    <row r="912" spans="2:4" x14ac:dyDescent="0.25">
      <c r="B912" s="123" t="s">
        <v>1121</v>
      </c>
      <c r="C912" s="125" t="s">
        <v>464</v>
      </c>
      <c r="D912" s="125" t="s">
        <v>464</v>
      </c>
    </row>
    <row r="913" spans="2:4" x14ac:dyDescent="0.25">
      <c r="B913" s="123" t="s">
        <v>1122</v>
      </c>
      <c r="C913" s="125" t="s">
        <v>464</v>
      </c>
      <c r="D913" s="125" t="s">
        <v>464</v>
      </c>
    </row>
    <row r="914" spans="2:4" x14ac:dyDescent="0.25">
      <c r="B914" s="123" t="s">
        <v>1123</v>
      </c>
      <c r="C914" s="125" t="s">
        <v>464</v>
      </c>
      <c r="D914" s="125" t="s">
        <v>464</v>
      </c>
    </row>
    <row r="915" spans="2:4" x14ac:dyDescent="0.25">
      <c r="B915" s="123" t="s">
        <v>1124</v>
      </c>
      <c r="C915" s="125" t="s">
        <v>464</v>
      </c>
      <c r="D915" s="125" t="s">
        <v>464</v>
      </c>
    </row>
    <row r="916" spans="2:4" x14ac:dyDescent="0.25">
      <c r="B916" s="123" t="s">
        <v>1125</v>
      </c>
      <c r="C916" s="125" t="s">
        <v>464</v>
      </c>
      <c r="D916" s="125" t="s">
        <v>464</v>
      </c>
    </row>
    <row r="917" spans="2:4" x14ac:dyDescent="0.25">
      <c r="B917" s="123" t="s">
        <v>1126</v>
      </c>
      <c r="C917" s="125" t="s">
        <v>464</v>
      </c>
      <c r="D917" s="125" t="s">
        <v>464</v>
      </c>
    </row>
    <row r="918" spans="2:4" x14ac:dyDescent="0.25">
      <c r="B918" s="123" t="s">
        <v>1127</v>
      </c>
      <c r="C918" s="125" t="s">
        <v>464</v>
      </c>
      <c r="D918" s="125" t="s">
        <v>464</v>
      </c>
    </row>
    <row r="919" spans="2:4" x14ac:dyDescent="0.25">
      <c r="B919" s="123" t="s">
        <v>1128</v>
      </c>
      <c r="C919" s="125" t="s">
        <v>464</v>
      </c>
      <c r="D919" s="125" t="s">
        <v>464</v>
      </c>
    </row>
    <row r="920" spans="2:4" x14ac:dyDescent="0.25">
      <c r="B920" s="123" t="s">
        <v>1129</v>
      </c>
      <c r="C920" s="125" t="s">
        <v>464</v>
      </c>
      <c r="D920" s="125" t="s">
        <v>464</v>
      </c>
    </row>
    <row r="921" spans="2:4" x14ac:dyDescent="0.25">
      <c r="B921" s="123" t="s">
        <v>1130</v>
      </c>
      <c r="C921" s="125" t="s">
        <v>464</v>
      </c>
      <c r="D921" s="125" t="s">
        <v>464</v>
      </c>
    </row>
    <row r="922" spans="2:4" x14ac:dyDescent="0.25">
      <c r="B922" s="123" t="s">
        <v>1131</v>
      </c>
      <c r="C922" s="125" t="s">
        <v>464</v>
      </c>
      <c r="D922" s="125" t="s">
        <v>464</v>
      </c>
    </row>
    <row r="923" spans="2:4" x14ac:dyDescent="0.25">
      <c r="B923" s="123" t="s">
        <v>1132</v>
      </c>
      <c r="C923" s="125" t="s">
        <v>464</v>
      </c>
      <c r="D923" s="125" t="s">
        <v>464</v>
      </c>
    </row>
    <row r="924" spans="2:4" x14ac:dyDescent="0.25">
      <c r="B924" s="123" t="s">
        <v>1133</v>
      </c>
      <c r="C924" s="125" t="s">
        <v>464</v>
      </c>
      <c r="D924" s="125" t="s">
        <v>464</v>
      </c>
    </row>
    <row r="925" spans="2:4" x14ac:dyDescent="0.25">
      <c r="B925" s="123" t="s">
        <v>1134</v>
      </c>
      <c r="C925" s="125" t="s">
        <v>464</v>
      </c>
      <c r="D925" s="125" t="s">
        <v>464</v>
      </c>
    </row>
    <row r="926" spans="2:4" x14ac:dyDescent="0.25">
      <c r="B926" s="123" t="s">
        <v>1135</v>
      </c>
      <c r="C926" s="125" t="s">
        <v>464</v>
      </c>
      <c r="D926" s="125" t="s">
        <v>464</v>
      </c>
    </row>
    <row r="927" spans="2:4" x14ac:dyDescent="0.25">
      <c r="B927" s="123" t="s">
        <v>1136</v>
      </c>
      <c r="C927" s="125" t="s">
        <v>464</v>
      </c>
      <c r="D927" s="125" t="s">
        <v>464</v>
      </c>
    </row>
    <row r="928" spans="2:4" x14ac:dyDescent="0.25">
      <c r="B928" s="123" t="s">
        <v>1137</v>
      </c>
      <c r="C928" s="125" t="s">
        <v>464</v>
      </c>
      <c r="D928" s="125" t="s">
        <v>464</v>
      </c>
    </row>
    <row r="929" spans="2:4" x14ac:dyDescent="0.25">
      <c r="B929" s="123" t="s">
        <v>1138</v>
      </c>
      <c r="C929" s="125" t="s">
        <v>464</v>
      </c>
      <c r="D929" s="125" t="s">
        <v>464</v>
      </c>
    </row>
    <row r="930" spans="2:4" x14ac:dyDescent="0.25">
      <c r="B930" s="123" t="s">
        <v>1139</v>
      </c>
      <c r="C930" s="125" t="s">
        <v>464</v>
      </c>
      <c r="D930" s="125" t="s">
        <v>464</v>
      </c>
    </row>
    <row r="931" spans="2:4" x14ac:dyDescent="0.25">
      <c r="B931" s="123" t="s">
        <v>1140</v>
      </c>
      <c r="C931" s="125" t="s">
        <v>464</v>
      </c>
      <c r="D931" s="125" t="s">
        <v>464</v>
      </c>
    </row>
    <row r="932" spans="2:4" x14ac:dyDescent="0.25">
      <c r="B932" s="123" t="s">
        <v>1141</v>
      </c>
      <c r="C932" s="125" t="s">
        <v>464</v>
      </c>
      <c r="D932" s="125" t="s">
        <v>464</v>
      </c>
    </row>
    <row r="933" spans="2:4" x14ac:dyDescent="0.25">
      <c r="B933" s="123" t="s">
        <v>1142</v>
      </c>
      <c r="C933" s="125" t="s">
        <v>464</v>
      </c>
      <c r="D933" s="125" t="s">
        <v>464</v>
      </c>
    </row>
    <row r="934" spans="2:4" x14ac:dyDescent="0.25">
      <c r="B934" s="123" t="s">
        <v>1143</v>
      </c>
      <c r="C934" s="125" t="s">
        <v>464</v>
      </c>
      <c r="D934" s="125" t="s">
        <v>464</v>
      </c>
    </row>
    <row r="935" spans="2:4" x14ac:dyDescent="0.25">
      <c r="B935" s="123" t="s">
        <v>1144</v>
      </c>
      <c r="C935" s="125" t="s">
        <v>464</v>
      </c>
      <c r="D935" s="125" t="s">
        <v>464</v>
      </c>
    </row>
    <row r="936" spans="2:4" x14ac:dyDescent="0.25">
      <c r="B936" s="123" t="s">
        <v>1145</v>
      </c>
      <c r="C936" s="125" t="s">
        <v>464</v>
      </c>
      <c r="D936" s="125" t="s">
        <v>464</v>
      </c>
    </row>
    <row r="937" spans="2:4" x14ac:dyDescent="0.25">
      <c r="B937" s="123" t="s">
        <v>1146</v>
      </c>
      <c r="C937" s="125" t="s">
        <v>464</v>
      </c>
      <c r="D937" s="125" t="s">
        <v>464</v>
      </c>
    </row>
    <row r="938" spans="2:4" x14ac:dyDescent="0.25">
      <c r="B938" s="123" t="s">
        <v>1147</v>
      </c>
      <c r="C938" s="125" t="s">
        <v>464</v>
      </c>
      <c r="D938" s="125" t="s">
        <v>464</v>
      </c>
    </row>
    <row r="939" spans="2:4" x14ac:dyDescent="0.25">
      <c r="B939" s="123" t="s">
        <v>1148</v>
      </c>
      <c r="C939" s="125" t="s">
        <v>464</v>
      </c>
      <c r="D939" s="125" t="s">
        <v>464</v>
      </c>
    </row>
    <row r="940" spans="2:4" x14ac:dyDescent="0.25">
      <c r="B940" s="123" t="s">
        <v>1149</v>
      </c>
      <c r="C940" s="125" t="s">
        <v>464</v>
      </c>
      <c r="D940" s="125" t="s">
        <v>464</v>
      </c>
    </row>
    <row r="941" spans="2:4" x14ac:dyDescent="0.25">
      <c r="B941" s="123" t="s">
        <v>1150</v>
      </c>
      <c r="C941" s="125" t="s">
        <v>464</v>
      </c>
      <c r="D941" s="125" t="s">
        <v>464</v>
      </c>
    </row>
    <row r="942" spans="2:4" x14ac:dyDescent="0.25">
      <c r="B942" s="123" t="s">
        <v>1151</v>
      </c>
      <c r="C942" s="125" t="s">
        <v>464</v>
      </c>
      <c r="D942" s="125" t="s">
        <v>464</v>
      </c>
    </row>
    <row r="943" spans="2:4" x14ac:dyDescent="0.25">
      <c r="B943" s="123" t="s">
        <v>1152</v>
      </c>
      <c r="C943" s="125" t="s">
        <v>464</v>
      </c>
      <c r="D943" s="125" t="s">
        <v>464</v>
      </c>
    </row>
    <row r="944" spans="2:4" x14ac:dyDescent="0.25">
      <c r="B944" s="123" t="s">
        <v>1153</v>
      </c>
      <c r="C944" s="125" t="s">
        <v>464</v>
      </c>
      <c r="D944" s="125" t="s">
        <v>464</v>
      </c>
    </row>
    <row r="945" spans="2:4" x14ac:dyDescent="0.25">
      <c r="B945" s="123" t="s">
        <v>1154</v>
      </c>
      <c r="C945" s="125" t="s">
        <v>464</v>
      </c>
      <c r="D945" s="125" t="s">
        <v>464</v>
      </c>
    </row>
    <row r="946" spans="2:4" x14ac:dyDescent="0.25">
      <c r="B946" s="123" t="s">
        <v>1155</v>
      </c>
      <c r="C946" s="125" t="s">
        <v>464</v>
      </c>
      <c r="D946" s="125" t="s">
        <v>464</v>
      </c>
    </row>
    <row r="947" spans="2:4" x14ac:dyDescent="0.25">
      <c r="B947" s="123" t="s">
        <v>1156</v>
      </c>
      <c r="C947" s="125" t="s">
        <v>464</v>
      </c>
      <c r="D947" s="125" t="s">
        <v>464</v>
      </c>
    </row>
    <row r="948" spans="2:4" x14ac:dyDescent="0.25">
      <c r="B948" s="123" t="s">
        <v>1157</v>
      </c>
      <c r="C948" s="125" t="s">
        <v>464</v>
      </c>
      <c r="D948" s="125" t="s">
        <v>464</v>
      </c>
    </row>
    <row r="949" spans="2:4" x14ac:dyDescent="0.25">
      <c r="B949" s="123" t="s">
        <v>1158</v>
      </c>
      <c r="C949" s="125" t="s">
        <v>464</v>
      </c>
      <c r="D949" s="125" t="s">
        <v>464</v>
      </c>
    </row>
    <row r="950" spans="2:4" x14ac:dyDescent="0.25">
      <c r="B950" s="123" t="s">
        <v>1159</v>
      </c>
      <c r="C950" s="125" t="s">
        <v>464</v>
      </c>
      <c r="D950" s="125" t="s">
        <v>464</v>
      </c>
    </row>
    <row r="951" spans="2:4" x14ac:dyDescent="0.25">
      <c r="B951" s="123" t="s">
        <v>1160</v>
      </c>
      <c r="C951" s="125" t="s">
        <v>464</v>
      </c>
      <c r="D951" s="125" t="s">
        <v>464</v>
      </c>
    </row>
    <row r="952" spans="2:4" x14ac:dyDescent="0.25">
      <c r="B952" s="123" t="s">
        <v>1161</v>
      </c>
      <c r="C952" s="125" t="s">
        <v>464</v>
      </c>
      <c r="D952" s="125" t="s">
        <v>464</v>
      </c>
    </row>
    <row r="953" spans="2:4" x14ac:dyDescent="0.25">
      <c r="B953" s="123" t="s">
        <v>1162</v>
      </c>
      <c r="C953" s="125" t="s">
        <v>464</v>
      </c>
      <c r="D953" s="125" t="s">
        <v>464</v>
      </c>
    </row>
    <row r="954" spans="2:4" x14ac:dyDescent="0.25">
      <c r="B954" s="123" t="s">
        <v>1163</v>
      </c>
      <c r="C954" s="125" t="s">
        <v>464</v>
      </c>
      <c r="D954" s="125" t="s">
        <v>464</v>
      </c>
    </row>
    <row r="955" spans="2:4" x14ac:dyDescent="0.25">
      <c r="B955" s="123" t="s">
        <v>1164</v>
      </c>
      <c r="C955" s="125" t="s">
        <v>464</v>
      </c>
      <c r="D955" s="125" t="s">
        <v>464</v>
      </c>
    </row>
    <row r="956" spans="2:4" x14ac:dyDescent="0.25">
      <c r="B956" s="123" t="s">
        <v>1165</v>
      </c>
      <c r="C956" s="125" t="s">
        <v>464</v>
      </c>
      <c r="D956" s="125" t="s">
        <v>464</v>
      </c>
    </row>
    <row r="957" spans="2:4" x14ac:dyDescent="0.25">
      <c r="B957" s="123" t="s">
        <v>1166</v>
      </c>
      <c r="C957" s="125" t="s">
        <v>464</v>
      </c>
      <c r="D957" s="125" t="s">
        <v>464</v>
      </c>
    </row>
    <row r="958" spans="2:4" x14ac:dyDescent="0.25">
      <c r="B958" s="123" t="s">
        <v>1167</v>
      </c>
      <c r="C958" s="125" t="s">
        <v>464</v>
      </c>
      <c r="D958" s="125" t="s">
        <v>464</v>
      </c>
    </row>
    <row r="959" spans="2:4" x14ac:dyDescent="0.25">
      <c r="B959" s="123" t="s">
        <v>1168</v>
      </c>
      <c r="C959" s="125" t="s">
        <v>464</v>
      </c>
      <c r="D959" s="125" t="s">
        <v>464</v>
      </c>
    </row>
    <row r="960" spans="2:4" x14ac:dyDescent="0.25">
      <c r="B960" s="123" t="s">
        <v>1169</v>
      </c>
      <c r="C960" s="125" t="s">
        <v>464</v>
      </c>
      <c r="D960" s="125" t="s">
        <v>464</v>
      </c>
    </row>
    <row r="961" spans="2:4" x14ac:dyDescent="0.25">
      <c r="B961" s="123" t="s">
        <v>1170</v>
      </c>
      <c r="C961" s="125" t="s">
        <v>464</v>
      </c>
      <c r="D961" s="125" t="s">
        <v>464</v>
      </c>
    </row>
    <row r="962" spans="2:4" x14ac:dyDescent="0.25">
      <c r="B962" s="123" t="s">
        <v>1171</v>
      </c>
      <c r="C962" s="125" t="s">
        <v>464</v>
      </c>
      <c r="D962" s="125" t="s">
        <v>464</v>
      </c>
    </row>
    <row r="963" spans="2:4" x14ac:dyDescent="0.25">
      <c r="B963" s="123" t="s">
        <v>1172</v>
      </c>
      <c r="C963" s="125" t="s">
        <v>464</v>
      </c>
      <c r="D963" s="125" t="s">
        <v>464</v>
      </c>
    </row>
    <row r="964" spans="2:4" x14ac:dyDescent="0.25">
      <c r="B964" s="123" t="s">
        <v>1173</v>
      </c>
      <c r="C964" s="125" t="s">
        <v>464</v>
      </c>
      <c r="D964" s="125" t="s">
        <v>464</v>
      </c>
    </row>
    <row r="965" spans="2:4" x14ac:dyDescent="0.25">
      <c r="B965" s="123" t="s">
        <v>1174</v>
      </c>
      <c r="C965" s="125" t="s">
        <v>464</v>
      </c>
      <c r="D965" s="125" t="s">
        <v>464</v>
      </c>
    </row>
    <row r="966" spans="2:4" x14ac:dyDescent="0.25">
      <c r="B966" s="123" t="s">
        <v>1175</v>
      </c>
      <c r="C966" s="125" t="s">
        <v>464</v>
      </c>
      <c r="D966" s="125" t="s">
        <v>464</v>
      </c>
    </row>
    <row r="967" spans="2:4" x14ac:dyDescent="0.25">
      <c r="B967" s="123" t="s">
        <v>1176</v>
      </c>
      <c r="C967" s="125" t="s">
        <v>464</v>
      </c>
      <c r="D967" s="125" t="s">
        <v>464</v>
      </c>
    </row>
    <row r="968" spans="2:4" x14ac:dyDescent="0.25">
      <c r="B968" s="123" t="s">
        <v>1177</v>
      </c>
      <c r="C968" s="125" t="s">
        <v>464</v>
      </c>
      <c r="D968" s="125" t="s">
        <v>464</v>
      </c>
    </row>
    <row r="969" spans="2:4" x14ac:dyDescent="0.25">
      <c r="B969" s="123" t="s">
        <v>1178</v>
      </c>
      <c r="C969" s="125" t="s">
        <v>464</v>
      </c>
      <c r="D969" s="125" t="s">
        <v>464</v>
      </c>
    </row>
    <row r="970" spans="2:4" x14ac:dyDescent="0.25">
      <c r="B970" s="123" t="s">
        <v>1179</v>
      </c>
      <c r="C970" s="125" t="s">
        <v>464</v>
      </c>
      <c r="D970" s="125" t="s">
        <v>464</v>
      </c>
    </row>
    <row r="971" spans="2:4" x14ac:dyDescent="0.25">
      <c r="B971" s="123" t="s">
        <v>1180</v>
      </c>
      <c r="C971" s="125" t="s">
        <v>464</v>
      </c>
      <c r="D971" s="125" t="s">
        <v>464</v>
      </c>
    </row>
    <row r="972" spans="2:4" x14ac:dyDescent="0.25">
      <c r="B972" s="123" t="s">
        <v>1181</v>
      </c>
      <c r="C972" s="125" t="s">
        <v>464</v>
      </c>
      <c r="D972" s="125" t="s">
        <v>464</v>
      </c>
    </row>
    <row r="973" spans="2:4" x14ac:dyDescent="0.25">
      <c r="B973" s="123" t="s">
        <v>1182</v>
      </c>
      <c r="C973" s="125" t="s">
        <v>464</v>
      </c>
      <c r="D973" s="125" t="s">
        <v>464</v>
      </c>
    </row>
    <row r="974" spans="2:4" x14ac:dyDescent="0.25">
      <c r="B974" s="123" t="s">
        <v>1183</v>
      </c>
      <c r="C974" s="125" t="s">
        <v>464</v>
      </c>
      <c r="D974" s="125" t="s">
        <v>464</v>
      </c>
    </row>
    <row r="975" spans="2:4" x14ac:dyDescent="0.25">
      <c r="B975" s="123" t="s">
        <v>1184</v>
      </c>
      <c r="C975" s="125" t="s">
        <v>464</v>
      </c>
      <c r="D975" s="125" t="s">
        <v>464</v>
      </c>
    </row>
    <row r="976" spans="2:4" x14ac:dyDescent="0.25">
      <c r="B976" s="123" t="s">
        <v>1185</v>
      </c>
      <c r="C976" s="125" t="s">
        <v>464</v>
      </c>
      <c r="D976" s="125" t="s">
        <v>464</v>
      </c>
    </row>
    <row r="977" spans="2:4" x14ac:dyDescent="0.25">
      <c r="B977" s="123" t="s">
        <v>1186</v>
      </c>
      <c r="C977" s="125" t="s">
        <v>464</v>
      </c>
      <c r="D977" s="125" t="s">
        <v>464</v>
      </c>
    </row>
    <row r="978" spans="2:4" x14ac:dyDescent="0.25">
      <c r="B978" s="123" t="s">
        <v>1187</v>
      </c>
      <c r="C978" s="125" t="s">
        <v>464</v>
      </c>
      <c r="D978" s="125" t="s">
        <v>464</v>
      </c>
    </row>
    <row r="979" spans="2:4" x14ac:dyDescent="0.25">
      <c r="B979" s="123" t="s">
        <v>1188</v>
      </c>
      <c r="C979" s="125" t="s">
        <v>464</v>
      </c>
      <c r="D979" s="125" t="s">
        <v>464</v>
      </c>
    </row>
    <row r="980" spans="2:4" x14ac:dyDescent="0.25">
      <c r="B980" s="123" t="s">
        <v>1189</v>
      </c>
      <c r="C980" s="125" t="s">
        <v>464</v>
      </c>
      <c r="D980" s="125" t="s">
        <v>464</v>
      </c>
    </row>
    <row r="981" spans="2:4" x14ac:dyDescent="0.25">
      <c r="B981" s="123" t="s">
        <v>1190</v>
      </c>
      <c r="C981" s="125" t="s">
        <v>464</v>
      </c>
      <c r="D981" s="125" t="s">
        <v>464</v>
      </c>
    </row>
    <row r="982" spans="2:4" x14ac:dyDescent="0.25">
      <c r="B982" s="123" t="s">
        <v>1191</v>
      </c>
      <c r="C982" s="125" t="s">
        <v>464</v>
      </c>
      <c r="D982" s="125" t="s">
        <v>464</v>
      </c>
    </row>
    <row r="983" spans="2:4" x14ac:dyDescent="0.25">
      <c r="B983" s="123" t="s">
        <v>1192</v>
      </c>
      <c r="C983" s="125" t="s">
        <v>464</v>
      </c>
      <c r="D983" s="125" t="s">
        <v>464</v>
      </c>
    </row>
    <row r="984" spans="2:4" x14ac:dyDescent="0.25">
      <c r="B984" s="123" t="s">
        <v>1193</v>
      </c>
      <c r="C984" s="125" t="s">
        <v>464</v>
      </c>
      <c r="D984" s="125" t="s">
        <v>464</v>
      </c>
    </row>
    <row r="985" spans="2:4" x14ac:dyDescent="0.25">
      <c r="B985" s="123" t="s">
        <v>1194</v>
      </c>
      <c r="C985" s="125" t="s">
        <v>464</v>
      </c>
      <c r="D985" s="125" t="s">
        <v>464</v>
      </c>
    </row>
    <row r="986" spans="2:4" x14ac:dyDescent="0.25">
      <c r="B986" s="123" t="s">
        <v>1195</v>
      </c>
      <c r="C986" s="125" t="s">
        <v>464</v>
      </c>
      <c r="D986" s="125" t="s">
        <v>464</v>
      </c>
    </row>
    <row r="987" spans="2:4" x14ac:dyDescent="0.25">
      <c r="B987" s="123" t="s">
        <v>1196</v>
      </c>
      <c r="C987" s="125" t="s">
        <v>464</v>
      </c>
      <c r="D987" s="125" t="s">
        <v>464</v>
      </c>
    </row>
    <row r="988" spans="2:4" x14ac:dyDescent="0.25">
      <c r="B988" s="123" t="s">
        <v>1197</v>
      </c>
      <c r="C988" s="125" t="s">
        <v>464</v>
      </c>
      <c r="D988" s="125" t="s">
        <v>464</v>
      </c>
    </row>
    <row r="989" spans="2:4" x14ac:dyDescent="0.25">
      <c r="B989" s="123" t="s">
        <v>1198</v>
      </c>
      <c r="C989" s="125" t="s">
        <v>464</v>
      </c>
      <c r="D989" s="125" t="s">
        <v>464</v>
      </c>
    </row>
    <row r="990" spans="2:4" x14ac:dyDescent="0.25">
      <c r="B990" s="123" t="s">
        <v>1199</v>
      </c>
      <c r="C990" s="125" t="s">
        <v>464</v>
      </c>
      <c r="D990" s="125" t="s">
        <v>464</v>
      </c>
    </row>
    <row r="991" spans="2:4" x14ac:dyDescent="0.25">
      <c r="B991" s="123" t="s">
        <v>1200</v>
      </c>
      <c r="C991" s="125" t="s">
        <v>464</v>
      </c>
      <c r="D991" s="125" t="s">
        <v>464</v>
      </c>
    </row>
    <row r="992" spans="2:4" x14ac:dyDescent="0.25">
      <c r="B992" s="123" t="s">
        <v>1201</v>
      </c>
      <c r="C992" s="125" t="s">
        <v>464</v>
      </c>
      <c r="D992" s="125" t="s">
        <v>464</v>
      </c>
    </row>
    <row r="993" spans="2:4" x14ac:dyDescent="0.25">
      <c r="B993" s="123" t="s">
        <v>1202</v>
      </c>
      <c r="C993" s="125" t="s">
        <v>464</v>
      </c>
      <c r="D993" s="125" t="s">
        <v>464</v>
      </c>
    </row>
    <row r="994" spans="2:4" x14ac:dyDescent="0.25">
      <c r="B994" s="123" t="s">
        <v>1203</v>
      </c>
      <c r="C994" s="125" t="s">
        <v>464</v>
      </c>
      <c r="D994" s="125" t="s">
        <v>464</v>
      </c>
    </row>
    <row r="995" spans="2:4" x14ac:dyDescent="0.25">
      <c r="B995" s="123" t="s">
        <v>1204</v>
      </c>
      <c r="C995" s="125" t="s">
        <v>464</v>
      </c>
      <c r="D995" s="125" t="s">
        <v>464</v>
      </c>
    </row>
    <row r="996" spans="2:4" x14ac:dyDescent="0.25">
      <c r="B996" s="123" t="s">
        <v>1205</v>
      </c>
      <c r="C996" s="125" t="s">
        <v>464</v>
      </c>
      <c r="D996" s="125" t="s">
        <v>464</v>
      </c>
    </row>
    <row r="997" spans="2:4" x14ac:dyDescent="0.25">
      <c r="B997" s="123" t="s">
        <v>1206</v>
      </c>
      <c r="C997" s="125" t="s">
        <v>464</v>
      </c>
      <c r="D997" s="125" t="s">
        <v>464</v>
      </c>
    </row>
    <row r="998" spans="2:4" x14ac:dyDescent="0.25">
      <c r="B998" s="123" t="s">
        <v>1207</v>
      </c>
      <c r="C998" s="125" t="s">
        <v>464</v>
      </c>
      <c r="D998" s="125" t="s">
        <v>464</v>
      </c>
    </row>
    <row r="999" spans="2:4" x14ac:dyDescent="0.25">
      <c r="B999" s="123" t="s">
        <v>1208</v>
      </c>
      <c r="C999" s="125" t="s">
        <v>464</v>
      </c>
      <c r="D999" s="125" t="s">
        <v>464</v>
      </c>
    </row>
    <row r="1000" spans="2:4" x14ac:dyDescent="0.25">
      <c r="B1000" s="123" t="s">
        <v>1209</v>
      </c>
      <c r="C1000" s="125" t="s">
        <v>464</v>
      </c>
      <c r="D1000" s="125" t="s">
        <v>464</v>
      </c>
    </row>
    <row r="1001" spans="2:4" x14ac:dyDescent="0.25">
      <c r="B1001" s="123" t="s">
        <v>1210</v>
      </c>
      <c r="C1001" s="125" t="s">
        <v>464</v>
      </c>
      <c r="D1001" s="125" t="s">
        <v>464</v>
      </c>
    </row>
    <row r="1002" spans="2:4" x14ac:dyDescent="0.25">
      <c r="B1002" s="123" t="s">
        <v>1211</v>
      </c>
      <c r="C1002" s="125" t="s">
        <v>464</v>
      </c>
      <c r="D1002" s="125" t="s">
        <v>464</v>
      </c>
    </row>
    <row r="1003" spans="2:4" x14ac:dyDescent="0.25">
      <c r="B1003" s="123" t="s">
        <v>1212</v>
      </c>
      <c r="C1003" s="125" t="s">
        <v>464</v>
      </c>
      <c r="D1003" s="125" t="s">
        <v>464</v>
      </c>
    </row>
    <row r="1004" spans="2:4" x14ac:dyDescent="0.25">
      <c r="B1004" s="123" t="s">
        <v>1213</v>
      </c>
      <c r="C1004" s="125" t="s">
        <v>464</v>
      </c>
      <c r="D1004" s="125" t="s">
        <v>464</v>
      </c>
    </row>
    <row r="1005" spans="2:4" x14ac:dyDescent="0.25">
      <c r="B1005" s="123" t="s">
        <v>1214</v>
      </c>
      <c r="C1005" s="125" t="s">
        <v>464</v>
      </c>
      <c r="D1005" s="125" t="s">
        <v>464</v>
      </c>
    </row>
    <row r="1006" spans="2:4" x14ac:dyDescent="0.25">
      <c r="B1006" s="123" t="s">
        <v>1215</v>
      </c>
      <c r="C1006" s="125" t="s">
        <v>464</v>
      </c>
      <c r="D1006" s="125" t="s">
        <v>464</v>
      </c>
    </row>
    <row r="1007" spans="2:4" x14ac:dyDescent="0.25">
      <c r="B1007" s="123" t="s">
        <v>1216</v>
      </c>
      <c r="C1007" s="125" t="s">
        <v>464</v>
      </c>
      <c r="D1007" s="125" t="s">
        <v>464</v>
      </c>
    </row>
    <row r="1008" spans="2:4" x14ac:dyDescent="0.25">
      <c r="B1008" s="123" t="s">
        <v>1217</v>
      </c>
      <c r="C1008" s="125" t="s">
        <v>464</v>
      </c>
      <c r="D1008" s="125" t="s">
        <v>464</v>
      </c>
    </row>
    <row r="1009" spans="2:4" x14ac:dyDescent="0.25">
      <c r="B1009" s="123" t="s">
        <v>1218</v>
      </c>
      <c r="C1009" s="125" t="s">
        <v>464</v>
      </c>
      <c r="D1009" s="125" t="s">
        <v>464</v>
      </c>
    </row>
    <row r="1010" spans="2:4" x14ac:dyDescent="0.25">
      <c r="B1010" s="123" t="s">
        <v>1219</v>
      </c>
      <c r="C1010" s="125" t="s">
        <v>464</v>
      </c>
      <c r="D1010" s="125" t="s">
        <v>464</v>
      </c>
    </row>
    <row r="1011" spans="2:4" x14ac:dyDescent="0.25">
      <c r="B1011" s="123" t="s">
        <v>1220</v>
      </c>
      <c r="C1011" s="125" t="s">
        <v>464</v>
      </c>
      <c r="D1011" s="125" t="s">
        <v>464</v>
      </c>
    </row>
    <row r="1012" spans="2:4" x14ac:dyDescent="0.25">
      <c r="B1012" s="123" t="s">
        <v>1221</v>
      </c>
      <c r="C1012" s="125" t="s">
        <v>464</v>
      </c>
      <c r="D1012" s="125" t="s">
        <v>464</v>
      </c>
    </row>
    <row r="1013" spans="2:4" x14ac:dyDescent="0.25">
      <c r="B1013" s="123" t="s">
        <v>1222</v>
      </c>
      <c r="C1013" s="125" t="s">
        <v>464</v>
      </c>
      <c r="D1013" s="125" t="s">
        <v>464</v>
      </c>
    </row>
    <row r="1014" spans="2:4" x14ac:dyDescent="0.25">
      <c r="B1014" s="123" t="s">
        <v>1223</v>
      </c>
      <c r="C1014" s="125" t="s">
        <v>464</v>
      </c>
      <c r="D1014" s="125" t="s">
        <v>464</v>
      </c>
    </row>
    <row r="1015" spans="2:4" x14ac:dyDescent="0.25">
      <c r="B1015" s="123" t="s">
        <v>1224</v>
      </c>
      <c r="C1015" s="125" t="s">
        <v>464</v>
      </c>
      <c r="D1015" s="125" t="s">
        <v>464</v>
      </c>
    </row>
    <row r="1016" spans="2:4" x14ac:dyDescent="0.25">
      <c r="B1016" s="123" t="s">
        <v>1225</v>
      </c>
      <c r="C1016" s="125" t="s">
        <v>464</v>
      </c>
      <c r="D1016" s="125" t="s">
        <v>464</v>
      </c>
    </row>
    <row r="1017" spans="2:4" x14ac:dyDescent="0.25">
      <c r="B1017" s="123" t="s">
        <v>1226</v>
      </c>
      <c r="C1017" s="125" t="s">
        <v>464</v>
      </c>
      <c r="D1017" s="125" t="s">
        <v>464</v>
      </c>
    </row>
    <row r="1018" spans="2:4" x14ac:dyDescent="0.25">
      <c r="B1018" s="123" t="s">
        <v>1227</v>
      </c>
      <c r="C1018" s="125" t="s">
        <v>464</v>
      </c>
      <c r="D1018" s="125" t="s">
        <v>464</v>
      </c>
    </row>
    <row r="1019" spans="2:4" x14ac:dyDescent="0.25">
      <c r="B1019" s="123" t="s">
        <v>1228</v>
      </c>
      <c r="C1019" s="125" t="s">
        <v>464</v>
      </c>
      <c r="D1019" s="125" t="s">
        <v>464</v>
      </c>
    </row>
    <row r="1020" spans="2:4" x14ac:dyDescent="0.25">
      <c r="B1020" s="123" t="s">
        <v>1229</v>
      </c>
      <c r="C1020" s="125" t="s">
        <v>464</v>
      </c>
      <c r="D1020" s="125" t="s">
        <v>464</v>
      </c>
    </row>
    <row r="1021" spans="2:4" x14ac:dyDescent="0.25">
      <c r="B1021" s="123" t="s">
        <v>1230</v>
      </c>
      <c r="C1021" s="125" t="s">
        <v>464</v>
      </c>
      <c r="D1021" s="125" t="s">
        <v>464</v>
      </c>
    </row>
    <row r="1022" spans="2:4" x14ac:dyDescent="0.25">
      <c r="B1022" s="123" t="s">
        <v>1231</v>
      </c>
      <c r="C1022" s="125" t="s">
        <v>464</v>
      </c>
      <c r="D1022" s="125" t="s">
        <v>464</v>
      </c>
    </row>
    <row r="1023" spans="2:4" x14ac:dyDescent="0.25">
      <c r="B1023" s="123" t="s">
        <v>1232</v>
      </c>
      <c r="C1023" s="125" t="s">
        <v>464</v>
      </c>
      <c r="D1023" s="125" t="s">
        <v>464</v>
      </c>
    </row>
    <row r="1024" spans="2:4" x14ac:dyDescent="0.25">
      <c r="B1024" s="123" t="s">
        <v>1233</v>
      </c>
      <c r="C1024" s="125" t="s">
        <v>464</v>
      </c>
      <c r="D1024" s="125" t="s">
        <v>464</v>
      </c>
    </row>
    <row r="1025" spans="2:4" x14ac:dyDescent="0.25">
      <c r="B1025" s="123" t="s">
        <v>1234</v>
      </c>
      <c r="C1025" s="125" t="s">
        <v>464</v>
      </c>
      <c r="D1025" s="125" t="s">
        <v>464</v>
      </c>
    </row>
    <row r="1026" spans="2:4" x14ac:dyDescent="0.25">
      <c r="B1026" s="123" t="s">
        <v>1235</v>
      </c>
      <c r="C1026" s="125" t="s">
        <v>464</v>
      </c>
      <c r="D1026" s="125" t="s">
        <v>464</v>
      </c>
    </row>
    <row r="1027" spans="2:4" x14ac:dyDescent="0.25">
      <c r="B1027" s="123" t="s">
        <v>1236</v>
      </c>
      <c r="C1027" s="125" t="s">
        <v>464</v>
      </c>
      <c r="D1027" s="125" t="s">
        <v>464</v>
      </c>
    </row>
    <row r="1028" spans="2:4" x14ac:dyDescent="0.25">
      <c r="B1028" s="123" t="s">
        <v>1237</v>
      </c>
      <c r="C1028" s="125" t="s">
        <v>464</v>
      </c>
      <c r="D1028" s="125" t="s">
        <v>464</v>
      </c>
    </row>
    <row r="1029" spans="2:4" x14ac:dyDescent="0.25">
      <c r="B1029" s="123" t="s">
        <v>1238</v>
      </c>
      <c r="C1029" s="125" t="s">
        <v>464</v>
      </c>
      <c r="D1029" s="125" t="s">
        <v>464</v>
      </c>
    </row>
    <row r="1030" spans="2:4" x14ac:dyDescent="0.25">
      <c r="B1030" s="123" t="s">
        <v>1239</v>
      </c>
      <c r="C1030" s="125" t="s">
        <v>464</v>
      </c>
      <c r="D1030" s="125" t="s">
        <v>464</v>
      </c>
    </row>
    <row r="1031" spans="2:4" x14ac:dyDescent="0.25">
      <c r="B1031" s="123" t="s">
        <v>1240</v>
      </c>
      <c r="C1031" s="125" t="s">
        <v>464</v>
      </c>
      <c r="D1031" s="125" t="s">
        <v>464</v>
      </c>
    </row>
    <row r="1032" spans="2:4" x14ac:dyDescent="0.25">
      <c r="B1032" s="123" t="s">
        <v>1241</v>
      </c>
      <c r="C1032" s="125" t="s">
        <v>464</v>
      </c>
      <c r="D1032" s="125" t="s">
        <v>464</v>
      </c>
    </row>
    <row r="1033" spans="2:4" x14ac:dyDescent="0.25">
      <c r="B1033" s="123" t="s">
        <v>1242</v>
      </c>
      <c r="C1033" s="125" t="s">
        <v>464</v>
      </c>
      <c r="D1033" s="125" t="s">
        <v>464</v>
      </c>
    </row>
    <row r="1034" spans="2:4" x14ac:dyDescent="0.25">
      <c r="B1034" s="123" t="s">
        <v>1243</v>
      </c>
      <c r="C1034" s="125" t="s">
        <v>464</v>
      </c>
      <c r="D1034" s="125" t="s">
        <v>464</v>
      </c>
    </row>
    <row r="1035" spans="2:4" x14ac:dyDescent="0.25">
      <c r="B1035" s="123" t="s">
        <v>1244</v>
      </c>
      <c r="C1035" s="125" t="s">
        <v>464</v>
      </c>
      <c r="D1035" s="125" t="s">
        <v>464</v>
      </c>
    </row>
    <row r="1036" spans="2:4" x14ac:dyDescent="0.25">
      <c r="B1036" s="123" t="s">
        <v>1245</v>
      </c>
      <c r="C1036" s="125" t="s">
        <v>464</v>
      </c>
      <c r="D1036" s="125" t="s">
        <v>464</v>
      </c>
    </row>
    <row r="1037" spans="2:4" x14ac:dyDescent="0.25">
      <c r="B1037" s="123" t="s">
        <v>1246</v>
      </c>
      <c r="C1037" s="125" t="s">
        <v>464</v>
      </c>
      <c r="D1037" s="125" t="s">
        <v>464</v>
      </c>
    </row>
    <row r="1038" spans="2:4" x14ac:dyDescent="0.25">
      <c r="B1038" s="123" t="s">
        <v>1247</v>
      </c>
      <c r="C1038" s="125" t="s">
        <v>464</v>
      </c>
      <c r="D1038" s="125" t="s">
        <v>464</v>
      </c>
    </row>
    <row r="1039" spans="2:4" x14ac:dyDescent="0.25">
      <c r="B1039" s="123" t="s">
        <v>1248</v>
      </c>
      <c r="C1039" s="125" t="s">
        <v>464</v>
      </c>
      <c r="D1039" s="125" t="s">
        <v>464</v>
      </c>
    </row>
    <row r="1040" spans="2:4" x14ac:dyDescent="0.25">
      <c r="B1040" s="123" t="s">
        <v>1249</v>
      </c>
      <c r="C1040" s="125" t="s">
        <v>464</v>
      </c>
      <c r="D1040" s="125" t="s">
        <v>464</v>
      </c>
    </row>
    <row r="1041" spans="2:4" x14ac:dyDescent="0.25">
      <c r="B1041" s="123" t="s">
        <v>1250</v>
      </c>
      <c r="C1041" s="125" t="s">
        <v>464</v>
      </c>
      <c r="D1041" s="125" t="s">
        <v>464</v>
      </c>
    </row>
    <row r="1042" spans="2:4" x14ac:dyDescent="0.25">
      <c r="B1042" s="123" t="s">
        <v>1251</v>
      </c>
      <c r="C1042" s="125" t="s">
        <v>464</v>
      </c>
      <c r="D1042" s="125" t="s">
        <v>464</v>
      </c>
    </row>
    <row r="1043" spans="2:4" x14ac:dyDescent="0.25">
      <c r="B1043" s="123" t="s">
        <v>1252</v>
      </c>
      <c r="C1043" s="125" t="s">
        <v>464</v>
      </c>
      <c r="D1043" s="125" t="s">
        <v>464</v>
      </c>
    </row>
    <row r="1044" spans="2:4" x14ac:dyDescent="0.25">
      <c r="B1044" s="123" t="s">
        <v>1253</v>
      </c>
      <c r="C1044" s="125" t="s">
        <v>464</v>
      </c>
      <c r="D1044" s="125" t="s">
        <v>464</v>
      </c>
    </row>
    <row r="1045" spans="2:4" x14ac:dyDescent="0.25">
      <c r="B1045" s="123" t="s">
        <v>1254</v>
      </c>
      <c r="C1045" s="125" t="s">
        <v>464</v>
      </c>
      <c r="D1045" s="125" t="s">
        <v>464</v>
      </c>
    </row>
    <row r="1046" spans="2:4" x14ac:dyDescent="0.25">
      <c r="B1046" s="123" t="s">
        <v>1255</v>
      </c>
      <c r="C1046" s="125" t="s">
        <v>464</v>
      </c>
      <c r="D1046" s="125" t="s">
        <v>464</v>
      </c>
    </row>
    <row r="1047" spans="2:4" x14ac:dyDescent="0.25">
      <c r="B1047" s="123" t="s">
        <v>1256</v>
      </c>
      <c r="C1047" s="125" t="s">
        <v>464</v>
      </c>
      <c r="D1047" s="125" t="s">
        <v>464</v>
      </c>
    </row>
    <row r="1048" spans="2:4" x14ac:dyDescent="0.25">
      <c r="B1048" s="123" t="s">
        <v>1257</v>
      </c>
      <c r="C1048" s="125" t="s">
        <v>464</v>
      </c>
      <c r="D1048" s="125" t="s">
        <v>464</v>
      </c>
    </row>
    <row r="1049" spans="2:4" x14ac:dyDescent="0.25">
      <c r="B1049" s="123" t="s">
        <v>1258</v>
      </c>
      <c r="C1049" s="125" t="s">
        <v>464</v>
      </c>
      <c r="D1049" s="125" t="s">
        <v>464</v>
      </c>
    </row>
    <row r="1050" spans="2:4" x14ac:dyDescent="0.25">
      <c r="B1050" s="123" t="s">
        <v>1259</v>
      </c>
      <c r="C1050" s="125" t="s">
        <v>464</v>
      </c>
      <c r="D1050" s="125" t="s">
        <v>464</v>
      </c>
    </row>
    <row r="1051" spans="2:4" x14ac:dyDescent="0.25">
      <c r="B1051" s="123" t="s">
        <v>1260</v>
      </c>
      <c r="C1051" s="125" t="s">
        <v>464</v>
      </c>
      <c r="D1051" s="125" t="s">
        <v>464</v>
      </c>
    </row>
    <row r="1052" spans="2:4" x14ac:dyDescent="0.25">
      <c r="B1052" s="123" t="s">
        <v>1261</v>
      </c>
      <c r="C1052" s="125" t="s">
        <v>464</v>
      </c>
      <c r="D1052" s="125" t="s">
        <v>464</v>
      </c>
    </row>
    <row r="1053" spans="2:4" x14ac:dyDescent="0.25">
      <c r="B1053" s="123" t="s">
        <v>1262</v>
      </c>
      <c r="C1053" s="125" t="s">
        <v>464</v>
      </c>
      <c r="D1053" s="125" t="s">
        <v>464</v>
      </c>
    </row>
    <row r="1054" spans="2:4" x14ac:dyDescent="0.25">
      <c r="B1054" s="123" t="s">
        <v>1263</v>
      </c>
      <c r="C1054" s="125" t="s">
        <v>464</v>
      </c>
      <c r="D1054" s="125" t="s">
        <v>464</v>
      </c>
    </row>
    <row r="1055" spans="2:4" x14ac:dyDescent="0.25">
      <c r="B1055" s="123" t="s">
        <v>1264</v>
      </c>
      <c r="C1055" s="125" t="s">
        <v>464</v>
      </c>
      <c r="D1055" s="125" t="s">
        <v>464</v>
      </c>
    </row>
    <row r="1056" spans="2:4" x14ac:dyDescent="0.25">
      <c r="B1056" s="123" t="s">
        <v>1265</v>
      </c>
      <c r="C1056" s="125" t="s">
        <v>464</v>
      </c>
      <c r="D1056" s="125" t="s">
        <v>464</v>
      </c>
    </row>
    <row r="1057" spans="2:4" x14ac:dyDescent="0.25">
      <c r="B1057" s="123" t="s">
        <v>1266</v>
      </c>
      <c r="C1057" s="125" t="s">
        <v>464</v>
      </c>
      <c r="D1057" s="125" t="s">
        <v>464</v>
      </c>
    </row>
    <row r="1058" spans="2:4" x14ac:dyDescent="0.25">
      <c r="B1058" s="123" t="s">
        <v>1267</v>
      </c>
      <c r="C1058" s="125" t="s">
        <v>464</v>
      </c>
      <c r="D1058" s="125" t="s">
        <v>464</v>
      </c>
    </row>
    <row r="1059" spans="2:4" x14ac:dyDescent="0.25">
      <c r="B1059" s="123" t="s">
        <v>1268</v>
      </c>
      <c r="C1059" s="125" t="s">
        <v>464</v>
      </c>
      <c r="D1059" s="125" t="s">
        <v>464</v>
      </c>
    </row>
    <row r="1060" spans="2:4" x14ac:dyDescent="0.25">
      <c r="B1060" s="123" t="s">
        <v>1269</v>
      </c>
      <c r="C1060" s="125" t="s">
        <v>464</v>
      </c>
      <c r="D1060" s="125" t="s">
        <v>464</v>
      </c>
    </row>
    <row r="1061" spans="2:4" x14ac:dyDescent="0.25">
      <c r="B1061" s="123" t="s">
        <v>1270</v>
      </c>
      <c r="C1061" s="125" t="s">
        <v>464</v>
      </c>
      <c r="D1061" s="125" t="s">
        <v>464</v>
      </c>
    </row>
    <row r="1062" spans="2:4" x14ac:dyDescent="0.25">
      <c r="B1062" s="123" t="s">
        <v>1271</v>
      </c>
      <c r="C1062" s="125" t="s">
        <v>464</v>
      </c>
      <c r="D1062" s="125" t="s">
        <v>464</v>
      </c>
    </row>
    <row r="1063" spans="2:4" x14ac:dyDescent="0.25">
      <c r="B1063" s="123" t="s">
        <v>1272</v>
      </c>
      <c r="C1063" s="125" t="s">
        <v>464</v>
      </c>
      <c r="D1063" s="125" t="s">
        <v>464</v>
      </c>
    </row>
    <row r="1064" spans="2:4" x14ac:dyDescent="0.25">
      <c r="B1064" s="123" t="s">
        <v>1273</v>
      </c>
      <c r="C1064" s="125" t="s">
        <v>464</v>
      </c>
      <c r="D1064" s="125" t="s">
        <v>464</v>
      </c>
    </row>
    <row r="1065" spans="2:4" x14ac:dyDescent="0.25">
      <c r="B1065" s="123" t="s">
        <v>1274</v>
      </c>
      <c r="C1065" s="125" t="s">
        <v>464</v>
      </c>
      <c r="D1065" s="125" t="s">
        <v>464</v>
      </c>
    </row>
    <row r="1066" spans="2:4" x14ac:dyDescent="0.25">
      <c r="B1066" s="123" t="s">
        <v>1275</v>
      </c>
      <c r="C1066" s="125" t="s">
        <v>464</v>
      </c>
      <c r="D1066" s="125" t="s">
        <v>464</v>
      </c>
    </row>
    <row r="1067" spans="2:4" x14ac:dyDescent="0.25">
      <c r="B1067" s="123" t="s">
        <v>1276</v>
      </c>
      <c r="C1067" s="125" t="s">
        <v>464</v>
      </c>
      <c r="D1067" s="125" t="s">
        <v>464</v>
      </c>
    </row>
    <row r="1068" spans="2:4" x14ac:dyDescent="0.25">
      <c r="B1068" s="123" t="s">
        <v>1277</v>
      </c>
      <c r="C1068" s="125" t="s">
        <v>464</v>
      </c>
      <c r="D1068" s="125" t="s">
        <v>464</v>
      </c>
    </row>
    <row r="1069" spans="2:4" x14ac:dyDescent="0.25">
      <c r="B1069" s="123" t="s">
        <v>1278</v>
      </c>
      <c r="C1069" s="125" t="s">
        <v>464</v>
      </c>
      <c r="D1069" s="125" t="s">
        <v>464</v>
      </c>
    </row>
    <row r="1070" spans="2:4" x14ac:dyDescent="0.25">
      <c r="B1070" s="123" t="s">
        <v>1279</v>
      </c>
      <c r="C1070" s="125" t="s">
        <v>464</v>
      </c>
      <c r="D1070" s="125" t="s">
        <v>464</v>
      </c>
    </row>
    <row r="1071" spans="2:4" x14ac:dyDescent="0.25">
      <c r="B1071" s="123" t="s">
        <v>1280</v>
      </c>
      <c r="C1071" s="125" t="s">
        <v>464</v>
      </c>
      <c r="D1071" s="125" t="s">
        <v>464</v>
      </c>
    </row>
    <row r="1072" spans="2:4" x14ac:dyDescent="0.25">
      <c r="B1072" s="123" t="s">
        <v>1281</v>
      </c>
      <c r="C1072" s="125" t="s">
        <v>464</v>
      </c>
      <c r="D1072" s="125" t="s">
        <v>464</v>
      </c>
    </row>
    <row r="1073" spans="2:4" x14ac:dyDescent="0.25">
      <c r="B1073" s="123" t="s">
        <v>1282</v>
      </c>
      <c r="C1073" s="125" t="s">
        <v>464</v>
      </c>
      <c r="D1073" s="125" t="s">
        <v>464</v>
      </c>
    </row>
    <row r="1074" spans="2:4" x14ac:dyDescent="0.25">
      <c r="B1074" s="123" t="s">
        <v>1283</v>
      </c>
      <c r="C1074" s="125" t="s">
        <v>464</v>
      </c>
      <c r="D1074" s="125" t="s">
        <v>464</v>
      </c>
    </row>
    <row r="1075" spans="2:4" x14ac:dyDescent="0.25">
      <c r="B1075" s="123" t="s">
        <v>1284</v>
      </c>
      <c r="C1075" s="125" t="s">
        <v>464</v>
      </c>
      <c r="D1075" s="125" t="s">
        <v>464</v>
      </c>
    </row>
    <row r="1076" spans="2:4" x14ac:dyDescent="0.25">
      <c r="B1076" s="123" t="s">
        <v>1285</v>
      </c>
      <c r="C1076" s="125" t="s">
        <v>464</v>
      </c>
      <c r="D1076" s="125" t="s">
        <v>464</v>
      </c>
    </row>
    <row r="1077" spans="2:4" x14ac:dyDescent="0.25">
      <c r="B1077" s="123" t="s">
        <v>1286</v>
      </c>
      <c r="C1077" s="125" t="s">
        <v>464</v>
      </c>
      <c r="D1077" s="125" t="s">
        <v>464</v>
      </c>
    </row>
    <row r="1078" spans="2:4" x14ac:dyDescent="0.25">
      <c r="B1078" s="123" t="s">
        <v>1287</v>
      </c>
      <c r="C1078" s="125" t="s">
        <v>464</v>
      </c>
      <c r="D1078" s="125" t="s">
        <v>464</v>
      </c>
    </row>
    <row r="1079" spans="2:4" x14ac:dyDescent="0.25">
      <c r="B1079" s="123" t="s">
        <v>1288</v>
      </c>
      <c r="C1079" s="125" t="s">
        <v>464</v>
      </c>
      <c r="D1079" s="125" t="s">
        <v>464</v>
      </c>
    </row>
    <row r="1080" spans="2:4" x14ac:dyDescent="0.25">
      <c r="B1080" s="123" t="s">
        <v>1289</v>
      </c>
      <c r="C1080" s="125" t="s">
        <v>464</v>
      </c>
      <c r="D1080" s="125" t="s">
        <v>464</v>
      </c>
    </row>
    <row r="1081" spans="2:4" x14ac:dyDescent="0.25">
      <c r="B1081" s="123" t="s">
        <v>1290</v>
      </c>
      <c r="C1081" s="125" t="s">
        <v>464</v>
      </c>
      <c r="D1081" s="125" t="s">
        <v>464</v>
      </c>
    </row>
    <row r="1082" spans="2:4" x14ac:dyDescent="0.25">
      <c r="B1082" s="123" t="s">
        <v>1291</v>
      </c>
      <c r="C1082" s="125" t="s">
        <v>464</v>
      </c>
      <c r="D1082" s="125" t="s">
        <v>464</v>
      </c>
    </row>
    <row r="1083" spans="2:4" x14ac:dyDescent="0.25">
      <c r="B1083" s="123" t="s">
        <v>1292</v>
      </c>
      <c r="C1083" s="125" t="s">
        <v>464</v>
      </c>
      <c r="D1083" s="125" t="s">
        <v>464</v>
      </c>
    </row>
    <row r="1084" spans="2:4" x14ac:dyDescent="0.25">
      <c r="B1084" s="123" t="s">
        <v>1293</v>
      </c>
      <c r="C1084" s="125" t="s">
        <v>464</v>
      </c>
      <c r="D1084" s="125" t="s">
        <v>464</v>
      </c>
    </row>
    <row r="1085" spans="2:4" x14ac:dyDescent="0.25">
      <c r="B1085" s="123" t="s">
        <v>1294</v>
      </c>
      <c r="C1085" s="125" t="s">
        <v>464</v>
      </c>
      <c r="D1085" s="125" t="s">
        <v>464</v>
      </c>
    </row>
    <row r="1086" spans="2:4" x14ac:dyDescent="0.25">
      <c r="B1086" s="123" t="s">
        <v>1295</v>
      </c>
      <c r="C1086" s="125" t="s">
        <v>464</v>
      </c>
      <c r="D1086" s="125" t="s">
        <v>464</v>
      </c>
    </row>
    <row r="1087" spans="2:4" x14ac:dyDescent="0.25">
      <c r="B1087" s="123" t="s">
        <v>1296</v>
      </c>
      <c r="C1087" s="125" t="s">
        <v>464</v>
      </c>
      <c r="D1087" s="125" t="s">
        <v>464</v>
      </c>
    </row>
    <row r="1088" spans="2:4" x14ac:dyDescent="0.25">
      <c r="B1088" s="123" t="s">
        <v>1297</v>
      </c>
      <c r="C1088" s="125" t="s">
        <v>464</v>
      </c>
      <c r="D1088" s="125" t="s">
        <v>464</v>
      </c>
    </row>
    <row r="1089" spans="2:4" x14ac:dyDescent="0.25">
      <c r="B1089" s="123" t="s">
        <v>1298</v>
      </c>
      <c r="C1089" s="125" t="s">
        <v>464</v>
      </c>
      <c r="D1089" s="125" t="s">
        <v>464</v>
      </c>
    </row>
    <row r="1090" spans="2:4" x14ac:dyDescent="0.25">
      <c r="B1090" s="123" t="s">
        <v>1299</v>
      </c>
      <c r="C1090" s="125" t="s">
        <v>464</v>
      </c>
      <c r="D1090" s="125" t="s">
        <v>464</v>
      </c>
    </row>
    <row r="1091" spans="2:4" x14ac:dyDescent="0.25">
      <c r="B1091" s="123" t="s">
        <v>1300</v>
      </c>
      <c r="C1091" s="125" t="s">
        <v>464</v>
      </c>
      <c r="D1091" s="125" t="s">
        <v>464</v>
      </c>
    </row>
    <row r="1092" spans="2:4" x14ac:dyDescent="0.25">
      <c r="B1092" s="123" t="s">
        <v>1301</v>
      </c>
      <c r="C1092" s="125" t="s">
        <v>464</v>
      </c>
      <c r="D1092" s="125" t="s">
        <v>464</v>
      </c>
    </row>
    <row r="1093" spans="2:4" x14ac:dyDescent="0.25">
      <c r="B1093" s="123" t="s">
        <v>1302</v>
      </c>
      <c r="C1093" s="125" t="s">
        <v>464</v>
      </c>
      <c r="D1093" s="125" t="s">
        <v>464</v>
      </c>
    </row>
    <row r="1094" spans="2:4" x14ac:dyDescent="0.25">
      <c r="B1094" s="123" t="s">
        <v>1303</v>
      </c>
      <c r="C1094" s="125" t="s">
        <v>464</v>
      </c>
      <c r="D1094" s="125" t="s">
        <v>464</v>
      </c>
    </row>
    <row r="1095" spans="2:4" x14ac:dyDescent="0.25">
      <c r="B1095" s="123" t="s">
        <v>1304</v>
      </c>
      <c r="C1095" s="125" t="s">
        <v>464</v>
      </c>
      <c r="D1095" s="125" t="s">
        <v>464</v>
      </c>
    </row>
    <row r="1096" spans="2:4" x14ac:dyDescent="0.25">
      <c r="B1096" s="123" t="s">
        <v>1305</v>
      </c>
      <c r="C1096" s="125" t="s">
        <v>464</v>
      </c>
      <c r="D1096" s="125" t="s">
        <v>464</v>
      </c>
    </row>
    <row r="1097" spans="2:4" x14ac:dyDescent="0.25">
      <c r="B1097" s="123" t="s">
        <v>1306</v>
      </c>
      <c r="C1097" s="125" t="s">
        <v>464</v>
      </c>
      <c r="D1097" s="125" t="s">
        <v>464</v>
      </c>
    </row>
    <row r="1098" spans="2:4" x14ac:dyDescent="0.25">
      <c r="B1098" s="123" t="s">
        <v>1307</v>
      </c>
      <c r="C1098" s="125" t="s">
        <v>464</v>
      </c>
      <c r="D1098" s="125" t="s">
        <v>464</v>
      </c>
    </row>
    <row r="1099" spans="2:4" x14ac:dyDescent="0.25">
      <c r="B1099" s="123" t="s">
        <v>1308</v>
      </c>
      <c r="C1099" s="125" t="s">
        <v>464</v>
      </c>
      <c r="D1099" s="125" t="s">
        <v>464</v>
      </c>
    </row>
    <row r="1100" spans="2:4" x14ac:dyDescent="0.25">
      <c r="B1100" s="123" t="s">
        <v>1309</v>
      </c>
      <c r="C1100" s="125" t="s">
        <v>464</v>
      </c>
      <c r="D1100" s="125" t="s">
        <v>464</v>
      </c>
    </row>
    <row r="1101" spans="2:4" x14ac:dyDescent="0.25">
      <c r="B1101" s="123" t="s">
        <v>1310</v>
      </c>
      <c r="C1101" s="125" t="s">
        <v>464</v>
      </c>
      <c r="D1101" s="125" t="s">
        <v>464</v>
      </c>
    </row>
    <row r="1102" spans="2:4" x14ac:dyDescent="0.25">
      <c r="B1102" s="123" t="s">
        <v>1311</v>
      </c>
      <c r="C1102" s="125" t="s">
        <v>464</v>
      </c>
      <c r="D1102" s="125" t="s">
        <v>464</v>
      </c>
    </row>
    <row r="1103" spans="2:4" x14ac:dyDescent="0.25">
      <c r="B1103" s="123" t="s">
        <v>1312</v>
      </c>
      <c r="C1103" s="125" t="s">
        <v>464</v>
      </c>
      <c r="D1103" s="125" t="s">
        <v>464</v>
      </c>
    </row>
    <row r="1104" spans="2:4" x14ac:dyDescent="0.25">
      <c r="B1104" s="123" t="s">
        <v>1313</v>
      </c>
      <c r="C1104" s="125" t="s">
        <v>464</v>
      </c>
      <c r="D1104" s="125" t="s">
        <v>464</v>
      </c>
    </row>
    <row r="1105" spans="2:4" x14ac:dyDescent="0.25">
      <c r="B1105" s="123" t="s">
        <v>1314</v>
      </c>
      <c r="C1105" s="125" t="s">
        <v>1315</v>
      </c>
      <c r="D1105" s="125" t="s">
        <v>1316</v>
      </c>
    </row>
    <row r="1106" spans="2:4" x14ac:dyDescent="0.25">
      <c r="B1106" s="123" t="s">
        <v>1317</v>
      </c>
      <c r="C1106" s="125" t="s">
        <v>1315</v>
      </c>
      <c r="D1106" s="125" t="s">
        <v>1318</v>
      </c>
    </row>
    <row r="1107" spans="2:4" x14ac:dyDescent="0.25">
      <c r="B1107" s="123" t="s">
        <v>1319</v>
      </c>
      <c r="C1107" s="125" t="s">
        <v>1315</v>
      </c>
      <c r="D1107" s="125" t="s">
        <v>1316</v>
      </c>
    </row>
    <row r="1108" spans="2:4" x14ac:dyDescent="0.25">
      <c r="B1108" s="123" t="s">
        <v>1320</v>
      </c>
      <c r="C1108" s="125" t="s">
        <v>1315</v>
      </c>
      <c r="D1108" s="125" t="s">
        <v>1316</v>
      </c>
    </row>
    <row r="1109" spans="2:4" x14ac:dyDescent="0.25">
      <c r="B1109" s="123" t="s">
        <v>1321</v>
      </c>
      <c r="C1109" s="125" t="s">
        <v>1315</v>
      </c>
      <c r="D1109" s="125" t="s">
        <v>1316</v>
      </c>
    </row>
    <row r="1110" spans="2:4" x14ac:dyDescent="0.25">
      <c r="B1110" s="123" t="s">
        <v>1322</v>
      </c>
      <c r="C1110" s="125" t="s">
        <v>1315</v>
      </c>
      <c r="D1110" s="125" t="s">
        <v>1316</v>
      </c>
    </row>
    <row r="1111" spans="2:4" x14ac:dyDescent="0.25">
      <c r="B1111" s="123" t="s">
        <v>1323</v>
      </c>
      <c r="C1111" s="125" t="s">
        <v>1315</v>
      </c>
      <c r="D1111" s="125" t="s">
        <v>1316</v>
      </c>
    </row>
    <row r="1112" spans="2:4" x14ac:dyDescent="0.25">
      <c r="B1112" s="123" t="s">
        <v>1324</v>
      </c>
      <c r="C1112" s="125" t="s">
        <v>1315</v>
      </c>
      <c r="D1112" s="125" t="s">
        <v>1318</v>
      </c>
    </row>
    <row r="1113" spans="2:4" x14ac:dyDescent="0.25">
      <c r="B1113" s="123" t="s">
        <v>1325</v>
      </c>
      <c r="C1113" s="125" t="s">
        <v>1315</v>
      </c>
      <c r="D1113" s="125" t="s">
        <v>1318</v>
      </c>
    </row>
    <row r="1114" spans="2:4" x14ac:dyDescent="0.25">
      <c r="B1114" s="123" t="s">
        <v>1326</v>
      </c>
      <c r="C1114" s="125" t="s">
        <v>1315</v>
      </c>
      <c r="D1114" s="125" t="s">
        <v>1316</v>
      </c>
    </row>
    <row r="1115" spans="2:4" x14ac:dyDescent="0.25">
      <c r="B1115" s="123" t="s">
        <v>1327</v>
      </c>
      <c r="C1115" s="125" t="s">
        <v>1315</v>
      </c>
      <c r="D1115" s="125" t="s">
        <v>1318</v>
      </c>
    </row>
    <row r="1116" spans="2:4" x14ac:dyDescent="0.25">
      <c r="B1116" s="123" t="s">
        <v>1328</v>
      </c>
      <c r="C1116" s="125" t="s">
        <v>1315</v>
      </c>
      <c r="D1116" s="125" t="s">
        <v>1316</v>
      </c>
    </row>
    <row r="1117" spans="2:4" x14ac:dyDescent="0.25">
      <c r="B1117" s="123" t="s">
        <v>1329</v>
      </c>
      <c r="C1117" s="125" t="s">
        <v>1315</v>
      </c>
      <c r="D1117" s="125" t="s">
        <v>1316</v>
      </c>
    </row>
    <row r="1118" spans="2:4" x14ac:dyDescent="0.25">
      <c r="B1118" s="123" t="s">
        <v>1330</v>
      </c>
      <c r="C1118" s="125" t="s">
        <v>1315</v>
      </c>
      <c r="D1118" s="125" t="s">
        <v>1316</v>
      </c>
    </row>
    <row r="1119" spans="2:4" x14ac:dyDescent="0.25">
      <c r="B1119" s="123" t="s">
        <v>1331</v>
      </c>
      <c r="C1119" s="125" t="s">
        <v>1315</v>
      </c>
      <c r="D1119" s="125" t="s">
        <v>1316</v>
      </c>
    </row>
    <row r="1120" spans="2:4" x14ac:dyDescent="0.25">
      <c r="B1120" s="123" t="s">
        <v>1332</v>
      </c>
      <c r="C1120" s="125" t="s">
        <v>1315</v>
      </c>
      <c r="D1120" s="125" t="s">
        <v>1316</v>
      </c>
    </row>
    <row r="1121" spans="2:4" x14ac:dyDescent="0.25">
      <c r="B1121" s="123" t="s">
        <v>1333</v>
      </c>
      <c r="C1121" s="125" t="s">
        <v>1315</v>
      </c>
      <c r="D1121" s="125" t="s">
        <v>1316</v>
      </c>
    </row>
    <row r="1122" spans="2:4" x14ac:dyDescent="0.25">
      <c r="B1122" s="123" t="s">
        <v>1334</v>
      </c>
      <c r="C1122" s="125" t="s">
        <v>1315</v>
      </c>
      <c r="D1122" s="125" t="s">
        <v>1316</v>
      </c>
    </row>
    <row r="1123" spans="2:4" x14ac:dyDescent="0.25">
      <c r="B1123" s="123" t="s">
        <v>1335</v>
      </c>
      <c r="C1123" s="125" t="s">
        <v>1315</v>
      </c>
      <c r="D1123" s="125" t="s">
        <v>1318</v>
      </c>
    </row>
    <row r="1124" spans="2:4" x14ac:dyDescent="0.25">
      <c r="B1124" s="123" t="s">
        <v>1336</v>
      </c>
      <c r="C1124" s="125" t="s">
        <v>1315</v>
      </c>
      <c r="D1124" s="125" t="s">
        <v>1316</v>
      </c>
    </row>
    <row r="1125" spans="2:4" x14ac:dyDescent="0.25">
      <c r="B1125" s="123" t="s">
        <v>1337</v>
      </c>
      <c r="C1125" s="125" t="s">
        <v>1315</v>
      </c>
      <c r="D1125" s="125" t="s">
        <v>1316</v>
      </c>
    </row>
    <row r="1126" spans="2:4" x14ac:dyDescent="0.25">
      <c r="B1126" s="123" t="s">
        <v>1338</v>
      </c>
      <c r="C1126" s="125" t="s">
        <v>1315</v>
      </c>
      <c r="D1126" s="125" t="s">
        <v>1318</v>
      </c>
    </row>
    <row r="1127" spans="2:4" x14ac:dyDescent="0.25">
      <c r="B1127" s="123" t="s">
        <v>1339</v>
      </c>
      <c r="C1127" s="125" t="s">
        <v>1315</v>
      </c>
      <c r="D1127" s="125" t="s">
        <v>1318</v>
      </c>
    </row>
    <row r="1128" spans="2:4" x14ac:dyDescent="0.25">
      <c r="B1128" s="123" t="s">
        <v>1340</v>
      </c>
      <c r="C1128" s="125" t="s">
        <v>1315</v>
      </c>
      <c r="D1128" s="125" t="s">
        <v>1318</v>
      </c>
    </row>
    <row r="1129" spans="2:4" x14ac:dyDescent="0.25">
      <c r="B1129" s="123" t="s">
        <v>1341</v>
      </c>
      <c r="C1129" s="125" t="s">
        <v>1315</v>
      </c>
      <c r="D1129" s="125" t="s">
        <v>1316</v>
      </c>
    </row>
    <row r="1130" spans="2:4" x14ac:dyDescent="0.25">
      <c r="B1130" s="123" t="s">
        <v>1342</v>
      </c>
      <c r="C1130" s="125" t="s">
        <v>1315</v>
      </c>
      <c r="D1130" s="125" t="s">
        <v>1318</v>
      </c>
    </row>
    <row r="1131" spans="2:4" x14ac:dyDescent="0.25">
      <c r="B1131" s="123" t="s">
        <v>1343</v>
      </c>
      <c r="C1131" s="125" t="s">
        <v>1315</v>
      </c>
      <c r="D1131" s="125" t="s">
        <v>1318</v>
      </c>
    </row>
    <row r="1132" spans="2:4" x14ac:dyDescent="0.25">
      <c r="B1132" s="123" t="s">
        <v>1344</v>
      </c>
      <c r="C1132" s="125" t="s">
        <v>1315</v>
      </c>
      <c r="D1132" s="125" t="s">
        <v>1318</v>
      </c>
    </row>
    <row r="1133" spans="2:4" x14ac:dyDescent="0.25">
      <c r="B1133" s="123" t="s">
        <v>1345</v>
      </c>
      <c r="C1133" s="125" t="s">
        <v>1315</v>
      </c>
      <c r="D1133" s="125" t="s">
        <v>1316</v>
      </c>
    </row>
    <row r="1134" spans="2:4" x14ac:dyDescent="0.25">
      <c r="B1134" s="123" t="s">
        <v>1346</v>
      </c>
      <c r="C1134" s="125" t="s">
        <v>1315</v>
      </c>
      <c r="D1134" s="125" t="s">
        <v>1316</v>
      </c>
    </row>
    <row r="1135" spans="2:4" x14ac:dyDescent="0.25">
      <c r="B1135" s="123" t="s">
        <v>1347</v>
      </c>
      <c r="C1135" s="125" t="s">
        <v>1315</v>
      </c>
      <c r="D1135" s="125" t="s">
        <v>1316</v>
      </c>
    </row>
    <row r="1136" spans="2:4" x14ac:dyDescent="0.25">
      <c r="B1136" s="123" t="s">
        <v>1348</v>
      </c>
      <c r="C1136" s="125" t="s">
        <v>1315</v>
      </c>
      <c r="D1136" s="125" t="s">
        <v>1316</v>
      </c>
    </row>
    <row r="1137" spans="2:4" x14ac:dyDescent="0.25">
      <c r="B1137" s="123" t="s">
        <v>1349</v>
      </c>
      <c r="C1137" s="125" t="s">
        <v>1315</v>
      </c>
      <c r="D1137" s="125" t="s">
        <v>1316</v>
      </c>
    </row>
    <row r="1138" spans="2:4" x14ac:dyDescent="0.25">
      <c r="B1138" s="123" t="s">
        <v>1350</v>
      </c>
      <c r="C1138" s="125" t="s">
        <v>1315</v>
      </c>
      <c r="D1138" s="125" t="s">
        <v>1316</v>
      </c>
    </row>
    <row r="1139" spans="2:4" x14ac:dyDescent="0.25">
      <c r="B1139" s="123" t="s">
        <v>1351</v>
      </c>
      <c r="C1139" s="125" t="s">
        <v>1315</v>
      </c>
      <c r="D1139" s="125" t="s">
        <v>1318</v>
      </c>
    </row>
    <row r="1140" spans="2:4" x14ac:dyDescent="0.25">
      <c r="B1140" s="123" t="s">
        <v>1352</v>
      </c>
      <c r="C1140" s="125" t="s">
        <v>1315</v>
      </c>
      <c r="D1140" s="125" t="s">
        <v>1316</v>
      </c>
    </row>
    <row r="1141" spans="2:4" x14ac:dyDescent="0.25">
      <c r="B1141" s="123" t="s">
        <v>1353</v>
      </c>
      <c r="C1141" s="125" t="s">
        <v>1315</v>
      </c>
      <c r="D1141" s="125" t="s">
        <v>1316</v>
      </c>
    </row>
    <row r="1142" spans="2:4" x14ac:dyDescent="0.25">
      <c r="B1142" s="123" t="s">
        <v>1354</v>
      </c>
      <c r="C1142" s="125" t="s">
        <v>1315</v>
      </c>
      <c r="D1142" s="125" t="s">
        <v>1316</v>
      </c>
    </row>
    <row r="1143" spans="2:4" x14ac:dyDescent="0.25">
      <c r="B1143" s="123" t="s">
        <v>1355</v>
      </c>
      <c r="C1143" s="125" t="s">
        <v>1315</v>
      </c>
      <c r="D1143" s="125" t="s">
        <v>1318</v>
      </c>
    </row>
    <row r="1144" spans="2:4" x14ac:dyDescent="0.25">
      <c r="B1144" s="123" t="s">
        <v>1356</v>
      </c>
      <c r="C1144" s="125" t="s">
        <v>1315</v>
      </c>
      <c r="D1144" s="125" t="s">
        <v>1316</v>
      </c>
    </row>
    <row r="1145" spans="2:4" x14ac:dyDescent="0.25">
      <c r="B1145" s="123" t="s">
        <v>1357</v>
      </c>
      <c r="C1145" s="125" t="s">
        <v>1315</v>
      </c>
      <c r="D1145" s="125" t="s">
        <v>1316</v>
      </c>
    </row>
    <row r="1146" spans="2:4" x14ac:dyDescent="0.25">
      <c r="B1146" s="123" t="s">
        <v>1358</v>
      </c>
      <c r="C1146" s="125" t="s">
        <v>1315</v>
      </c>
      <c r="D1146" s="125" t="s">
        <v>1316</v>
      </c>
    </row>
    <row r="1147" spans="2:4" x14ac:dyDescent="0.25">
      <c r="B1147" s="123" t="s">
        <v>1359</v>
      </c>
      <c r="C1147" s="125" t="s">
        <v>1315</v>
      </c>
      <c r="D1147" s="125" t="s">
        <v>1316</v>
      </c>
    </row>
    <row r="1148" spans="2:4" x14ac:dyDescent="0.25">
      <c r="B1148" s="123" t="s">
        <v>1360</v>
      </c>
      <c r="C1148" s="125" t="s">
        <v>1315</v>
      </c>
      <c r="D1148" s="125" t="s">
        <v>1318</v>
      </c>
    </row>
    <row r="1149" spans="2:4" x14ac:dyDescent="0.25">
      <c r="B1149" s="123" t="s">
        <v>1361</v>
      </c>
      <c r="C1149" s="125" t="s">
        <v>1315</v>
      </c>
      <c r="D1149" s="125" t="s">
        <v>1316</v>
      </c>
    </row>
    <row r="1150" spans="2:4" x14ac:dyDescent="0.25">
      <c r="B1150" s="123" t="s">
        <v>1362</v>
      </c>
      <c r="C1150" s="125" t="s">
        <v>1315</v>
      </c>
      <c r="D1150" s="125" t="s">
        <v>1316</v>
      </c>
    </row>
    <row r="1151" spans="2:4" x14ac:dyDescent="0.25">
      <c r="B1151" s="123" t="s">
        <v>1363</v>
      </c>
      <c r="C1151" s="125" t="s">
        <v>1315</v>
      </c>
      <c r="D1151" s="125" t="s">
        <v>1316</v>
      </c>
    </row>
    <row r="1152" spans="2:4" x14ac:dyDescent="0.25">
      <c r="B1152" s="123" t="s">
        <v>1364</v>
      </c>
      <c r="C1152" s="125" t="s">
        <v>1315</v>
      </c>
      <c r="D1152" s="125" t="s">
        <v>1318</v>
      </c>
    </row>
    <row r="1153" spans="2:4" x14ac:dyDescent="0.25">
      <c r="B1153" s="123" t="s">
        <v>1365</v>
      </c>
      <c r="C1153" s="125" t="s">
        <v>1315</v>
      </c>
      <c r="D1153" s="125" t="s">
        <v>1316</v>
      </c>
    </row>
    <row r="1154" spans="2:4" x14ac:dyDescent="0.25">
      <c r="B1154" s="123" t="s">
        <v>1366</v>
      </c>
      <c r="C1154" s="125" t="s">
        <v>1315</v>
      </c>
      <c r="D1154" s="125" t="s">
        <v>1316</v>
      </c>
    </row>
    <row r="1155" spans="2:4" x14ac:dyDescent="0.25">
      <c r="B1155" s="123" t="s">
        <v>1367</v>
      </c>
      <c r="C1155" s="125" t="s">
        <v>1315</v>
      </c>
      <c r="D1155" s="125" t="s">
        <v>1316</v>
      </c>
    </row>
    <row r="1156" spans="2:4" x14ac:dyDescent="0.25">
      <c r="B1156" s="123" t="s">
        <v>368</v>
      </c>
      <c r="C1156" s="125" t="s">
        <v>1315</v>
      </c>
      <c r="D1156" s="125" t="s">
        <v>1316</v>
      </c>
    </row>
    <row r="1157" spans="2:4" x14ac:dyDescent="0.25">
      <c r="B1157" s="123" t="s">
        <v>1368</v>
      </c>
      <c r="C1157" s="125" t="s">
        <v>1315</v>
      </c>
      <c r="D1157" s="125" t="s">
        <v>1316</v>
      </c>
    </row>
    <row r="1158" spans="2:4" x14ac:dyDescent="0.25">
      <c r="B1158" s="123" t="s">
        <v>1369</v>
      </c>
      <c r="C1158" s="125" t="s">
        <v>1315</v>
      </c>
      <c r="D1158" s="125" t="s">
        <v>1316</v>
      </c>
    </row>
    <row r="1159" spans="2:4" x14ac:dyDescent="0.25">
      <c r="B1159" s="123" t="s">
        <v>1370</v>
      </c>
      <c r="C1159" s="125" t="s">
        <v>1315</v>
      </c>
      <c r="D1159" s="125" t="s">
        <v>1316</v>
      </c>
    </row>
    <row r="1160" spans="2:4" x14ac:dyDescent="0.25">
      <c r="B1160" s="123" t="s">
        <v>1371</v>
      </c>
      <c r="C1160" s="125" t="s">
        <v>1315</v>
      </c>
      <c r="D1160" s="125" t="s">
        <v>1316</v>
      </c>
    </row>
    <row r="1161" spans="2:4" x14ac:dyDescent="0.25">
      <c r="B1161" s="123" t="s">
        <v>1372</v>
      </c>
      <c r="C1161" s="125" t="s">
        <v>1315</v>
      </c>
      <c r="D1161" s="125" t="s">
        <v>1316</v>
      </c>
    </row>
    <row r="1162" spans="2:4" x14ac:dyDescent="0.25">
      <c r="B1162" s="123" t="s">
        <v>1373</v>
      </c>
      <c r="C1162" s="125" t="s">
        <v>1315</v>
      </c>
      <c r="D1162" s="125" t="s">
        <v>1318</v>
      </c>
    </row>
    <row r="1163" spans="2:4" x14ac:dyDescent="0.25">
      <c r="B1163" s="123" t="s">
        <v>1374</v>
      </c>
      <c r="C1163" s="125" t="s">
        <v>1315</v>
      </c>
      <c r="D1163" s="125" t="s">
        <v>1318</v>
      </c>
    </row>
    <row r="1164" spans="2:4" x14ac:dyDescent="0.25">
      <c r="B1164" s="123" t="s">
        <v>1375</v>
      </c>
      <c r="C1164" s="125" t="s">
        <v>1315</v>
      </c>
      <c r="D1164" s="125" t="s">
        <v>1316</v>
      </c>
    </row>
    <row r="1165" spans="2:4" x14ac:dyDescent="0.25">
      <c r="B1165" s="123" t="s">
        <v>1376</v>
      </c>
      <c r="C1165" s="125" t="s">
        <v>1315</v>
      </c>
      <c r="D1165" s="125" t="s">
        <v>1318</v>
      </c>
    </row>
    <row r="1166" spans="2:4" x14ac:dyDescent="0.25">
      <c r="B1166" s="123" t="s">
        <v>1377</v>
      </c>
      <c r="C1166" s="125" t="s">
        <v>1315</v>
      </c>
      <c r="D1166" s="125" t="s">
        <v>1316</v>
      </c>
    </row>
    <row r="1167" spans="2:4" x14ac:dyDescent="0.25">
      <c r="B1167" s="123" t="s">
        <v>1378</v>
      </c>
      <c r="C1167" s="125" t="s">
        <v>1315</v>
      </c>
      <c r="D1167" s="125" t="s">
        <v>1316</v>
      </c>
    </row>
    <row r="1168" spans="2:4" x14ac:dyDescent="0.25">
      <c r="B1168" s="123" t="s">
        <v>1379</v>
      </c>
      <c r="C1168" s="125" t="s">
        <v>1315</v>
      </c>
      <c r="D1168" s="125" t="s">
        <v>1318</v>
      </c>
    </row>
    <row r="1169" spans="2:4" x14ac:dyDescent="0.25">
      <c r="B1169" s="123" t="s">
        <v>1380</v>
      </c>
      <c r="C1169" s="125" t="s">
        <v>1315</v>
      </c>
      <c r="D1169" s="125" t="s">
        <v>1316</v>
      </c>
    </row>
    <row r="1170" spans="2:4" x14ac:dyDescent="0.25">
      <c r="B1170" s="123" t="s">
        <v>1381</v>
      </c>
      <c r="C1170" s="125" t="s">
        <v>1315</v>
      </c>
      <c r="D1170" s="125" t="s">
        <v>1318</v>
      </c>
    </row>
    <row r="1171" spans="2:4" x14ac:dyDescent="0.25">
      <c r="B1171" s="123" t="s">
        <v>1382</v>
      </c>
      <c r="C1171" s="125" t="s">
        <v>1315</v>
      </c>
      <c r="D1171" s="125" t="s">
        <v>1318</v>
      </c>
    </row>
    <row r="1172" spans="2:4" x14ac:dyDescent="0.25">
      <c r="B1172" s="123" t="s">
        <v>1383</v>
      </c>
      <c r="C1172" s="125" t="s">
        <v>1315</v>
      </c>
      <c r="D1172" s="125" t="s">
        <v>1318</v>
      </c>
    </row>
    <row r="1173" spans="2:4" x14ac:dyDescent="0.25">
      <c r="B1173" s="123" t="s">
        <v>1384</v>
      </c>
      <c r="C1173" s="125" t="s">
        <v>1315</v>
      </c>
      <c r="D1173" s="125" t="s">
        <v>1316</v>
      </c>
    </row>
    <row r="1174" spans="2:4" x14ac:dyDescent="0.25">
      <c r="B1174" s="123" t="s">
        <v>1385</v>
      </c>
      <c r="C1174" s="125" t="s">
        <v>1315</v>
      </c>
      <c r="D1174" s="125" t="s">
        <v>1318</v>
      </c>
    </row>
    <row r="1175" spans="2:4" x14ac:dyDescent="0.25">
      <c r="B1175" s="123" t="s">
        <v>1386</v>
      </c>
      <c r="C1175" s="125" t="s">
        <v>1315</v>
      </c>
      <c r="D1175" s="125" t="s">
        <v>1318</v>
      </c>
    </row>
    <row r="1176" spans="2:4" x14ac:dyDescent="0.25">
      <c r="B1176" s="123" t="s">
        <v>1387</v>
      </c>
      <c r="C1176" s="125" t="s">
        <v>1315</v>
      </c>
      <c r="D1176" s="125" t="s">
        <v>1316</v>
      </c>
    </row>
    <row r="1177" spans="2:4" x14ac:dyDescent="0.25">
      <c r="B1177" s="123" t="s">
        <v>1388</v>
      </c>
      <c r="C1177" s="125" t="s">
        <v>1315</v>
      </c>
      <c r="D1177" s="125" t="s">
        <v>1316</v>
      </c>
    </row>
    <row r="1178" spans="2:4" x14ac:dyDescent="0.25">
      <c r="B1178" s="123" t="s">
        <v>1389</v>
      </c>
      <c r="C1178" s="125" t="s">
        <v>1315</v>
      </c>
      <c r="D1178" s="125" t="s">
        <v>1318</v>
      </c>
    </row>
    <row r="1179" spans="2:4" x14ac:dyDescent="0.25">
      <c r="B1179" s="123" t="s">
        <v>1390</v>
      </c>
      <c r="C1179" s="125" t="s">
        <v>1315</v>
      </c>
      <c r="D1179" s="125" t="s">
        <v>1316</v>
      </c>
    </row>
    <row r="1180" spans="2:4" x14ac:dyDescent="0.25">
      <c r="B1180" s="123" t="s">
        <v>1391</v>
      </c>
      <c r="C1180" s="125" t="s">
        <v>1315</v>
      </c>
      <c r="D1180" s="125" t="s">
        <v>1316</v>
      </c>
    </row>
    <row r="1181" spans="2:4" x14ac:dyDescent="0.25">
      <c r="B1181" s="123" t="s">
        <v>1392</v>
      </c>
      <c r="C1181" s="125" t="s">
        <v>1315</v>
      </c>
      <c r="D1181" s="125" t="s">
        <v>1316</v>
      </c>
    </row>
    <row r="1182" spans="2:4" x14ac:dyDescent="0.25">
      <c r="B1182" s="123" t="s">
        <v>1393</v>
      </c>
      <c r="C1182" s="125" t="s">
        <v>1315</v>
      </c>
      <c r="D1182" s="125" t="s">
        <v>1318</v>
      </c>
    </row>
    <row r="1183" spans="2:4" x14ac:dyDescent="0.25">
      <c r="B1183" s="123" t="s">
        <v>1394</v>
      </c>
      <c r="C1183" s="125" t="s">
        <v>1315</v>
      </c>
      <c r="D1183" s="125" t="s">
        <v>1316</v>
      </c>
    </row>
    <row r="1184" spans="2:4" x14ac:dyDescent="0.25">
      <c r="B1184" s="123" t="s">
        <v>1395</v>
      </c>
      <c r="C1184" s="125" t="s">
        <v>1315</v>
      </c>
      <c r="D1184" s="125" t="s">
        <v>1315</v>
      </c>
    </row>
    <row r="1185" spans="2:4" x14ac:dyDescent="0.25">
      <c r="B1185" s="123" t="s">
        <v>1396</v>
      </c>
      <c r="C1185" s="125" t="s">
        <v>1397</v>
      </c>
      <c r="D1185" s="125" t="s">
        <v>1398</v>
      </c>
    </row>
    <row r="1186" spans="2:4" x14ac:dyDescent="0.25">
      <c r="B1186" s="123" t="s">
        <v>1399</v>
      </c>
      <c r="C1186" s="125" t="s">
        <v>1397</v>
      </c>
      <c r="D1186" s="125" t="s">
        <v>1398</v>
      </c>
    </row>
    <row r="1187" spans="2:4" x14ac:dyDescent="0.25">
      <c r="B1187" s="123" t="s">
        <v>1400</v>
      </c>
      <c r="C1187" s="125" t="s">
        <v>1397</v>
      </c>
      <c r="D1187" s="125" t="s">
        <v>1398</v>
      </c>
    </row>
    <row r="1188" spans="2:4" x14ac:dyDescent="0.25">
      <c r="B1188" s="123" t="s">
        <v>1401</v>
      </c>
      <c r="C1188" s="125" t="s">
        <v>1397</v>
      </c>
      <c r="D1188" s="125" t="s">
        <v>1402</v>
      </c>
    </row>
    <row r="1189" spans="2:4" x14ac:dyDescent="0.25">
      <c r="B1189" s="123" t="s">
        <v>1403</v>
      </c>
      <c r="C1189" s="125" t="s">
        <v>1397</v>
      </c>
      <c r="D1189" s="125" t="s">
        <v>1398</v>
      </c>
    </row>
    <row r="1190" spans="2:4" x14ac:dyDescent="0.25">
      <c r="B1190" s="123" t="s">
        <v>1404</v>
      </c>
      <c r="C1190" s="125" t="s">
        <v>1397</v>
      </c>
      <c r="D1190" s="125" t="s">
        <v>1402</v>
      </c>
    </row>
    <row r="1191" spans="2:4" x14ac:dyDescent="0.25">
      <c r="B1191" s="123" t="s">
        <v>1405</v>
      </c>
      <c r="C1191" s="125" t="s">
        <v>1397</v>
      </c>
      <c r="D1191" s="125" t="s">
        <v>1398</v>
      </c>
    </row>
    <row r="1192" spans="2:4" x14ac:dyDescent="0.25">
      <c r="B1192" s="123" t="s">
        <v>1406</v>
      </c>
      <c r="C1192" s="125" t="s">
        <v>1397</v>
      </c>
      <c r="D1192" s="125" t="s">
        <v>1402</v>
      </c>
    </row>
    <row r="1193" spans="2:4" x14ac:dyDescent="0.25">
      <c r="B1193" s="123" t="s">
        <v>1407</v>
      </c>
      <c r="C1193" s="125" t="s">
        <v>1397</v>
      </c>
      <c r="D1193" s="125" t="s">
        <v>1398</v>
      </c>
    </row>
    <row r="1194" spans="2:4" x14ac:dyDescent="0.25">
      <c r="B1194" s="123" t="s">
        <v>1408</v>
      </c>
      <c r="C1194" s="125" t="s">
        <v>1397</v>
      </c>
      <c r="D1194" s="125" t="s">
        <v>1402</v>
      </c>
    </row>
    <row r="1195" spans="2:4" x14ac:dyDescent="0.25">
      <c r="B1195" s="123" t="s">
        <v>1409</v>
      </c>
      <c r="C1195" s="125" t="s">
        <v>1397</v>
      </c>
      <c r="D1195" s="125" t="s">
        <v>1402</v>
      </c>
    </row>
    <row r="1196" spans="2:4" x14ac:dyDescent="0.25">
      <c r="B1196" s="123" t="s">
        <v>1410</v>
      </c>
      <c r="C1196" s="125" t="s">
        <v>1397</v>
      </c>
      <c r="D1196" s="125" t="s">
        <v>1398</v>
      </c>
    </row>
    <row r="1197" spans="2:4" x14ac:dyDescent="0.25">
      <c r="B1197" s="123" t="s">
        <v>1411</v>
      </c>
      <c r="C1197" s="125" t="s">
        <v>1397</v>
      </c>
      <c r="D1197" s="125" t="s">
        <v>1398</v>
      </c>
    </row>
    <row r="1198" spans="2:4" x14ac:dyDescent="0.25">
      <c r="B1198" s="123" t="s">
        <v>1412</v>
      </c>
      <c r="C1198" s="125" t="s">
        <v>1397</v>
      </c>
      <c r="D1198" s="125" t="s">
        <v>1398</v>
      </c>
    </row>
    <row r="1199" spans="2:4" x14ac:dyDescent="0.25">
      <c r="B1199" s="123" t="s">
        <v>1413</v>
      </c>
      <c r="C1199" s="125" t="s">
        <v>1397</v>
      </c>
      <c r="D1199" s="125" t="s">
        <v>1402</v>
      </c>
    </row>
    <row r="1200" spans="2:4" x14ac:dyDescent="0.25">
      <c r="B1200" s="123" t="s">
        <v>1414</v>
      </c>
      <c r="C1200" s="125" t="s">
        <v>1397</v>
      </c>
      <c r="D1200" s="125" t="s">
        <v>1402</v>
      </c>
    </row>
    <row r="1201" spans="2:4" x14ac:dyDescent="0.25">
      <c r="B1201" s="123" t="s">
        <v>1415</v>
      </c>
      <c r="C1201" s="125" t="s">
        <v>1397</v>
      </c>
      <c r="D1201" s="125" t="s">
        <v>1402</v>
      </c>
    </row>
    <row r="1202" spans="2:4" x14ac:dyDescent="0.25">
      <c r="B1202" s="123" t="s">
        <v>1416</v>
      </c>
      <c r="C1202" s="125" t="s">
        <v>1397</v>
      </c>
      <c r="D1202" s="125" t="s">
        <v>1398</v>
      </c>
    </row>
    <row r="1203" spans="2:4" x14ac:dyDescent="0.25">
      <c r="B1203" s="123" t="s">
        <v>1417</v>
      </c>
      <c r="C1203" s="125" t="s">
        <v>1397</v>
      </c>
      <c r="D1203" s="125" t="s">
        <v>1398</v>
      </c>
    </row>
    <row r="1204" spans="2:4" x14ac:dyDescent="0.25">
      <c r="B1204" s="123" t="s">
        <v>1418</v>
      </c>
      <c r="C1204" s="125" t="s">
        <v>1397</v>
      </c>
      <c r="D1204" s="125" t="s">
        <v>1402</v>
      </c>
    </row>
    <row r="1205" spans="2:4" x14ac:dyDescent="0.25">
      <c r="B1205" s="123" t="s">
        <v>1419</v>
      </c>
      <c r="C1205" s="125" t="s">
        <v>1397</v>
      </c>
      <c r="D1205" s="125" t="s">
        <v>1398</v>
      </c>
    </row>
    <row r="1206" spans="2:4" x14ac:dyDescent="0.25">
      <c r="B1206" s="123" t="s">
        <v>1420</v>
      </c>
      <c r="C1206" s="125" t="s">
        <v>1397</v>
      </c>
      <c r="D1206" s="125" t="s">
        <v>1398</v>
      </c>
    </row>
    <row r="1207" spans="2:4" x14ac:dyDescent="0.25">
      <c r="B1207" s="123" t="s">
        <v>1421</v>
      </c>
      <c r="C1207" s="125" t="s">
        <v>1397</v>
      </c>
      <c r="D1207" s="125" t="s">
        <v>1402</v>
      </c>
    </row>
    <row r="1208" spans="2:4" x14ac:dyDescent="0.25">
      <c r="B1208" s="123" t="s">
        <v>1422</v>
      </c>
      <c r="C1208" s="125" t="s">
        <v>1397</v>
      </c>
      <c r="D1208" s="125" t="s">
        <v>1398</v>
      </c>
    </row>
    <row r="1209" spans="2:4" x14ac:dyDescent="0.25">
      <c r="B1209" s="123" t="s">
        <v>1423</v>
      </c>
      <c r="C1209" s="125" t="s">
        <v>1397</v>
      </c>
      <c r="D1209" s="125" t="s">
        <v>1398</v>
      </c>
    </row>
    <row r="1210" spans="2:4" x14ac:dyDescent="0.25">
      <c r="B1210" s="123" t="s">
        <v>1424</v>
      </c>
      <c r="C1210" s="125" t="s">
        <v>1397</v>
      </c>
      <c r="D1210" s="125" t="s">
        <v>1398</v>
      </c>
    </row>
    <row r="1211" spans="2:4" x14ac:dyDescent="0.25">
      <c r="B1211" s="123" t="s">
        <v>1425</v>
      </c>
      <c r="C1211" s="125" t="s">
        <v>1397</v>
      </c>
      <c r="D1211" s="125" t="s">
        <v>1398</v>
      </c>
    </row>
    <row r="1212" spans="2:4" x14ac:dyDescent="0.25">
      <c r="B1212" s="123" t="s">
        <v>1426</v>
      </c>
      <c r="C1212" s="125" t="s">
        <v>1397</v>
      </c>
      <c r="D1212" s="125" t="s">
        <v>1398</v>
      </c>
    </row>
    <row r="1213" spans="2:4" x14ac:dyDescent="0.25">
      <c r="B1213" s="123" t="s">
        <v>1427</v>
      </c>
      <c r="C1213" s="125" t="s">
        <v>1397</v>
      </c>
      <c r="D1213" s="125" t="s">
        <v>1402</v>
      </c>
    </row>
    <row r="1214" spans="2:4" x14ac:dyDescent="0.25">
      <c r="B1214" s="123" t="s">
        <v>1428</v>
      </c>
      <c r="C1214" s="125" t="s">
        <v>1397</v>
      </c>
      <c r="D1214" s="125" t="s">
        <v>1398</v>
      </c>
    </row>
    <row r="1215" spans="2:4" x14ac:dyDescent="0.25">
      <c r="B1215" s="123" t="s">
        <v>1429</v>
      </c>
      <c r="C1215" s="125" t="s">
        <v>1397</v>
      </c>
      <c r="D1215" s="125" t="s">
        <v>1398</v>
      </c>
    </row>
    <row r="1216" spans="2:4" x14ac:dyDescent="0.25">
      <c r="B1216" s="123" t="s">
        <v>1430</v>
      </c>
      <c r="C1216" s="125" t="s">
        <v>1397</v>
      </c>
      <c r="D1216" s="125" t="s">
        <v>1398</v>
      </c>
    </row>
    <row r="1217" spans="2:4" x14ac:dyDescent="0.25">
      <c r="B1217" s="123" t="s">
        <v>1431</v>
      </c>
      <c r="C1217" s="125" t="s">
        <v>1397</v>
      </c>
      <c r="D1217" s="125" t="s">
        <v>1398</v>
      </c>
    </row>
    <row r="1218" spans="2:4" x14ac:dyDescent="0.25">
      <c r="B1218" s="123" t="s">
        <v>1432</v>
      </c>
      <c r="C1218" s="125" t="s">
        <v>1397</v>
      </c>
      <c r="D1218" s="125" t="s">
        <v>1398</v>
      </c>
    </row>
    <row r="1219" spans="2:4" x14ac:dyDescent="0.25">
      <c r="B1219" s="123" t="s">
        <v>1433</v>
      </c>
      <c r="C1219" s="125" t="s">
        <v>1397</v>
      </c>
      <c r="D1219" s="125" t="s">
        <v>1398</v>
      </c>
    </row>
    <row r="1220" spans="2:4" x14ac:dyDescent="0.25">
      <c r="B1220" s="123" t="s">
        <v>1434</v>
      </c>
      <c r="C1220" s="125" t="s">
        <v>1397</v>
      </c>
      <c r="D1220" s="125" t="s">
        <v>1398</v>
      </c>
    </row>
    <row r="1221" spans="2:4" x14ac:dyDescent="0.25">
      <c r="B1221" s="123" t="s">
        <v>1435</v>
      </c>
      <c r="C1221" s="125" t="s">
        <v>1397</v>
      </c>
      <c r="D1221" s="125" t="s">
        <v>1398</v>
      </c>
    </row>
    <row r="1222" spans="2:4" x14ac:dyDescent="0.25">
      <c r="B1222" s="123" t="s">
        <v>1436</v>
      </c>
      <c r="C1222" s="125" t="s">
        <v>1397</v>
      </c>
      <c r="D1222" s="125" t="s">
        <v>1402</v>
      </c>
    </row>
    <row r="1223" spans="2:4" x14ac:dyDescent="0.25">
      <c r="B1223" s="123" t="s">
        <v>1437</v>
      </c>
      <c r="C1223" s="125" t="s">
        <v>1397</v>
      </c>
      <c r="D1223" s="125" t="s">
        <v>1398</v>
      </c>
    </row>
    <row r="1224" spans="2:4" x14ac:dyDescent="0.25">
      <c r="B1224" s="123" t="s">
        <v>1438</v>
      </c>
      <c r="C1224" s="125" t="s">
        <v>1397</v>
      </c>
      <c r="D1224" s="125" t="s">
        <v>1398</v>
      </c>
    </row>
    <row r="1225" spans="2:4" x14ac:dyDescent="0.25">
      <c r="B1225" s="123" t="s">
        <v>1439</v>
      </c>
      <c r="C1225" s="125" t="s">
        <v>1397</v>
      </c>
      <c r="D1225" s="125" t="s">
        <v>1398</v>
      </c>
    </row>
    <row r="1226" spans="2:4" x14ac:dyDescent="0.25">
      <c r="B1226" s="123" t="s">
        <v>1440</v>
      </c>
      <c r="C1226" s="125" t="s">
        <v>1397</v>
      </c>
      <c r="D1226" s="125" t="s">
        <v>1402</v>
      </c>
    </row>
    <row r="1227" spans="2:4" x14ac:dyDescent="0.25">
      <c r="B1227" s="123" t="s">
        <v>1441</v>
      </c>
      <c r="C1227" s="125" t="s">
        <v>1397</v>
      </c>
      <c r="D1227" s="125" t="s">
        <v>1398</v>
      </c>
    </row>
    <row r="1228" spans="2:4" x14ac:dyDescent="0.25">
      <c r="B1228" s="123" t="s">
        <v>1442</v>
      </c>
      <c r="C1228" s="125" t="s">
        <v>1397</v>
      </c>
      <c r="D1228" s="125" t="s">
        <v>1398</v>
      </c>
    </row>
    <row r="1229" spans="2:4" x14ac:dyDescent="0.25">
      <c r="B1229" s="123" t="s">
        <v>1443</v>
      </c>
      <c r="C1229" s="125" t="s">
        <v>1397</v>
      </c>
      <c r="D1229" s="125" t="s">
        <v>1398</v>
      </c>
    </row>
    <row r="1230" spans="2:4" x14ac:dyDescent="0.25">
      <c r="B1230" s="123" t="s">
        <v>1444</v>
      </c>
      <c r="C1230" s="125" t="s">
        <v>1397</v>
      </c>
      <c r="D1230" s="125" t="s">
        <v>1402</v>
      </c>
    </row>
    <row r="1231" spans="2:4" x14ac:dyDescent="0.25">
      <c r="B1231" s="123" t="s">
        <v>1445</v>
      </c>
      <c r="C1231" s="125" t="s">
        <v>1397</v>
      </c>
      <c r="D1231" s="125" t="s">
        <v>1398</v>
      </c>
    </row>
    <row r="1232" spans="2:4" x14ac:dyDescent="0.25">
      <c r="B1232" s="123" t="s">
        <v>1446</v>
      </c>
      <c r="C1232" s="125" t="s">
        <v>1397</v>
      </c>
      <c r="D1232" s="125" t="s">
        <v>1398</v>
      </c>
    </row>
    <row r="1233" spans="2:4" x14ac:dyDescent="0.25">
      <c r="B1233" s="123" t="s">
        <v>1447</v>
      </c>
      <c r="C1233" s="125" t="s">
        <v>1397</v>
      </c>
      <c r="D1233" s="125" t="s">
        <v>1402</v>
      </c>
    </row>
    <row r="1234" spans="2:4" x14ac:dyDescent="0.25">
      <c r="B1234" s="123" t="s">
        <v>1448</v>
      </c>
      <c r="C1234" s="125" t="s">
        <v>1397</v>
      </c>
      <c r="D1234" s="125" t="s">
        <v>1398</v>
      </c>
    </row>
    <row r="1235" spans="2:4" x14ac:dyDescent="0.25">
      <c r="B1235" s="123" t="s">
        <v>1449</v>
      </c>
      <c r="C1235" s="125" t="s">
        <v>1397</v>
      </c>
      <c r="D1235" s="125" t="s">
        <v>1398</v>
      </c>
    </row>
    <row r="1236" spans="2:4" x14ac:dyDescent="0.25">
      <c r="B1236" s="123" t="s">
        <v>1450</v>
      </c>
      <c r="C1236" s="125" t="s">
        <v>1397</v>
      </c>
      <c r="D1236" s="125" t="s">
        <v>1398</v>
      </c>
    </row>
    <row r="1237" spans="2:4" x14ac:dyDescent="0.25">
      <c r="B1237" s="123" t="s">
        <v>1451</v>
      </c>
      <c r="C1237" s="125" t="s">
        <v>1397</v>
      </c>
      <c r="D1237" s="125" t="s">
        <v>1398</v>
      </c>
    </row>
    <row r="1238" spans="2:4" x14ac:dyDescent="0.25">
      <c r="B1238" s="123" t="s">
        <v>1452</v>
      </c>
      <c r="C1238" s="125" t="s">
        <v>1397</v>
      </c>
      <c r="D1238" s="125" t="s">
        <v>1402</v>
      </c>
    </row>
    <row r="1239" spans="2:4" x14ac:dyDescent="0.25">
      <c r="B1239" s="123" t="s">
        <v>1453</v>
      </c>
      <c r="C1239" s="125" t="s">
        <v>1397</v>
      </c>
      <c r="D1239" s="125" t="s">
        <v>1402</v>
      </c>
    </row>
    <row r="1240" spans="2:4" x14ac:dyDescent="0.25">
      <c r="B1240" s="123" t="s">
        <v>1454</v>
      </c>
      <c r="C1240" s="125" t="s">
        <v>1397</v>
      </c>
      <c r="D1240" s="125" t="s">
        <v>1402</v>
      </c>
    </row>
    <row r="1241" spans="2:4" x14ac:dyDescent="0.25">
      <c r="B1241" s="123" t="s">
        <v>1455</v>
      </c>
      <c r="C1241" s="125" t="s">
        <v>1397</v>
      </c>
      <c r="D1241" s="125" t="s">
        <v>1398</v>
      </c>
    </row>
    <row r="1242" spans="2:4" x14ac:dyDescent="0.25">
      <c r="B1242" s="123" t="s">
        <v>1456</v>
      </c>
      <c r="C1242" s="125" t="s">
        <v>1397</v>
      </c>
      <c r="D1242" s="125" t="s">
        <v>1398</v>
      </c>
    </row>
    <row r="1243" spans="2:4" x14ac:dyDescent="0.25">
      <c r="B1243" s="123" t="s">
        <v>1457</v>
      </c>
      <c r="C1243" s="125" t="s">
        <v>1397</v>
      </c>
      <c r="D1243" s="125" t="s">
        <v>1398</v>
      </c>
    </row>
    <row r="1244" spans="2:4" x14ac:dyDescent="0.25">
      <c r="B1244" s="123" t="s">
        <v>1458</v>
      </c>
      <c r="C1244" s="125" t="s">
        <v>1397</v>
      </c>
      <c r="D1244" s="125" t="s">
        <v>1398</v>
      </c>
    </row>
    <row r="1245" spans="2:4" x14ac:dyDescent="0.25">
      <c r="B1245" s="123" t="s">
        <v>1459</v>
      </c>
      <c r="C1245" s="125" t="s">
        <v>1397</v>
      </c>
      <c r="D1245" s="125" t="s">
        <v>1402</v>
      </c>
    </row>
    <row r="1246" spans="2:4" x14ac:dyDescent="0.25">
      <c r="B1246" s="123" t="s">
        <v>1460</v>
      </c>
      <c r="C1246" s="125" t="s">
        <v>1397</v>
      </c>
      <c r="D1246" s="125" t="s">
        <v>1398</v>
      </c>
    </row>
    <row r="1247" spans="2:4" x14ac:dyDescent="0.25">
      <c r="B1247" s="123" t="s">
        <v>1461</v>
      </c>
      <c r="C1247" s="125" t="s">
        <v>1397</v>
      </c>
      <c r="D1247" s="125" t="s">
        <v>1398</v>
      </c>
    </row>
    <row r="1248" spans="2:4" x14ac:dyDescent="0.25">
      <c r="B1248" s="123" t="s">
        <v>1462</v>
      </c>
      <c r="C1248" s="125" t="s">
        <v>1397</v>
      </c>
      <c r="D1248" s="125" t="s">
        <v>1398</v>
      </c>
    </row>
    <row r="1249" spans="2:4" x14ac:dyDescent="0.25">
      <c r="B1249" s="123" t="s">
        <v>1463</v>
      </c>
      <c r="C1249" s="125" t="s">
        <v>1397</v>
      </c>
      <c r="D1249" s="125" t="s">
        <v>1398</v>
      </c>
    </row>
    <row r="1250" spans="2:4" x14ac:dyDescent="0.25">
      <c r="B1250" s="123" t="s">
        <v>1464</v>
      </c>
      <c r="C1250" s="125" t="s">
        <v>1397</v>
      </c>
      <c r="D1250" s="125" t="s">
        <v>1398</v>
      </c>
    </row>
    <row r="1251" spans="2:4" x14ac:dyDescent="0.25">
      <c r="B1251" s="123" t="s">
        <v>1465</v>
      </c>
      <c r="C1251" s="125" t="s">
        <v>1397</v>
      </c>
      <c r="D1251" s="125" t="s">
        <v>1398</v>
      </c>
    </row>
    <row r="1252" spans="2:4" x14ac:dyDescent="0.25">
      <c r="B1252" s="123" t="s">
        <v>1466</v>
      </c>
      <c r="C1252" s="125" t="s">
        <v>1397</v>
      </c>
      <c r="D1252" s="125" t="s">
        <v>1398</v>
      </c>
    </row>
    <row r="1253" spans="2:4" x14ac:dyDescent="0.25">
      <c r="B1253" s="123" t="s">
        <v>1467</v>
      </c>
      <c r="C1253" s="125" t="s">
        <v>1397</v>
      </c>
      <c r="D1253" s="125" t="s">
        <v>1398</v>
      </c>
    </row>
    <row r="1254" spans="2:4" x14ac:dyDescent="0.25">
      <c r="B1254" s="123" t="s">
        <v>1468</v>
      </c>
      <c r="C1254" s="125" t="s">
        <v>1397</v>
      </c>
      <c r="D1254" s="125" t="s">
        <v>1402</v>
      </c>
    </row>
    <row r="1255" spans="2:4" x14ac:dyDescent="0.25">
      <c r="B1255" s="123" t="s">
        <v>1469</v>
      </c>
      <c r="C1255" s="125" t="s">
        <v>1397</v>
      </c>
      <c r="D1255" s="125" t="s">
        <v>1398</v>
      </c>
    </row>
    <row r="1256" spans="2:4" x14ac:dyDescent="0.25">
      <c r="B1256" s="123" t="s">
        <v>1470</v>
      </c>
      <c r="C1256" s="125" t="s">
        <v>1397</v>
      </c>
      <c r="D1256" s="125" t="s">
        <v>1402</v>
      </c>
    </row>
    <row r="1257" spans="2:4" x14ac:dyDescent="0.25">
      <c r="B1257" s="123" t="s">
        <v>1471</v>
      </c>
      <c r="C1257" s="125" t="s">
        <v>1397</v>
      </c>
      <c r="D1257" s="125" t="s">
        <v>1398</v>
      </c>
    </row>
    <row r="1258" spans="2:4" x14ac:dyDescent="0.25">
      <c r="B1258" s="123" t="s">
        <v>1472</v>
      </c>
      <c r="C1258" s="125" t="s">
        <v>1397</v>
      </c>
      <c r="D1258" s="125" t="s">
        <v>1398</v>
      </c>
    </row>
    <row r="1259" spans="2:4" x14ac:dyDescent="0.25">
      <c r="B1259" s="123" t="s">
        <v>1473</v>
      </c>
      <c r="C1259" s="125" t="s">
        <v>1397</v>
      </c>
      <c r="D1259" s="125" t="s">
        <v>1398</v>
      </c>
    </row>
    <row r="1260" spans="2:4" x14ac:dyDescent="0.25">
      <c r="B1260" s="123" t="s">
        <v>1474</v>
      </c>
      <c r="C1260" s="125" t="s">
        <v>1397</v>
      </c>
      <c r="D1260" s="125" t="s">
        <v>1398</v>
      </c>
    </row>
    <row r="1261" spans="2:4" x14ac:dyDescent="0.25">
      <c r="B1261" s="123" t="s">
        <v>1475</v>
      </c>
      <c r="C1261" s="125" t="s">
        <v>1397</v>
      </c>
      <c r="D1261" s="125" t="s">
        <v>1398</v>
      </c>
    </row>
    <row r="1262" spans="2:4" x14ac:dyDescent="0.25">
      <c r="B1262" s="123" t="s">
        <v>1476</v>
      </c>
      <c r="C1262" s="125" t="s">
        <v>1397</v>
      </c>
      <c r="D1262" s="125" t="s">
        <v>1398</v>
      </c>
    </row>
    <row r="1263" spans="2:4" x14ac:dyDescent="0.25">
      <c r="B1263" s="123" t="s">
        <v>1477</v>
      </c>
      <c r="C1263" s="125" t="s">
        <v>1397</v>
      </c>
      <c r="D1263" s="125" t="s">
        <v>1398</v>
      </c>
    </row>
    <row r="1264" spans="2:4" x14ac:dyDescent="0.25">
      <c r="B1264" s="123" t="s">
        <v>1478</v>
      </c>
      <c r="C1264" s="125" t="s">
        <v>1397</v>
      </c>
      <c r="D1264" s="125" t="s">
        <v>1398</v>
      </c>
    </row>
    <row r="1265" spans="2:4" x14ac:dyDescent="0.25">
      <c r="B1265" s="123" t="s">
        <v>1479</v>
      </c>
      <c r="C1265" s="125" t="s">
        <v>1397</v>
      </c>
      <c r="D1265" s="125" t="s">
        <v>1398</v>
      </c>
    </row>
    <row r="1266" spans="2:4" x14ac:dyDescent="0.25">
      <c r="B1266" s="123" t="s">
        <v>1480</v>
      </c>
      <c r="C1266" s="125" t="s">
        <v>1397</v>
      </c>
      <c r="D1266" s="125" t="s">
        <v>1398</v>
      </c>
    </row>
    <row r="1267" spans="2:4" x14ac:dyDescent="0.25">
      <c r="B1267" s="123" t="s">
        <v>1481</v>
      </c>
      <c r="C1267" s="125" t="s">
        <v>1397</v>
      </c>
      <c r="D1267" s="125" t="s">
        <v>1398</v>
      </c>
    </row>
    <row r="1268" spans="2:4" x14ac:dyDescent="0.25">
      <c r="B1268" s="123" t="s">
        <v>1482</v>
      </c>
      <c r="C1268" s="125" t="s">
        <v>1397</v>
      </c>
      <c r="D1268" s="125" t="s">
        <v>1398</v>
      </c>
    </row>
    <row r="1269" spans="2:4" x14ac:dyDescent="0.25">
      <c r="B1269" s="123" t="s">
        <v>1483</v>
      </c>
      <c r="C1269" s="125" t="s">
        <v>1397</v>
      </c>
      <c r="D1269" s="125" t="s">
        <v>1398</v>
      </c>
    </row>
    <row r="1270" spans="2:4" x14ac:dyDescent="0.25">
      <c r="B1270" s="123" t="s">
        <v>1484</v>
      </c>
      <c r="C1270" s="125" t="s">
        <v>1397</v>
      </c>
      <c r="D1270" s="125" t="s">
        <v>1398</v>
      </c>
    </row>
    <row r="1271" spans="2:4" x14ac:dyDescent="0.25">
      <c r="B1271" s="123" t="s">
        <v>1485</v>
      </c>
      <c r="C1271" s="125" t="s">
        <v>1397</v>
      </c>
      <c r="D1271" s="125" t="s">
        <v>1398</v>
      </c>
    </row>
    <row r="1272" spans="2:4" x14ac:dyDescent="0.25">
      <c r="B1272" s="123" t="s">
        <v>1486</v>
      </c>
      <c r="C1272" s="125" t="s">
        <v>1397</v>
      </c>
      <c r="D1272" s="125" t="s">
        <v>1402</v>
      </c>
    </row>
    <row r="1273" spans="2:4" x14ac:dyDescent="0.25">
      <c r="B1273" s="123" t="s">
        <v>1487</v>
      </c>
      <c r="C1273" s="125" t="s">
        <v>1397</v>
      </c>
      <c r="D1273" s="125" t="s">
        <v>1398</v>
      </c>
    </row>
    <row r="1274" spans="2:4" x14ac:dyDescent="0.25">
      <c r="B1274" s="123" t="s">
        <v>1488</v>
      </c>
      <c r="C1274" s="125" t="s">
        <v>1397</v>
      </c>
      <c r="D1274" s="125" t="s">
        <v>1398</v>
      </c>
    </row>
    <row r="1275" spans="2:4" x14ac:dyDescent="0.25">
      <c r="B1275" s="123" t="s">
        <v>1489</v>
      </c>
      <c r="C1275" s="125" t="s">
        <v>1397</v>
      </c>
      <c r="D1275" s="125" t="s">
        <v>1402</v>
      </c>
    </row>
    <row r="1276" spans="2:4" x14ac:dyDescent="0.25">
      <c r="B1276" s="123" t="s">
        <v>1490</v>
      </c>
      <c r="C1276" s="125" t="s">
        <v>1397</v>
      </c>
      <c r="D1276" s="125" t="s">
        <v>1398</v>
      </c>
    </row>
    <row r="1277" spans="2:4" x14ac:dyDescent="0.25">
      <c r="B1277" s="123" t="s">
        <v>1491</v>
      </c>
      <c r="C1277" s="125" t="s">
        <v>1397</v>
      </c>
      <c r="D1277" s="125" t="s">
        <v>1402</v>
      </c>
    </row>
    <row r="1278" spans="2:4" x14ac:dyDescent="0.25">
      <c r="B1278" s="123" t="s">
        <v>1492</v>
      </c>
      <c r="C1278" s="125" t="s">
        <v>1397</v>
      </c>
      <c r="D1278" s="125" t="s">
        <v>1402</v>
      </c>
    </row>
    <row r="1279" spans="2:4" x14ac:dyDescent="0.25">
      <c r="B1279" s="123" t="s">
        <v>1493</v>
      </c>
      <c r="C1279" s="125" t="s">
        <v>1397</v>
      </c>
      <c r="D1279" s="125" t="s">
        <v>1402</v>
      </c>
    </row>
    <row r="1280" spans="2:4" x14ac:dyDescent="0.25">
      <c r="B1280" s="123" t="s">
        <v>1494</v>
      </c>
      <c r="C1280" s="125" t="s">
        <v>1397</v>
      </c>
      <c r="D1280" s="125" t="s">
        <v>1402</v>
      </c>
    </row>
    <row r="1281" spans="2:4" x14ac:dyDescent="0.25">
      <c r="B1281" s="123" t="s">
        <v>1495</v>
      </c>
      <c r="C1281" s="125" t="s">
        <v>1397</v>
      </c>
      <c r="D1281" s="125" t="s">
        <v>1398</v>
      </c>
    </row>
    <row r="1282" spans="2:4" x14ac:dyDescent="0.25">
      <c r="B1282" s="123" t="s">
        <v>1496</v>
      </c>
      <c r="C1282" s="125" t="s">
        <v>1397</v>
      </c>
      <c r="D1282" s="125" t="s">
        <v>1398</v>
      </c>
    </row>
    <row r="1283" spans="2:4" x14ac:dyDescent="0.25">
      <c r="B1283" s="123" t="s">
        <v>1497</v>
      </c>
      <c r="C1283" s="125" t="s">
        <v>1397</v>
      </c>
      <c r="D1283" s="125" t="s">
        <v>1398</v>
      </c>
    </row>
    <row r="1284" spans="2:4" x14ac:dyDescent="0.25">
      <c r="B1284" s="123" t="s">
        <v>1498</v>
      </c>
      <c r="C1284" s="125" t="s">
        <v>1397</v>
      </c>
      <c r="D1284" s="125" t="s">
        <v>1398</v>
      </c>
    </row>
    <row r="1285" spans="2:4" x14ac:dyDescent="0.25">
      <c r="B1285" s="123" t="s">
        <v>1499</v>
      </c>
      <c r="C1285" s="125" t="s">
        <v>1397</v>
      </c>
      <c r="D1285" s="125" t="s">
        <v>1398</v>
      </c>
    </row>
    <row r="1286" spans="2:4" x14ac:dyDescent="0.25">
      <c r="B1286" s="123" t="s">
        <v>1500</v>
      </c>
      <c r="C1286" s="125" t="s">
        <v>1397</v>
      </c>
      <c r="D1286" s="125" t="s">
        <v>1402</v>
      </c>
    </row>
    <row r="1287" spans="2:4" x14ac:dyDescent="0.25">
      <c r="B1287" s="123" t="s">
        <v>1501</v>
      </c>
      <c r="C1287" s="125" t="s">
        <v>1397</v>
      </c>
      <c r="D1287" s="125" t="s">
        <v>1402</v>
      </c>
    </row>
    <row r="1288" spans="2:4" x14ac:dyDescent="0.25">
      <c r="B1288" s="123" t="s">
        <v>1502</v>
      </c>
      <c r="C1288" s="125" t="s">
        <v>1397</v>
      </c>
      <c r="D1288" s="125" t="s">
        <v>1398</v>
      </c>
    </row>
    <row r="1289" spans="2:4" x14ac:dyDescent="0.25">
      <c r="B1289" s="123" t="s">
        <v>1503</v>
      </c>
      <c r="C1289" s="125" t="s">
        <v>1397</v>
      </c>
      <c r="D1289" s="125" t="s">
        <v>1398</v>
      </c>
    </row>
    <row r="1290" spans="2:4" x14ac:dyDescent="0.25">
      <c r="B1290" s="123" t="s">
        <v>1504</v>
      </c>
      <c r="C1290" s="125" t="s">
        <v>1397</v>
      </c>
      <c r="D1290" s="125" t="s">
        <v>1398</v>
      </c>
    </row>
    <row r="1291" spans="2:4" x14ac:dyDescent="0.25">
      <c r="B1291" s="123" t="s">
        <v>1505</v>
      </c>
      <c r="C1291" s="125" t="s">
        <v>1397</v>
      </c>
      <c r="D1291" s="125" t="s">
        <v>1402</v>
      </c>
    </row>
    <row r="1292" spans="2:4" x14ac:dyDescent="0.25">
      <c r="B1292" s="123" t="s">
        <v>1506</v>
      </c>
      <c r="C1292" s="125" t="s">
        <v>1397</v>
      </c>
      <c r="D1292" s="125" t="s">
        <v>1398</v>
      </c>
    </row>
    <row r="1293" spans="2:4" x14ac:dyDescent="0.25">
      <c r="B1293" s="123" t="s">
        <v>1507</v>
      </c>
      <c r="C1293" s="125" t="s">
        <v>1397</v>
      </c>
      <c r="D1293" s="125" t="s">
        <v>1398</v>
      </c>
    </row>
    <row r="1294" spans="2:4" x14ac:dyDescent="0.25">
      <c r="B1294" s="123" t="s">
        <v>1508</v>
      </c>
      <c r="C1294" s="125" t="s">
        <v>1397</v>
      </c>
      <c r="D1294" s="125" t="s">
        <v>1402</v>
      </c>
    </row>
    <row r="1295" spans="2:4" x14ac:dyDescent="0.25">
      <c r="B1295" s="123" t="s">
        <v>1509</v>
      </c>
      <c r="C1295" s="125" t="s">
        <v>1397</v>
      </c>
      <c r="D1295" s="125" t="s">
        <v>1398</v>
      </c>
    </row>
    <row r="1296" spans="2:4" x14ac:dyDescent="0.25">
      <c r="B1296" s="123" t="s">
        <v>1510</v>
      </c>
      <c r="C1296" s="125" t="s">
        <v>1397</v>
      </c>
      <c r="D1296" s="125" t="s">
        <v>1398</v>
      </c>
    </row>
    <row r="1297" spans="2:4" x14ac:dyDescent="0.25">
      <c r="B1297" s="123" t="s">
        <v>1511</v>
      </c>
      <c r="C1297" s="125" t="s">
        <v>1397</v>
      </c>
      <c r="D1297" s="125" t="s">
        <v>1398</v>
      </c>
    </row>
    <row r="1298" spans="2:4" x14ac:dyDescent="0.25">
      <c r="B1298" s="123" t="s">
        <v>1512</v>
      </c>
      <c r="C1298" s="125" t="s">
        <v>1397</v>
      </c>
      <c r="D1298" s="125" t="s">
        <v>1398</v>
      </c>
    </row>
    <row r="1299" spans="2:4" x14ac:dyDescent="0.25">
      <c r="B1299" s="123" t="s">
        <v>1513</v>
      </c>
      <c r="C1299" s="125" t="s">
        <v>1397</v>
      </c>
      <c r="D1299" s="125" t="s">
        <v>1398</v>
      </c>
    </row>
    <row r="1300" spans="2:4" x14ac:dyDescent="0.25">
      <c r="B1300" s="123" t="s">
        <v>1514</v>
      </c>
      <c r="C1300" s="125" t="s">
        <v>1397</v>
      </c>
      <c r="D1300" s="125" t="s">
        <v>1398</v>
      </c>
    </row>
    <row r="1301" spans="2:4" x14ac:dyDescent="0.25">
      <c r="B1301" s="123" t="s">
        <v>1515</v>
      </c>
      <c r="C1301" s="125" t="s">
        <v>1397</v>
      </c>
      <c r="D1301" s="125" t="s">
        <v>1398</v>
      </c>
    </row>
    <row r="1302" spans="2:4" x14ac:dyDescent="0.25">
      <c r="B1302" s="123" t="s">
        <v>1516</v>
      </c>
      <c r="C1302" s="125" t="s">
        <v>1397</v>
      </c>
      <c r="D1302" s="125" t="s">
        <v>1402</v>
      </c>
    </row>
    <row r="1303" spans="2:4" x14ac:dyDescent="0.25">
      <c r="B1303" s="123" t="s">
        <v>1517</v>
      </c>
      <c r="C1303" s="125" t="s">
        <v>1397</v>
      </c>
      <c r="D1303" s="125" t="s">
        <v>1402</v>
      </c>
    </row>
    <row r="1304" spans="2:4" x14ac:dyDescent="0.25">
      <c r="B1304" s="123" t="s">
        <v>1518</v>
      </c>
      <c r="C1304" s="125" t="s">
        <v>1397</v>
      </c>
      <c r="D1304" s="125" t="s">
        <v>1398</v>
      </c>
    </row>
    <row r="1305" spans="2:4" x14ac:dyDescent="0.25">
      <c r="B1305" s="123" t="s">
        <v>1519</v>
      </c>
      <c r="C1305" s="125" t="s">
        <v>1397</v>
      </c>
      <c r="D1305" s="125" t="s">
        <v>1402</v>
      </c>
    </row>
    <row r="1306" spans="2:4" x14ac:dyDescent="0.25">
      <c r="B1306" s="123" t="s">
        <v>1520</v>
      </c>
      <c r="C1306" s="125" t="s">
        <v>1397</v>
      </c>
      <c r="D1306" s="125" t="s">
        <v>1398</v>
      </c>
    </row>
    <row r="1307" spans="2:4" x14ac:dyDescent="0.25">
      <c r="B1307" s="123" t="s">
        <v>1521</v>
      </c>
      <c r="C1307" s="125" t="s">
        <v>1397</v>
      </c>
      <c r="D1307" s="125" t="s">
        <v>1398</v>
      </c>
    </row>
    <row r="1308" spans="2:4" x14ac:dyDescent="0.25">
      <c r="B1308" s="123" t="s">
        <v>1522</v>
      </c>
      <c r="C1308" s="125" t="s">
        <v>1397</v>
      </c>
      <c r="D1308" s="125" t="s">
        <v>1398</v>
      </c>
    </row>
    <row r="1309" spans="2:4" x14ac:dyDescent="0.25">
      <c r="B1309" s="123" t="s">
        <v>1523</v>
      </c>
      <c r="C1309" s="125" t="s">
        <v>1397</v>
      </c>
      <c r="D1309" s="125" t="s">
        <v>1402</v>
      </c>
    </row>
    <row r="1310" spans="2:4" x14ac:dyDescent="0.25">
      <c r="B1310" s="123" t="s">
        <v>1524</v>
      </c>
      <c r="C1310" s="125" t="s">
        <v>1397</v>
      </c>
      <c r="D1310" s="125" t="s">
        <v>1398</v>
      </c>
    </row>
    <row r="1311" spans="2:4" x14ac:dyDescent="0.25">
      <c r="B1311" s="123" t="s">
        <v>1525</v>
      </c>
      <c r="C1311" s="125" t="s">
        <v>1397</v>
      </c>
      <c r="D1311" s="125" t="s">
        <v>1398</v>
      </c>
    </row>
    <row r="1312" spans="2:4" x14ac:dyDescent="0.25">
      <c r="B1312" s="123" t="s">
        <v>1526</v>
      </c>
      <c r="C1312" s="125" t="s">
        <v>1397</v>
      </c>
      <c r="D1312" s="125" t="s">
        <v>1398</v>
      </c>
    </row>
    <row r="1313" spans="2:4" x14ac:dyDescent="0.25">
      <c r="B1313" s="123" t="s">
        <v>1527</v>
      </c>
      <c r="C1313" s="125" t="s">
        <v>1397</v>
      </c>
      <c r="D1313" s="125" t="s">
        <v>1398</v>
      </c>
    </row>
    <row r="1314" spans="2:4" x14ac:dyDescent="0.25">
      <c r="B1314" s="123" t="s">
        <v>1528</v>
      </c>
      <c r="C1314" s="125" t="s">
        <v>1397</v>
      </c>
      <c r="D1314" s="125" t="s">
        <v>1398</v>
      </c>
    </row>
    <row r="1315" spans="2:4" x14ac:dyDescent="0.25">
      <c r="B1315" s="123" t="s">
        <v>1529</v>
      </c>
      <c r="C1315" s="125" t="s">
        <v>1397</v>
      </c>
      <c r="D1315" s="125" t="s">
        <v>1398</v>
      </c>
    </row>
    <row r="1316" spans="2:4" x14ac:dyDescent="0.25">
      <c r="B1316" s="123" t="s">
        <v>1530</v>
      </c>
      <c r="C1316" s="125" t="s">
        <v>1397</v>
      </c>
      <c r="D1316" s="125" t="s">
        <v>1398</v>
      </c>
    </row>
    <row r="1317" spans="2:4" x14ac:dyDescent="0.25">
      <c r="B1317" s="123" t="s">
        <v>1531</v>
      </c>
      <c r="C1317" s="125" t="s">
        <v>1397</v>
      </c>
      <c r="D1317" s="125" t="s">
        <v>1398</v>
      </c>
    </row>
    <row r="1318" spans="2:4" x14ac:dyDescent="0.25">
      <c r="B1318" s="123" t="s">
        <v>1532</v>
      </c>
      <c r="C1318" s="125" t="s">
        <v>1397</v>
      </c>
      <c r="D1318" s="125" t="s">
        <v>1402</v>
      </c>
    </row>
    <row r="1319" spans="2:4" x14ac:dyDescent="0.25">
      <c r="B1319" s="123" t="s">
        <v>1533</v>
      </c>
      <c r="C1319" s="125" t="s">
        <v>1397</v>
      </c>
      <c r="D1319" s="125" t="s">
        <v>1402</v>
      </c>
    </row>
    <row r="1320" spans="2:4" x14ac:dyDescent="0.25">
      <c r="B1320" s="123" t="s">
        <v>1534</v>
      </c>
      <c r="C1320" s="125" t="s">
        <v>1397</v>
      </c>
      <c r="D1320" s="125" t="s">
        <v>1398</v>
      </c>
    </row>
    <row r="1321" spans="2:4" x14ac:dyDescent="0.25">
      <c r="B1321" s="123" t="s">
        <v>1535</v>
      </c>
      <c r="C1321" s="125" t="s">
        <v>1397</v>
      </c>
      <c r="D1321" s="125" t="s">
        <v>1398</v>
      </c>
    </row>
    <row r="1322" spans="2:4" x14ac:dyDescent="0.25">
      <c r="B1322" s="123" t="s">
        <v>1536</v>
      </c>
      <c r="C1322" s="125" t="s">
        <v>1397</v>
      </c>
      <c r="D1322" s="125" t="s">
        <v>1398</v>
      </c>
    </row>
    <row r="1323" spans="2:4" x14ac:dyDescent="0.25">
      <c r="B1323" s="123" t="s">
        <v>1537</v>
      </c>
      <c r="C1323" s="125" t="s">
        <v>1397</v>
      </c>
      <c r="D1323" s="125" t="s">
        <v>1398</v>
      </c>
    </row>
    <row r="1324" spans="2:4" x14ac:dyDescent="0.25">
      <c r="B1324" s="123" t="s">
        <v>1538</v>
      </c>
      <c r="C1324" s="125" t="s">
        <v>1397</v>
      </c>
      <c r="D1324" s="125" t="s">
        <v>1398</v>
      </c>
    </row>
    <row r="1325" spans="2:4" x14ac:dyDescent="0.25">
      <c r="B1325" s="123" t="s">
        <v>1539</v>
      </c>
      <c r="C1325" s="125" t="s">
        <v>1397</v>
      </c>
      <c r="D1325" s="125" t="s">
        <v>1398</v>
      </c>
    </row>
    <row r="1326" spans="2:4" x14ac:dyDescent="0.25">
      <c r="B1326" s="123" t="s">
        <v>1487</v>
      </c>
      <c r="C1326" s="125" t="s">
        <v>1397</v>
      </c>
      <c r="D1326" s="125" t="s">
        <v>1398</v>
      </c>
    </row>
    <row r="1327" spans="2:4" x14ac:dyDescent="0.25">
      <c r="B1327" s="123" t="s">
        <v>1540</v>
      </c>
      <c r="C1327" s="125" t="s">
        <v>1397</v>
      </c>
      <c r="D1327" s="125" t="s">
        <v>1402</v>
      </c>
    </row>
    <row r="1328" spans="2:4" x14ac:dyDescent="0.25">
      <c r="B1328" s="123" t="s">
        <v>1541</v>
      </c>
      <c r="C1328" s="125" t="s">
        <v>1397</v>
      </c>
      <c r="D1328" s="125" t="s">
        <v>1398</v>
      </c>
    </row>
    <row r="1329" spans="2:4" x14ac:dyDescent="0.25">
      <c r="B1329" s="123" t="s">
        <v>1542</v>
      </c>
      <c r="C1329" s="125" t="s">
        <v>1543</v>
      </c>
      <c r="D1329" s="125" t="s">
        <v>1544</v>
      </c>
    </row>
    <row r="1330" spans="2:4" x14ac:dyDescent="0.25">
      <c r="B1330" s="123" t="s">
        <v>1545</v>
      </c>
      <c r="C1330" s="125" t="s">
        <v>1543</v>
      </c>
      <c r="D1330" s="125" t="s">
        <v>1546</v>
      </c>
    </row>
    <row r="1331" spans="2:4" x14ac:dyDescent="0.25">
      <c r="B1331" s="123" t="s">
        <v>1547</v>
      </c>
      <c r="C1331" s="125" t="s">
        <v>1543</v>
      </c>
      <c r="D1331" s="125" t="s">
        <v>1544</v>
      </c>
    </row>
    <row r="1332" spans="2:4" x14ac:dyDescent="0.25">
      <c r="B1332" s="123" t="s">
        <v>1548</v>
      </c>
      <c r="C1332" s="125" t="s">
        <v>1543</v>
      </c>
      <c r="D1332" s="125" t="s">
        <v>1544</v>
      </c>
    </row>
    <row r="1333" spans="2:4" x14ac:dyDescent="0.25">
      <c r="B1333" s="123" t="s">
        <v>1549</v>
      </c>
      <c r="C1333" s="125" t="s">
        <v>1543</v>
      </c>
      <c r="D1333" s="125" t="s">
        <v>1544</v>
      </c>
    </row>
    <row r="1334" spans="2:4" x14ac:dyDescent="0.25">
      <c r="B1334" s="123" t="s">
        <v>1550</v>
      </c>
      <c r="C1334" s="125" t="s">
        <v>1543</v>
      </c>
      <c r="D1334" s="125" t="s">
        <v>1544</v>
      </c>
    </row>
    <row r="1335" spans="2:4" x14ac:dyDescent="0.25">
      <c r="B1335" s="123" t="s">
        <v>1551</v>
      </c>
      <c r="C1335" s="125" t="s">
        <v>1543</v>
      </c>
      <c r="D1335" s="125" t="s">
        <v>1544</v>
      </c>
    </row>
    <row r="1336" spans="2:4" x14ac:dyDescent="0.25">
      <c r="B1336" s="123" t="s">
        <v>1552</v>
      </c>
      <c r="C1336" s="125" t="s">
        <v>1543</v>
      </c>
      <c r="D1336" s="125" t="s">
        <v>1544</v>
      </c>
    </row>
    <row r="1337" spans="2:4" x14ac:dyDescent="0.25">
      <c r="B1337" s="123" t="s">
        <v>1553</v>
      </c>
      <c r="C1337" s="125" t="s">
        <v>1543</v>
      </c>
      <c r="D1337" s="125" t="s">
        <v>1544</v>
      </c>
    </row>
    <row r="1338" spans="2:4" x14ac:dyDescent="0.25">
      <c r="B1338" s="123" t="s">
        <v>1554</v>
      </c>
      <c r="C1338" s="125" t="s">
        <v>1543</v>
      </c>
      <c r="D1338" s="125" t="s">
        <v>1544</v>
      </c>
    </row>
    <row r="1339" spans="2:4" x14ac:dyDescent="0.25">
      <c r="B1339" s="123" t="s">
        <v>1555</v>
      </c>
      <c r="C1339" s="125" t="s">
        <v>1543</v>
      </c>
      <c r="D1339" s="125" t="s">
        <v>1546</v>
      </c>
    </row>
    <row r="1340" spans="2:4" x14ac:dyDescent="0.25">
      <c r="B1340" s="123" t="s">
        <v>1556</v>
      </c>
      <c r="C1340" s="125" t="s">
        <v>1543</v>
      </c>
      <c r="D1340" s="125" t="s">
        <v>1546</v>
      </c>
    </row>
    <row r="1341" spans="2:4" x14ac:dyDescent="0.25">
      <c r="B1341" s="123" t="s">
        <v>1557</v>
      </c>
      <c r="C1341" s="125" t="s">
        <v>1543</v>
      </c>
      <c r="D1341" s="125" t="s">
        <v>1544</v>
      </c>
    </row>
    <row r="1342" spans="2:4" x14ac:dyDescent="0.25">
      <c r="B1342" s="123" t="s">
        <v>1558</v>
      </c>
      <c r="C1342" s="125" t="s">
        <v>1543</v>
      </c>
      <c r="D1342" s="125" t="s">
        <v>1544</v>
      </c>
    </row>
    <row r="1343" spans="2:4" x14ac:dyDescent="0.25">
      <c r="B1343" s="123" t="s">
        <v>1559</v>
      </c>
      <c r="C1343" s="125" t="s">
        <v>1543</v>
      </c>
      <c r="D1343" s="125" t="s">
        <v>1546</v>
      </c>
    </row>
    <row r="1344" spans="2:4" x14ac:dyDescent="0.25">
      <c r="B1344" s="123" t="s">
        <v>1560</v>
      </c>
      <c r="C1344" s="125" t="s">
        <v>1543</v>
      </c>
      <c r="D1344" s="125" t="s">
        <v>1544</v>
      </c>
    </row>
    <row r="1345" spans="2:4" x14ac:dyDescent="0.25">
      <c r="B1345" s="123" t="s">
        <v>1561</v>
      </c>
      <c r="C1345" s="125" t="s">
        <v>1543</v>
      </c>
      <c r="D1345" s="125" t="s">
        <v>1544</v>
      </c>
    </row>
    <row r="1346" spans="2:4" x14ac:dyDescent="0.25">
      <c r="B1346" s="123" t="s">
        <v>1562</v>
      </c>
      <c r="C1346" s="125" t="s">
        <v>1543</v>
      </c>
      <c r="D1346" s="125" t="s">
        <v>1544</v>
      </c>
    </row>
    <row r="1347" spans="2:4" x14ac:dyDescent="0.25">
      <c r="B1347" s="123" t="s">
        <v>1563</v>
      </c>
      <c r="C1347" s="125" t="s">
        <v>1543</v>
      </c>
      <c r="D1347" s="125" t="s">
        <v>1544</v>
      </c>
    </row>
    <row r="1348" spans="2:4" x14ac:dyDescent="0.25">
      <c r="B1348" s="123" t="s">
        <v>1564</v>
      </c>
      <c r="C1348" s="125" t="s">
        <v>1543</v>
      </c>
      <c r="D1348" s="125" t="s">
        <v>1544</v>
      </c>
    </row>
    <row r="1349" spans="2:4" x14ac:dyDescent="0.25">
      <c r="B1349" s="123" t="s">
        <v>1565</v>
      </c>
      <c r="C1349" s="125" t="s">
        <v>1543</v>
      </c>
      <c r="D1349" s="125" t="s">
        <v>1546</v>
      </c>
    </row>
    <row r="1350" spans="2:4" x14ac:dyDescent="0.25">
      <c r="B1350" s="123" t="s">
        <v>1566</v>
      </c>
      <c r="C1350" s="125" t="s">
        <v>1543</v>
      </c>
      <c r="D1350" s="125" t="s">
        <v>1544</v>
      </c>
    </row>
    <row r="1351" spans="2:4" x14ac:dyDescent="0.25">
      <c r="B1351" s="123" t="s">
        <v>1567</v>
      </c>
      <c r="C1351" s="125" t="s">
        <v>1543</v>
      </c>
      <c r="D1351" s="125" t="s">
        <v>1544</v>
      </c>
    </row>
    <row r="1352" spans="2:4" x14ac:dyDescent="0.25">
      <c r="B1352" s="123" t="s">
        <v>1568</v>
      </c>
      <c r="C1352" s="125" t="s">
        <v>1543</v>
      </c>
      <c r="D1352" s="125" t="s">
        <v>1544</v>
      </c>
    </row>
    <row r="1353" spans="2:4" x14ac:dyDescent="0.25">
      <c r="B1353" s="123" t="s">
        <v>1569</v>
      </c>
      <c r="C1353" s="125" t="s">
        <v>1543</v>
      </c>
      <c r="D1353" s="125" t="s">
        <v>1544</v>
      </c>
    </row>
    <row r="1354" spans="2:4" x14ac:dyDescent="0.25">
      <c r="B1354" s="123" t="s">
        <v>1570</v>
      </c>
      <c r="C1354" s="125" t="s">
        <v>1543</v>
      </c>
      <c r="D1354" s="125" t="s">
        <v>1544</v>
      </c>
    </row>
    <row r="1355" spans="2:4" x14ac:dyDescent="0.25">
      <c r="B1355" s="123" t="s">
        <v>1571</v>
      </c>
      <c r="C1355" s="125" t="s">
        <v>1543</v>
      </c>
      <c r="D1355" s="125" t="s">
        <v>1544</v>
      </c>
    </row>
    <row r="1356" spans="2:4" x14ac:dyDescent="0.25">
      <c r="B1356" s="123" t="s">
        <v>1572</v>
      </c>
      <c r="C1356" s="125" t="s">
        <v>1543</v>
      </c>
      <c r="D1356" s="125" t="s">
        <v>1544</v>
      </c>
    </row>
    <row r="1357" spans="2:4" x14ac:dyDescent="0.25">
      <c r="B1357" s="123" t="s">
        <v>1573</v>
      </c>
      <c r="C1357" s="125" t="s">
        <v>1543</v>
      </c>
      <c r="D1357" s="125" t="s">
        <v>1546</v>
      </c>
    </row>
    <row r="1358" spans="2:4" x14ac:dyDescent="0.25">
      <c r="B1358" s="123" t="s">
        <v>1574</v>
      </c>
      <c r="C1358" s="125" t="s">
        <v>1543</v>
      </c>
      <c r="D1358" s="125" t="s">
        <v>1544</v>
      </c>
    </row>
    <row r="1359" spans="2:4" x14ac:dyDescent="0.25">
      <c r="B1359" s="123" t="s">
        <v>1575</v>
      </c>
      <c r="C1359" s="125" t="s">
        <v>1543</v>
      </c>
      <c r="D1359" s="125" t="s">
        <v>1544</v>
      </c>
    </row>
    <row r="1360" spans="2:4" x14ac:dyDescent="0.25">
      <c r="B1360" s="123" t="s">
        <v>1576</v>
      </c>
      <c r="C1360" s="125" t="s">
        <v>1543</v>
      </c>
      <c r="D1360" s="125" t="s">
        <v>1544</v>
      </c>
    </row>
    <row r="1361" spans="2:4" x14ac:dyDescent="0.25">
      <c r="B1361" s="123" t="s">
        <v>1577</v>
      </c>
      <c r="C1361" s="125" t="s">
        <v>1543</v>
      </c>
      <c r="D1361" s="125" t="s">
        <v>1544</v>
      </c>
    </row>
    <row r="1362" spans="2:4" x14ac:dyDescent="0.25">
      <c r="B1362" s="123" t="s">
        <v>1578</v>
      </c>
      <c r="C1362" s="125" t="s">
        <v>1543</v>
      </c>
      <c r="D1362" s="125" t="s">
        <v>1546</v>
      </c>
    </row>
    <row r="1363" spans="2:4" x14ac:dyDescent="0.25">
      <c r="B1363" s="123" t="s">
        <v>1579</v>
      </c>
      <c r="C1363" s="125" t="s">
        <v>1543</v>
      </c>
      <c r="D1363" s="125" t="s">
        <v>1544</v>
      </c>
    </row>
    <row r="1364" spans="2:4" x14ac:dyDescent="0.25">
      <c r="B1364" s="123" t="s">
        <v>1580</v>
      </c>
      <c r="C1364" s="125" t="s">
        <v>1543</v>
      </c>
      <c r="D1364" s="125" t="s">
        <v>1544</v>
      </c>
    </row>
    <row r="1365" spans="2:4" x14ac:dyDescent="0.25">
      <c r="B1365" s="123" t="s">
        <v>1581</v>
      </c>
      <c r="C1365" s="125" t="s">
        <v>1543</v>
      </c>
      <c r="D1365" s="125" t="s">
        <v>1544</v>
      </c>
    </row>
    <row r="1366" spans="2:4" x14ac:dyDescent="0.25">
      <c r="B1366" s="123" t="s">
        <v>1582</v>
      </c>
      <c r="C1366" s="125" t="s">
        <v>1543</v>
      </c>
      <c r="D1366" s="125" t="s">
        <v>1544</v>
      </c>
    </row>
    <row r="1367" spans="2:4" x14ac:dyDescent="0.25">
      <c r="B1367" s="123" t="s">
        <v>1583</v>
      </c>
      <c r="C1367" s="125" t="s">
        <v>1543</v>
      </c>
      <c r="D1367" s="125" t="s">
        <v>1544</v>
      </c>
    </row>
    <row r="1368" spans="2:4" x14ac:dyDescent="0.25">
      <c r="B1368" s="123" t="s">
        <v>1584</v>
      </c>
      <c r="C1368" s="125" t="s">
        <v>1543</v>
      </c>
      <c r="D1368" s="125" t="s">
        <v>1544</v>
      </c>
    </row>
    <row r="1369" spans="2:4" x14ac:dyDescent="0.25">
      <c r="B1369" s="123" t="s">
        <v>1585</v>
      </c>
      <c r="C1369" s="125" t="s">
        <v>1543</v>
      </c>
      <c r="D1369" s="125" t="s">
        <v>1544</v>
      </c>
    </row>
    <row r="1370" spans="2:4" x14ac:dyDescent="0.25">
      <c r="B1370" s="123" t="s">
        <v>1586</v>
      </c>
      <c r="C1370" s="125" t="s">
        <v>1543</v>
      </c>
      <c r="D1370" s="125" t="s">
        <v>1544</v>
      </c>
    </row>
    <row r="1371" spans="2:4" x14ac:dyDescent="0.25">
      <c r="B1371" s="123" t="s">
        <v>1587</v>
      </c>
      <c r="C1371" s="125" t="s">
        <v>1543</v>
      </c>
      <c r="D1371" s="125" t="s">
        <v>1546</v>
      </c>
    </row>
    <row r="1372" spans="2:4" x14ac:dyDescent="0.25">
      <c r="B1372" s="123" t="s">
        <v>1588</v>
      </c>
      <c r="C1372" s="125" t="s">
        <v>1543</v>
      </c>
      <c r="D1372" s="125" t="s">
        <v>1544</v>
      </c>
    </row>
    <row r="1373" spans="2:4" x14ac:dyDescent="0.25">
      <c r="B1373" s="123" t="s">
        <v>1589</v>
      </c>
      <c r="C1373" s="125" t="s">
        <v>1543</v>
      </c>
      <c r="D1373" s="125" t="s">
        <v>1544</v>
      </c>
    </row>
    <row r="1374" spans="2:4" x14ac:dyDescent="0.25">
      <c r="B1374" s="123" t="s">
        <v>1590</v>
      </c>
      <c r="C1374" s="125" t="s">
        <v>1543</v>
      </c>
      <c r="D1374" s="125" t="s">
        <v>1546</v>
      </c>
    </row>
    <row r="1375" spans="2:4" x14ac:dyDescent="0.25">
      <c r="B1375" s="123" t="s">
        <v>1591</v>
      </c>
      <c r="C1375" s="125" t="s">
        <v>1543</v>
      </c>
      <c r="D1375" s="125" t="s">
        <v>1544</v>
      </c>
    </row>
    <row r="1376" spans="2:4" x14ac:dyDescent="0.25">
      <c r="B1376" s="123" t="s">
        <v>1592</v>
      </c>
      <c r="C1376" s="125" t="s">
        <v>1543</v>
      </c>
      <c r="D1376" s="125" t="s">
        <v>1544</v>
      </c>
    </row>
    <row r="1377" spans="2:4" x14ac:dyDescent="0.25">
      <c r="B1377" s="123" t="s">
        <v>1593</v>
      </c>
      <c r="C1377" s="125" t="s">
        <v>1543</v>
      </c>
      <c r="D1377" s="125" t="s">
        <v>1546</v>
      </c>
    </row>
    <row r="1378" spans="2:4" x14ac:dyDescent="0.25">
      <c r="B1378" s="123" t="s">
        <v>1594</v>
      </c>
      <c r="C1378" s="125" t="s">
        <v>1543</v>
      </c>
      <c r="D1378" s="125" t="s">
        <v>1544</v>
      </c>
    </row>
    <row r="1379" spans="2:4" x14ac:dyDescent="0.25">
      <c r="B1379" s="123" t="s">
        <v>1595</v>
      </c>
      <c r="C1379" s="125" t="s">
        <v>1543</v>
      </c>
      <c r="D1379" s="125" t="s">
        <v>1544</v>
      </c>
    </row>
    <row r="1380" spans="2:4" x14ac:dyDescent="0.25">
      <c r="B1380" s="123" t="s">
        <v>1596</v>
      </c>
      <c r="C1380" s="125" t="s">
        <v>1543</v>
      </c>
      <c r="D1380" s="125" t="s">
        <v>1544</v>
      </c>
    </row>
    <row r="1381" spans="2:4" x14ac:dyDescent="0.25">
      <c r="B1381" s="123" t="s">
        <v>1597</v>
      </c>
      <c r="C1381" s="125" t="s">
        <v>1543</v>
      </c>
      <c r="D1381" s="125" t="s">
        <v>1546</v>
      </c>
    </row>
    <row r="1382" spans="2:4" x14ac:dyDescent="0.25">
      <c r="B1382" s="123" t="s">
        <v>1598</v>
      </c>
      <c r="C1382" s="125" t="s">
        <v>1543</v>
      </c>
      <c r="D1382" s="125" t="s">
        <v>1544</v>
      </c>
    </row>
    <row r="1383" spans="2:4" x14ac:dyDescent="0.25">
      <c r="B1383" s="123" t="s">
        <v>1599</v>
      </c>
      <c r="C1383" s="125" t="s">
        <v>1543</v>
      </c>
      <c r="D1383" s="125" t="s">
        <v>1546</v>
      </c>
    </row>
    <row r="1384" spans="2:4" x14ac:dyDescent="0.25">
      <c r="B1384" s="123" t="s">
        <v>1600</v>
      </c>
      <c r="C1384" s="125" t="s">
        <v>1543</v>
      </c>
      <c r="D1384" s="125" t="s">
        <v>1544</v>
      </c>
    </row>
    <row r="1385" spans="2:4" x14ac:dyDescent="0.25">
      <c r="B1385" s="123" t="s">
        <v>1601</v>
      </c>
      <c r="C1385" s="125" t="s">
        <v>1543</v>
      </c>
      <c r="D1385" s="125" t="s">
        <v>1544</v>
      </c>
    </row>
    <row r="1386" spans="2:4" x14ac:dyDescent="0.25">
      <c r="B1386" s="123" t="s">
        <v>1602</v>
      </c>
      <c r="C1386" s="125" t="s">
        <v>1543</v>
      </c>
      <c r="D1386" s="125" t="s">
        <v>1544</v>
      </c>
    </row>
    <row r="1387" spans="2:4" x14ac:dyDescent="0.25">
      <c r="B1387" s="123" t="s">
        <v>1603</v>
      </c>
      <c r="C1387" s="125" t="s">
        <v>1543</v>
      </c>
      <c r="D1387" s="125" t="s">
        <v>1544</v>
      </c>
    </row>
    <row r="1388" spans="2:4" x14ac:dyDescent="0.25">
      <c r="B1388" s="123" t="s">
        <v>1604</v>
      </c>
      <c r="C1388" s="125" t="s">
        <v>1543</v>
      </c>
      <c r="D1388" s="125" t="s">
        <v>1544</v>
      </c>
    </row>
    <row r="1389" spans="2:4" x14ac:dyDescent="0.25">
      <c r="B1389" s="123" t="s">
        <v>1605</v>
      </c>
      <c r="C1389" s="125" t="s">
        <v>1543</v>
      </c>
      <c r="D1389" s="125" t="s">
        <v>1544</v>
      </c>
    </row>
    <row r="1390" spans="2:4" x14ac:dyDescent="0.25">
      <c r="B1390" s="123" t="s">
        <v>1606</v>
      </c>
      <c r="C1390" s="125" t="s">
        <v>1543</v>
      </c>
      <c r="D1390" s="125" t="s">
        <v>1544</v>
      </c>
    </row>
    <row r="1391" spans="2:4" x14ac:dyDescent="0.25">
      <c r="B1391" s="123" t="s">
        <v>1607</v>
      </c>
      <c r="C1391" s="125" t="s">
        <v>1543</v>
      </c>
      <c r="D1391" s="125" t="s">
        <v>1546</v>
      </c>
    </row>
    <row r="1392" spans="2:4" x14ac:dyDescent="0.25">
      <c r="B1392" s="123" t="s">
        <v>1608</v>
      </c>
      <c r="C1392" s="125" t="s">
        <v>1543</v>
      </c>
      <c r="D1392" s="125" t="s">
        <v>1546</v>
      </c>
    </row>
    <row r="1393" spans="2:4" x14ac:dyDescent="0.25">
      <c r="B1393" s="123" t="s">
        <v>1609</v>
      </c>
      <c r="C1393" s="125" t="s">
        <v>1543</v>
      </c>
      <c r="D1393" s="125" t="s">
        <v>1544</v>
      </c>
    </row>
    <row r="1394" spans="2:4" x14ac:dyDescent="0.25">
      <c r="B1394" s="123" t="s">
        <v>1610</v>
      </c>
      <c r="C1394" s="125" t="s">
        <v>1543</v>
      </c>
      <c r="D1394" s="125" t="s">
        <v>1544</v>
      </c>
    </row>
    <row r="1395" spans="2:4" x14ac:dyDescent="0.25">
      <c r="B1395" s="123" t="s">
        <v>1611</v>
      </c>
      <c r="C1395" s="125" t="s">
        <v>1543</v>
      </c>
      <c r="D1395" s="125" t="s">
        <v>1546</v>
      </c>
    </row>
    <row r="1396" spans="2:4" x14ac:dyDescent="0.25">
      <c r="B1396" s="123" t="s">
        <v>1612</v>
      </c>
      <c r="C1396" s="125" t="s">
        <v>1543</v>
      </c>
      <c r="D1396" s="125" t="s">
        <v>1544</v>
      </c>
    </row>
    <row r="1397" spans="2:4" x14ac:dyDescent="0.25">
      <c r="B1397" s="123" t="s">
        <v>1613</v>
      </c>
      <c r="C1397" s="125" t="s">
        <v>1543</v>
      </c>
      <c r="D1397" s="125" t="s">
        <v>1546</v>
      </c>
    </row>
    <row r="1398" spans="2:4" x14ac:dyDescent="0.25">
      <c r="B1398" s="123" t="s">
        <v>1614</v>
      </c>
      <c r="C1398" s="125" t="s">
        <v>1543</v>
      </c>
      <c r="D1398" s="125" t="s">
        <v>1544</v>
      </c>
    </row>
    <row r="1399" spans="2:4" x14ac:dyDescent="0.25">
      <c r="B1399" s="123" t="s">
        <v>1615</v>
      </c>
      <c r="C1399" s="125" t="s">
        <v>1543</v>
      </c>
      <c r="D1399" s="125" t="s">
        <v>1544</v>
      </c>
    </row>
    <row r="1400" spans="2:4" x14ac:dyDescent="0.25">
      <c r="B1400" s="123" t="s">
        <v>1616</v>
      </c>
      <c r="C1400" s="125" t="s">
        <v>1543</v>
      </c>
      <c r="D1400" s="125" t="s">
        <v>1544</v>
      </c>
    </row>
    <row r="1401" spans="2:4" x14ac:dyDescent="0.25">
      <c r="B1401" s="123" t="s">
        <v>1617</v>
      </c>
      <c r="C1401" s="125" t="s">
        <v>1543</v>
      </c>
      <c r="D1401" s="125" t="s">
        <v>1544</v>
      </c>
    </row>
    <row r="1402" spans="2:4" x14ac:dyDescent="0.25">
      <c r="B1402" s="123" t="s">
        <v>1618</v>
      </c>
      <c r="C1402" s="125" t="s">
        <v>1543</v>
      </c>
      <c r="D1402" s="125" t="s">
        <v>1544</v>
      </c>
    </row>
    <row r="1403" spans="2:4" x14ac:dyDescent="0.25">
      <c r="B1403" s="123" t="s">
        <v>1619</v>
      </c>
      <c r="C1403" s="125" t="s">
        <v>1543</v>
      </c>
      <c r="D1403" s="125" t="s">
        <v>1544</v>
      </c>
    </row>
    <row r="1404" spans="2:4" x14ac:dyDescent="0.25">
      <c r="B1404" s="123" t="s">
        <v>1620</v>
      </c>
      <c r="C1404" s="125" t="s">
        <v>1543</v>
      </c>
      <c r="D1404" s="125" t="s">
        <v>1544</v>
      </c>
    </row>
    <row r="1405" spans="2:4" x14ac:dyDescent="0.25">
      <c r="B1405" s="123" t="s">
        <v>1621</v>
      </c>
      <c r="C1405" s="125" t="s">
        <v>1543</v>
      </c>
      <c r="D1405" s="125" t="s">
        <v>1544</v>
      </c>
    </row>
    <row r="1406" spans="2:4" x14ac:dyDescent="0.25">
      <c r="B1406" s="123" t="s">
        <v>1622</v>
      </c>
      <c r="C1406" s="125" t="s">
        <v>1543</v>
      </c>
      <c r="D1406" s="125" t="s">
        <v>1544</v>
      </c>
    </row>
    <row r="1407" spans="2:4" x14ac:dyDescent="0.25">
      <c r="B1407" s="123" t="s">
        <v>1623</v>
      </c>
      <c r="C1407" s="125" t="s">
        <v>1543</v>
      </c>
      <c r="D1407" s="125" t="s">
        <v>1544</v>
      </c>
    </row>
    <row r="1408" spans="2:4" x14ac:dyDescent="0.25">
      <c r="B1408" s="123" t="s">
        <v>1624</v>
      </c>
      <c r="C1408" s="125" t="s">
        <v>1543</v>
      </c>
      <c r="D1408" s="125" t="s">
        <v>1544</v>
      </c>
    </row>
    <row r="1409" spans="2:4" x14ac:dyDescent="0.25">
      <c r="B1409" s="123" t="s">
        <v>1625</v>
      </c>
      <c r="C1409" s="125" t="s">
        <v>1543</v>
      </c>
      <c r="D1409" s="125" t="s">
        <v>1544</v>
      </c>
    </row>
    <row r="1410" spans="2:4" x14ac:dyDescent="0.25">
      <c r="B1410" s="123" t="s">
        <v>1626</v>
      </c>
      <c r="C1410" s="125" t="s">
        <v>1543</v>
      </c>
      <c r="D1410" s="125" t="s">
        <v>1544</v>
      </c>
    </row>
    <row r="1411" spans="2:4" x14ac:dyDescent="0.25">
      <c r="B1411" s="123" t="s">
        <v>1627</v>
      </c>
      <c r="C1411" s="125" t="s">
        <v>1543</v>
      </c>
      <c r="D1411" s="125" t="s">
        <v>1544</v>
      </c>
    </row>
    <row r="1412" spans="2:4" x14ac:dyDescent="0.25">
      <c r="B1412" s="123" t="s">
        <v>1628</v>
      </c>
      <c r="C1412" s="125" t="s">
        <v>1543</v>
      </c>
      <c r="D1412" s="125" t="s">
        <v>1544</v>
      </c>
    </row>
    <row r="1413" spans="2:4" x14ac:dyDescent="0.25">
      <c r="B1413" s="123" t="s">
        <v>1629</v>
      </c>
      <c r="C1413" s="125" t="s">
        <v>1543</v>
      </c>
      <c r="D1413" s="125" t="s">
        <v>1544</v>
      </c>
    </row>
    <row r="1414" spans="2:4" x14ac:dyDescent="0.25">
      <c r="B1414" s="123" t="s">
        <v>1630</v>
      </c>
      <c r="C1414" s="125" t="s">
        <v>1543</v>
      </c>
      <c r="D1414" s="125" t="s">
        <v>1544</v>
      </c>
    </row>
    <row r="1415" spans="2:4" x14ac:dyDescent="0.25">
      <c r="B1415" s="123" t="s">
        <v>1631</v>
      </c>
      <c r="C1415" s="125" t="s">
        <v>1543</v>
      </c>
      <c r="D1415" s="125" t="s">
        <v>1544</v>
      </c>
    </row>
    <row r="1416" spans="2:4" x14ac:dyDescent="0.25">
      <c r="B1416" s="123" t="s">
        <v>1632</v>
      </c>
      <c r="C1416" s="125" t="s">
        <v>1543</v>
      </c>
      <c r="D1416" s="125" t="s">
        <v>1544</v>
      </c>
    </row>
    <row r="1417" spans="2:4" x14ac:dyDescent="0.25">
      <c r="B1417" s="123" t="s">
        <v>1633</v>
      </c>
      <c r="C1417" s="125" t="s">
        <v>1543</v>
      </c>
      <c r="D1417" s="125" t="s">
        <v>1544</v>
      </c>
    </row>
    <row r="1418" spans="2:4" x14ac:dyDescent="0.25">
      <c r="B1418" s="123" t="s">
        <v>1634</v>
      </c>
      <c r="C1418" s="125" t="s">
        <v>1543</v>
      </c>
      <c r="D1418" s="125" t="s">
        <v>1546</v>
      </c>
    </row>
    <row r="1419" spans="2:4" x14ac:dyDescent="0.25">
      <c r="B1419" s="123" t="s">
        <v>1635</v>
      </c>
      <c r="C1419" s="125" t="s">
        <v>1543</v>
      </c>
      <c r="D1419" s="125" t="s">
        <v>1544</v>
      </c>
    </row>
    <row r="1420" spans="2:4" x14ac:dyDescent="0.25">
      <c r="B1420" s="123" t="s">
        <v>1636</v>
      </c>
      <c r="C1420" s="125" t="s">
        <v>1543</v>
      </c>
      <c r="D1420" s="125" t="s">
        <v>1544</v>
      </c>
    </row>
    <row r="1421" spans="2:4" x14ac:dyDescent="0.25">
      <c r="B1421" s="123" t="s">
        <v>1637</v>
      </c>
      <c r="C1421" s="125" t="s">
        <v>1543</v>
      </c>
      <c r="D1421" s="125" t="s">
        <v>1544</v>
      </c>
    </row>
    <row r="1422" spans="2:4" x14ac:dyDescent="0.25">
      <c r="B1422" s="123" t="s">
        <v>1638</v>
      </c>
      <c r="C1422" s="125" t="s">
        <v>1543</v>
      </c>
      <c r="D1422" s="125" t="s">
        <v>1546</v>
      </c>
    </row>
    <row r="1423" spans="2:4" x14ac:dyDescent="0.25">
      <c r="B1423" s="123" t="s">
        <v>1639</v>
      </c>
      <c r="C1423" s="125" t="s">
        <v>1543</v>
      </c>
      <c r="D1423" s="125" t="s">
        <v>1544</v>
      </c>
    </row>
    <row r="1424" spans="2:4" x14ac:dyDescent="0.25">
      <c r="B1424" s="123" t="s">
        <v>1640</v>
      </c>
      <c r="C1424" s="125" t="s">
        <v>1543</v>
      </c>
      <c r="D1424" s="125" t="s">
        <v>1544</v>
      </c>
    </row>
    <row r="1425" spans="2:4" x14ac:dyDescent="0.25">
      <c r="B1425" s="123" t="s">
        <v>1641</v>
      </c>
      <c r="C1425" s="125" t="s">
        <v>1543</v>
      </c>
      <c r="D1425" s="125" t="s">
        <v>1544</v>
      </c>
    </row>
    <row r="1426" spans="2:4" x14ac:dyDescent="0.25">
      <c r="B1426" s="123" t="s">
        <v>1642</v>
      </c>
      <c r="C1426" s="125" t="s">
        <v>1543</v>
      </c>
      <c r="D1426" s="125" t="s">
        <v>1544</v>
      </c>
    </row>
    <row r="1427" spans="2:4" x14ac:dyDescent="0.25">
      <c r="B1427" s="123" t="s">
        <v>1643</v>
      </c>
      <c r="C1427" s="125" t="s">
        <v>1543</v>
      </c>
      <c r="D1427" s="125" t="s">
        <v>1544</v>
      </c>
    </row>
    <row r="1428" spans="2:4" x14ac:dyDescent="0.25">
      <c r="B1428" s="123" t="s">
        <v>1644</v>
      </c>
      <c r="C1428" s="125" t="s">
        <v>1543</v>
      </c>
      <c r="D1428" s="125" t="s">
        <v>1544</v>
      </c>
    </row>
    <row r="1429" spans="2:4" x14ac:dyDescent="0.25">
      <c r="B1429" s="123" t="s">
        <v>1645</v>
      </c>
      <c r="C1429" s="125" t="s">
        <v>1543</v>
      </c>
      <c r="D1429" s="125" t="s">
        <v>1544</v>
      </c>
    </row>
    <row r="1430" spans="2:4" x14ac:dyDescent="0.25">
      <c r="B1430" s="123" t="s">
        <v>1646</v>
      </c>
      <c r="C1430" s="125" t="s">
        <v>1543</v>
      </c>
      <c r="D1430" s="125" t="s">
        <v>1544</v>
      </c>
    </row>
    <row r="1431" spans="2:4" x14ac:dyDescent="0.25">
      <c r="B1431" s="123" t="s">
        <v>1647</v>
      </c>
      <c r="C1431" s="125" t="s">
        <v>1543</v>
      </c>
      <c r="D1431" s="125" t="s">
        <v>1544</v>
      </c>
    </row>
    <row r="1432" spans="2:4" x14ac:dyDescent="0.25">
      <c r="B1432" s="123" t="s">
        <v>1648</v>
      </c>
      <c r="C1432" s="125" t="s">
        <v>1543</v>
      </c>
      <c r="D1432" s="125" t="s">
        <v>1544</v>
      </c>
    </row>
    <row r="1433" spans="2:4" x14ac:dyDescent="0.25">
      <c r="B1433" s="123" t="s">
        <v>1649</v>
      </c>
      <c r="C1433" s="125" t="s">
        <v>1543</v>
      </c>
      <c r="D1433" s="125" t="s">
        <v>1544</v>
      </c>
    </row>
    <row r="1434" spans="2:4" x14ac:dyDescent="0.25">
      <c r="B1434" s="123" t="s">
        <v>1650</v>
      </c>
      <c r="C1434" s="125" t="s">
        <v>1543</v>
      </c>
      <c r="D1434" s="125" t="s">
        <v>1546</v>
      </c>
    </row>
    <row r="1435" spans="2:4" x14ac:dyDescent="0.25">
      <c r="B1435" s="123" t="s">
        <v>1651</v>
      </c>
      <c r="C1435" s="125" t="s">
        <v>1543</v>
      </c>
      <c r="D1435" s="125" t="s">
        <v>1546</v>
      </c>
    </row>
    <row r="1436" spans="2:4" x14ac:dyDescent="0.25">
      <c r="B1436" s="123" t="s">
        <v>1652</v>
      </c>
      <c r="C1436" s="125" t="s">
        <v>1543</v>
      </c>
      <c r="D1436" s="125" t="s">
        <v>1544</v>
      </c>
    </row>
    <row r="1437" spans="2:4" x14ac:dyDescent="0.25">
      <c r="B1437" s="123" t="s">
        <v>1653</v>
      </c>
      <c r="C1437" s="125" t="s">
        <v>1543</v>
      </c>
      <c r="D1437" s="125" t="s">
        <v>1544</v>
      </c>
    </row>
    <row r="1438" spans="2:4" x14ac:dyDescent="0.25">
      <c r="B1438" s="123" t="s">
        <v>1654</v>
      </c>
      <c r="C1438" s="125" t="s">
        <v>1543</v>
      </c>
      <c r="D1438" s="125" t="s">
        <v>1544</v>
      </c>
    </row>
    <row r="1439" spans="2:4" x14ac:dyDescent="0.25">
      <c r="B1439" s="123" t="s">
        <v>1655</v>
      </c>
      <c r="C1439" s="125" t="s">
        <v>1543</v>
      </c>
      <c r="D1439" s="125" t="s">
        <v>1544</v>
      </c>
    </row>
    <row r="1440" spans="2:4" x14ac:dyDescent="0.25">
      <c r="B1440" s="123" t="s">
        <v>1656</v>
      </c>
      <c r="C1440" s="125" t="s">
        <v>1543</v>
      </c>
      <c r="D1440" s="125" t="s">
        <v>1544</v>
      </c>
    </row>
    <row r="1441" spans="2:4" x14ac:dyDescent="0.25">
      <c r="B1441" s="123" t="s">
        <v>1657</v>
      </c>
      <c r="C1441" s="125" t="s">
        <v>1543</v>
      </c>
      <c r="D1441" s="125" t="s">
        <v>1544</v>
      </c>
    </row>
    <row r="1442" spans="2:4" x14ac:dyDescent="0.25">
      <c r="B1442" s="123" t="s">
        <v>1658</v>
      </c>
      <c r="C1442" s="125" t="s">
        <v>1543</v>
      </c>
      <c r="D1442" s="125" t="s">
        <v>1544</v>
      </c>
    </row>
    <row r="1443" spans="2:4" x14ac:dyDescent="0.25">
      <c r="B1443" s="123" t="s">
        <v>1659</v>
      </c>
      <c r="C1443" s="125" t="s">
        <v>1543</v>
      </c>
      <c r="D1443" s="125" t="s">
        <v>1544</v>
      </c>
    </row>
    <row r="1444" spans="2:4" x14ac:dyDescent="0.25">
      <c r="B1444" s="123" t="s">
        <v>1660</v>
      </c>
      <c r="C1444" s="125" t="s">
        <v>1543</v>
      </c>
      <c r="D1444" s="125" t="s">
        <v>1546</v>
      </c>
    </row>
    <row r="1445" spans="2:4" x14ac:dyDescent="0.25">
      <c r="B1445" s="123" t="s">
        <v>1661</v>
      </c>
      <c r="C1445" s="125" t="s">
        <v>1543</v>
      </c>
      <c r="D1445" s="125" t="s">
        <v>1544</v>
      </c>
    </row>
    <row r="1446" spans="2:4" x14ac:dyDescent="0.25">
      <c r="B1446" s="123" t="s">
        <v>1662</v>
      </c>
      <c r="C1446" s="125" t="s">
        <v>1543</v>
      </c>
      <c r="D1446" s="125" t="s">
        <v>1544</v>
      </c>
    </row>
    <row r="1447" spans="2:4" x14ac:dyDescent="0.25">
      <c r="B1447" s="123" t="s">
        <v>1663</v>
      </c>
      <c r="C1447" s="125" t="s">
        <v>1543</v>
      </c>
      <c r="D1447" s="125" t="s">
        <v>1544</v>
      </c>
    </row>
    <row r="1448" spans="2:4" x14ac:dyDescent="0.25">
      <c r="B1448" s="123" t="s">
        <v>1664</v>
      </c>
      <c r="C1448" s="125" t="s">
        <v>1543</v>
      </c>
      <c r="D1448" s="125" t="s">
        <v>1544</v>
      </c>
    </row>
    <row r="1449" spans="2:4" x14ac:dyDescent="0.25">
      <c r="B1449" s="123" t="s">
        <v>1665</v>
      </c>
      <c r="C1449" s="125" t="s">
        <v>1543</v>
      </c>
      <c r="D1449" s="125" t="s">
        <v>1544</v>
      </c>
    </row>
    <row r="1450" spans="2:4" x14ac:dyDescent="0.25">
      <c r="B1450" s="123" t="s">
        <v>1666</v>
      </c>
      <c r="C1450" s="125" t="s">
        <v>1543</v>
      </c>
      <c r="D1450" s="125" t="s">
        <v>1544</v>
      </c>
    </row>
    <row r="1451" spans="2:4" x14ac:dyDescent="0.25">
      <c r="B1451" s="123" t="s">
        <v>1667</v>
      </c>
      <c r="C1451" s="125" t="s">
        <v>1543</v>
      </c>
      <c r="D1451" s="125" t="s">
        <v>1546</v>
      </c>
    </row>
    <row r="1452" spans="2:4" x14ac:dyDescent="0.25">
      <c r="B1452" s="123" t="s">
        <v>1668</v>
      </c>
      <c r="C1452" s="125" t="s">
        <v>1543</v>
      </c>
      <c r="D1452" s="125" t="s">
        <v>1544</v>
      </c>
    </row>
    <row r="1453" spans="2:4" x14ac:dyDescent="0.25">
      <c r="B1453" s="123" t="s">
        <v>1669</v>
      </c>
      <c r="C1453" s="125" t="s">
        <v>1543</v>
      </c>
      <c r="D1453" s="125" t="s">
        <v>1546</v>
      </c>
    </row>
    <row r="1454" spans="2:4" x14ac:dyDescent="0.25">
      <c r="B1454" s="123" t="s">
        <v>1670</v>
      </c>
      <c r="C1454" s="125" t="s">
        <v>1543</v>
      </c>
      <c r="D1454" s="125" t="s">
        <v>1544</v>
      </c>
    </row>
    <row r="1455" spans="2:4" x14ac:dyDescent="0.25">
      <c r="B1455" s="123" t="s">
        <v>1671</v>
      </c>
      <c r="C1455" s="125" t="s">
        <v>1543</v>
      </c>
      <c r="D1455" s="125" t="s">
        <v>1546</v>
      </c>
    </row>
    <row r="1456" spans="2:4" x14ac:dyDescent="0.25">
      <c r="B1456" s="123" t="s">
        <v>1672</v>
      </c>
      <c r="C1456" s="125" t="s">
        <v>1543</v>
      </c>
      <c r="D1456" s="125" t="s">
        <v>1546</v>
      </c>
    </row>
    <row r="1457" spans="2:4" x14ac:dyDescent="0.25">
      <c r="B1457" s="123" t="s">
        <v>1673</v>
      </c>
      <c r="C1457" s="125" t="s">
        <v>1543</v>
      </c>
      <c r="D1457" s="125" t="s">
        <v>1546</v>
      </c>
    </row>
    <row r="1458" spans="2:4" x14ac:dyDescent="0.25">
      <c r="B1458" s="123" t="s">
        <v>1674</v>
      </c>
      <c r="C1458" s="125" t="s">
        <v>1543</v>
      </c>
      <c r="D1458" s="125" t="s">
        <v>1544</v>
      </c>
    </row>
    <row r="1459" spans="2:4" x14ac:dyDescent="0.25">
      <c r="B1459" s="123" t="s">
        <v>1675</v>
      </c>
      <c r="C1459" s="125" t="s">
        <v>1543</v>
      </c>
      <c r="D1459" s="125" t="s">
        <v>1544</v>
      </c>
    </row>
    <row r="1460" spans="2:4" x14ac:dyDescent="0.25">
      <c r="B1460" s="123" t="s">
        <v>1676</v>
      </c>
      <c r="C1460" s="125" t="s">
        <v>1543</v>
      </c>
      <c r="D1460" s="125" t="s">
        <v>1544</v>
      </c>
    </row>
    <row r="1461" spans="2:4" x14ac:dyDescent="0.25">
      <c r="B1461" s="123" t="s">
        <v>1677</v>
      </c>
      <c r="C1461" s="125" t="s">
        <v>1543</v>
      </c>
      <c r="D1461" s="125" t="s">
        <v>1544</v>
      </c>
    </row>
    <row r="1462" spans="2:4" x14ac:dyDescent="0.25">
      <c r="B1462" s="123" t="s">
        <v>1678</v>
      </c>
      <c r="C1462" s="125" t="s">
        <v>1543</v>
      </c>
      <c r="D1462" s="125" t="s">
        <v>1544</v>
      </c>
    </row>
    <row r="1463" spans="2:4" x14ac:dyDescent="0.25">
      <c r="B1463" s="123" t="s">
        <v>1679</v>
      </c>
      <c r="C1463" s="125" t="s">
        <v>1543</v>
      </c>
      <c r="D1463" s="125" t="s">
        <v>1544</v>
      </c>
    </row>
    <row r="1464" spans="2:4" x14ac:dyDescent="0.25">
      <c r="B1464" s="123" t="s">
        <v>1680</v>
      </c>
      <c r="C1464" s="125" t="s">
        <v>1543</v>
      </c>
      <c r="D1464" s="125" t="s">
        <v>1546</v>
      </c>
    </row>
    <row r="1465" spans="2:4" x14ac:dyDescent="0.25">
      <c r="B1465" s="123" t="s">
        <v>1681</v>
      </c>
      <c r="C1465" s="125" t="s">
        <v>1543</v>
      </c>
      <c r="D1465" s="125" t="s">
        <v>1546</v>
      </c>
    </row>
    <row r="1466" spans="2:4" x14ac:dyDescent="0.25">
      <c r="B1466" s="123" t="s">
        <v>1682</v>
      </c>
      <c r="C1466" s="125" t="s">
        <v>1543</v>
      </c>
      <c r="D1466" s="125" t="s">
        <v>1544</v>
      </c>
    </row>
    <row r="1467" spans="2:4" x14ac:dyDescent="0.25">
      <c r="B1467" s="123" t="s">
        <v>1683</v>
      </c>
      <c r="C1467" s="125" t="s">
        <v>1543</v>
      </c>
      <c r="D1467" s="125" t="s">
        <v>1544</v>
      </c>
    </row>
    <row r="1468" spans="2:4" x14ac:dyDescent="0.25">
      <c r="B1468" s="123" t="s">
        <v>1684</v>
      </c>
      <c r="C1468" s="125" t="s">
        <v>1543</v>
      </c>
      <c r="D1468" s="125" t="s">
        <v>1544</v>
      </c>
    </row>
    <row r="1469" spans="2:4" x14ac:dyDescent="0.25">
      <c r="B1469" s="123" t="s">
        <v>1685</v>
      </c>
      <c r="C1469" s="125" t="s">
        <v>1543</v>
      </c>
      <c r="D1469" s="125" t="s">
        <v>1544</v>
      </c>
    </row>
    <row r="1470" spans="2:4" x14ac:dyDescent="0.25">
      <c r="B1470" s="123" t="s">
        <v>1686</v>
      </c>
      <c r="C1470" s="125" t="s">
        <v>1543</v>
      </c>
      <c r="D1470" s="125" t="s">
        <v>1544</v>
      </c>
    </row>
    <row r="1471" spans="2:4" x14ac:dyDescent="0.25">
      <c r="B1471" s="123" t="s">
        <v>1687</v>
      </c>
      <c r="C1471" s="125" t="s">
        <v>1543</v>
      </c>
      <c r="D1471" s="125" t="s">
        <v>1544</v>
      </c>
    </row>
    <row r="1472" spans="2:4" x14ac:dyDescent="0.25">
      <c r="B1472" s="123" t="s">
        <v>1688</v>
      </c>
      <c r="C1472" s="125" t="s">
        <v>1543</v>
      </c>
      <c r="D1472" s="125" t="s">
        <v>1544</v>
      </c>
    </row>
    <row r="1473" spans="2:4" x14ac:dyDescent="0.25">
      <c r="B1473" s="123" t="s">
        <v>1689</v>
      </c>
      <c r="C1473" s="125" t="s">
        <v>1543</v>
      </c>
      <c r="D1473" s="125" t="s">
        <v>1546</v>
      </c>
    </row>
    <row r="1474" spans="2:4" x14ac:dyDescent="0.25">
      <c r="B1474" s="123" t="s">
        <v>1690</v>
      </c>
      <c r="C1474" s="125" t="s">
        <v>1543</v>
      </c>
      <c r="D1474" s="125" t="s">
        <v>1544</v>
      </c>
    </row>
    <row r="1475" spans="2:4" x14ac:dyDescent="0.25">
      <c r="B1475" s="123" t="s">
        <v>1691</v>
      </c>
      <c r="C1475" s="125" t="s">
        <v>1543</v>
      </c>
      <c r="D1475" s="125" t="s">
        <v>1546</v>
      </c>
    </row>
    <row r="1476" spans="2:4" x14ac:dyDescent="0.25">
      <c r="B1476" s="123" t="s">
        <v>1692</v>
      </c>
      <c r="C1476" s="125" t="s">
        <v>1543</v>
      </c>
      <c r="D1476" s="125" t="s">
        <v>1546</v>
      </c>
    </row>
    <row r="1477" spans="2:4" x14ac:dyDescent="0.25">
      <c r="B1477" s="123" t="s">
        <v>1693</v>
      </c>
      <c r="C1477" s="125" t="s">
        <v>1543</v>
      </c>
      <c r="D1477" s="125" t="s">
        <v>1544</v>
      </c>
    </row>
    <row r="1478" spans="2:4" x14ac:dyDescent="0.25">
      <c r="B1478" s="123" t="s">
        <v>1694</v>
      </c>
      <c r="C1478" s="125" t="s">
        <v>1543</v>
      </c>
      <c r="D1478" s="125" t="s">
        <v>1544</v>
      </c>
    </row>
    <row r="1479" spans="2:4" x14ac:dyDescent="0.25">
      <c r="B1479" s="123" t="s">
        <v>1695</v>
      </c>
      <c r="C1479" s="125" t="s">
        <v>1543</v>
      </c>
      <c r="D1479" s="125" t="s">
        <v>1544</v>
      </c>
    </row>
    <row r="1480" spans="2:4" x14ac:dyDescent="0.25">
      <c r="B1480" s="123" t="s">
        <v>1696</v>
      </c>
      <c r="C1480" s="125" t="s">
        <v>1543</v>
      </c>
      <c r="D1480" s="125" t="s">
        <v>1544</v>
      </c>
    </row>
    <row r="1481" spans="2:4" x14ac:dyDescent="0.25">
      <c r="B1481" s="123" t="s">
        <v>1697</v>
      </c>
      <c r="C1481" s="125" t="s">
        <v>1543</v>
      </c>
      <c r="D1481" s="125" t="s">
        <v>1544</v>
      </c>
    </row>
    <row r="1482" spans="2:4" x14ac:dyDescent="0.25">
      <c r="B1482" s="123" t="s">
        <v>1698</v>
      </c>
      <c r="C1482" s="125" t="s">
        <v>1543</v>
      </c>
      <c r="D1482" s="125" t="s">
        <v>1544</v>
      </c>
    </row>
    <row r="1483" spans="2:4" x14ac:dyDescent="0.25">
      <c r="B1483" s="123" t="s">
        <v>1699</v>
      </c>
      <c r="C1483" s="125" t="s">
        <v>1543</v>
      </c>
      <c r="D1483" s="125" t="s">
        <v>1546</v>
      </c>
    </row>
    <row r="1484" spans="2:4" x14ac:dyDescent="0.25">
      <c r="B1484" s="123" t="s">
        <v>1700</v>
      </c>
      <c r="C1484" s="125" t="s">
        <v>1543</v>
      </c>
      <c r="D1484" s="125" t="s">
        <v>1544</v>
      </c>
    </row>
    <row r="1485" spans="2:4" x14ac:dyDescent="0.25">
      <c r="B1485" s="123" t="s">
        <v>1701</v>
      </c>
      <c r="C1485" s="125" t="s">
        <v>1543</v>
      </c>
      <c r="D1485" s="125" t="s">
        <v>1544</v>
      </c>
    </row>
    <row r="1486" spans="2:4" x14ac:dyDescent="0.25">
      <c r="B1486" s="123" t="s">
        <v>1702</v>
      </c>
      <c r="C1486" s="125" t="s">
        <v>1543</v>
      </c>
      <c r="D1486" s="125" t="s">
        <v>1544</v>
      </c>
    </row>
    <row r="1487" spans="2:4" x14ac:dyDescent="0.25">
      <c r="B1487" s="123" t="s">
        <v>1703</v>
      </c>
      <c r="C1487" s="125" t="s">
        <v>1543</v>
      </c>
      <c r="D1487" s="125" t="s">
        <v>1546</v>
      </c>
    </row>
    <row r="1488" spans="2:4" x14ac:dyDescent="0.25">
      <c r="B1488" s="123" t="s">
        <v>1704</v>
      </c>
      <c r="C1488" s="125" t="s">
        <v>1543</v>
      </c>
      <c r="D1488" s="125" t="s">
        <v>1544</v>
      </c>
    </row>
    <row r="1489" spans="2:4" x14ac:dyDescent="0.25">
      <c r="B1489" s="123" t="s">
        <v>1705</v>
      </c>
      <c r="C1489" s="125" t="s">
        <v>1543</v>
      </c>
      <c r="D1489" s="125" t="s">
        <v>1544</v>
      </c>
    </row>
    <row r="1490" spans="2:4" x14ac:dyDescent="0.25">
      <c r="B1490" s="123" t="s">
        <v>1706</v>
      </c>
      <c r="C1490" s="125" t="s">
        <v>1543</v>
      </c>
      <c r="D1490" s="125" t="s">
        <v>1544</v>
      </c>
    </row>
    <row r="1491" spans="2:4" x14ac:dyDescent="0.25">
      <c r="B1491" s="123" t="s">
        <v>1707</v>
      </c>
      <c r="C1491" s="125" t="s">
        <v>1543</v>
      </c>
      <c r="D1491" s="125" t="s">
        <v>1546</v>
      </c>
    </row>
    <row r="1492" spans="2:4" x14ac:dyDescent="0.25">
      <c r="B1492" s="123" t="s">
        <v>1708</v>
      </c>
      <c r="C1492" s="125" t="s">
        <v>1543</v>
      </c>
      <c r="D1492" s="125" t="s">
        <v>1544</v>
      </c>
    </row>
    <row r="1493" spans="2:4" x14ac:dyDescent="0.25">
      <c r="B1493" s="123" t="s">
        <v>1349</v>
      </c>
      <c r="C1493" s="125" t="s">
        <v>1543</v>
      </c>
      <c r="D1493" s="125" t="s">
        <v>1544</v>
      </c>
    </row>
    <row r="1494" spans="2:4" x14ac:dyDescent="0.25">
      <c r="B1494" s="123" t="s">
        <v>1709</v>
      </c>
      <c r="C1494" s="125" t="s">
        <v>1543</v>
      </c>
      <c r="D1494" s="125" t="s">
        <v>1544</v>
      </c>
    </row>
    <row r="1495" spans="2:4" x14ac:dyDescent="0.25">
      <c r="B1495" s="123" t="s">
        <v>1710</v>
      </c>
      <c r="C1495" s="125" t="s">
        <v>1543</v>
      </c>
      <c r="D1495" s="125" t="s">
        <v>1546</v>
      </c>
    </row>
    <row r="1496" spans="2:4" x14ac:dyDescent="0.25">
      <c r="B1496" s="123" t="s">
        <v>1711</v>
      </c>
      <c r="C1496" s="125" t="s">
        <v>1543</v>
      </c>
      <c r="D1496" s="125" t="s">
        <v>1546</v>
      </c>
    </row>
    <row r="1497" spans="2:4" x14ac:dyDescent="0.25">
      <c r="B1497" s="123" t="s">
        <v>1712</v>
      </c>
      <c r="C1497" s="125" t="s">
        <v>1543</v>
      </c>
      <c r="D1497" s="125" t="s">
        <v>1544</v>
      </c>
    </row>
    <row r="1498" spans="2:4" x14ac:dyDescent="0.25">
      <c r="B1498" s="123" t="s">
        <v>1713</v>
      </c>
      <c r="C1498" s="125" t="s">
        <v>1543</v>
      </c>
      <c r="D1498" s="125" t="s">
        <v>1544</v>
      </c>
    </row>
    <row r="1499" spans="2:4" x14ac:dyDescent="0.25">
      <c r="B1499" s="123" t="s">
        <v>1714</v>
      </c>
      <c r="C1499" s="125" t="s">
        <v>1543</v>
      </c>
      <c r="D1499" s="125" t="s">
        <v>1544</v>
      </c>
    </row>
    <row r="1500" spans="2:4" x14ac:dyDescent="0.25">
      <c r="B1500" s="123" t="s">
        <v>1715</v>
      </c>
      <c r="C1500" s="125" t="s">
        <v>1543</v>
      </c>
      <c r="D1500" s="125" t="s">
        <v>1544</v>
      </c>
    </row>
    <row r="1501" spans="2:4" x14ac:dyDescent="0.25">
      <c r="B1501" s="123" t="s">
        <v>1716</v>
      </c>
      <c r="C1501" s="125" t="s">
        <v>1543</v>
      </c>
      <c r="D1501" s="125" t="s">
        <v>1544</v>
      </c>
    </row>
    <row r="1502" spans="2:4" x14ac:dyDescent="0.25">
      <c r="B1502" s="123" t="s">
        <v>1717</v>
      </c>
      <c r="C1502" s="125" t="s">
        <v>1543</v>
      </c>
      <c r="D1502" s="125" t="s">
        <v>1544</v>
      </c>
    </row>
    <row r="1503" spans="2:4" x14ac:dyDescent="0.25">
      <c r="B1503" s="123" t="s">
        <v>1718</v>
      </c>
      <c r="C1503" s="125" t="s">
        <v>1543</v>
      </c>
      <c r="D1503" s="125" t="s">
        <v>1546</v>
      </c>
    </row>
    <row r="1504" spans="2:4" x14ac:dyDescent="0.25">
      <c r="B1504" s="123" t="s">
        <v>298</v>
      </c>
      <c r="C1504" s="125" t="s">
        <v>1543</v>
      </c>
      <c r="D1504" s="125" t="s">
        <v>1544</v>
      </c>
    </row>
    <row r="1505" spans="2:4" x14ac:dyDescent="0.25">
      <c r="B1505" s="123" t="s">
        <v>1719</v>
      </c>
      <c r="C1505" s="125" t="s">
        <v>1543</v>
      </c>
      <c r="D1505" s="125" t="s">
        <v>1544</v>
      </c>
    </row>
    <row r="1506" spans="2:4" x14ac:dyDescent="0.25">
      <c r="B1506" s="123" t="s">
        <v>1720</v>
      </c>
      <c r="C1506" s="125" t="s">
        <v>1543</v>
      </c>
      <c r="D1506" s="125" t="s">
        <v>1544</v>
      </c>
    </row>
    <row r="1507" spans="2:4" x14ac:dyDescent="0.25">
      <c r="B1507" s="123" t="s">
        <v>1721</v>
      </c>
      <c r="C1507" s="125" t="s">
        <v>1543</v>
      </c>
      <c r="D1507" s="125" t="s">
        <v>1546</v>
      </c>
    </row>
    <row r="1508" spans="2:4" x14ac:dyDescent="0.25">
      <c r="B1508" s="123" t="s">
        <v>1722</v>
      </c>
      <c r="C1508" s="125" t="s">
        <v>1543</v>
      </c>
      <c r="D1508" s="125" t="s">
        <v>1546</v>
      </c>
    </row>
    <row r="1509" spans="2:4" x14ac:dyDescent="0.25">
      <c r="B1509" s="123" t="s">
        <v>1723</v>
      </c>
      <c r="C1509" s="125" t="s">
        <v>1543</v>
      </c>
      <c r="D1509" s="125" t="s">
        <v>1544</v>
      </c>
    </row>
    <row r="1510" spans="2:4" x14ac:dyDescent="0.25">
      <c r="B1510" s="123" t="s">
        <v>1724</v>
      </c>
      <c r="C1510" s="125" t="s">
        <v>1543</v>
      </c>
      <c r="D1510" s="125" t="s">
        <v>1544</v>
      </c>
    </row>
    <row r="1511" spans="2:4" x14ac:dyDescent="0.25">
      <c r="B1511" s="123" t="s">
        <v>1725</v>
      </c>
      <c r="C1511" s="125" t="s">
        <v>1543</v>
      </c>
      <c r="D1511" s="125" t="s">
        <v>1544</v>
      </c>
    </row>
    <row r="1512" spans="2:4" x14ac:dyDescent="0.25">
      <c r="B1512" s="123" t="s">
        <v>1726</v>
      </c>
      <c r="C1512" s="125" t="s">
        <v>1543</v>
      </c>
      <c r="D1512" s="125" t="s">
        <v>1546</v>
      </c>
    </row>
    <row r="1513" spans="2:4" x14ac:dyDescent="0.25">
      <c r="B1513" s="123" t="s">
        <v>1727</v>
      </c>
      <c r="C1513" s="125" t="s">
        <v>1543</v>
      </c>
      <c r="D1513" s="125" t="s">
        <v>1544</v>
      </c>
    </row>
    <row r="1514" spans="2:4" x14ac:dyDescent="0.25">
      <c r="B1514" s="123" t="s">
        <v>1728</v>
      </c>
      <c r="C1514" s="125" t="s">
        <v>1543</v>
      </c>
      <c r="D1514" s="125" t="s">
        <v>1544</v>
      </c>
    </row>
    <row r="1515" spans="2:4" x14ac:dyDescent="0.25">
      <c r="B1515" s="123" t="s">
        <v>1729</v>
      </c>
      <c r="C1515" s="125" t="s">
        <v>1543</v>
      </c>
      <c r="D1515" s="125" t="s">
        <v>1546</v>
      </c>
    </row>
    <row r="1516" spans="2:4" x14ac:dyDescent="0.25">
      <c r="B1516" s="123" t="s">
        <v>1730</v>
      </c>
      <c r="C1516" s="125" t="s">
        <v>1543</v>
      </c>
      <c r="D1516" s="125" t="s">
        <v>1544</v>
      </c>
    </row>
    <row r="1517" spans="2:4" x14ac:dyDescent="0.25">
      <c r="B1517" s="123" t="s">
        <v>1731</v>
      </c>
      <c r="C1517" s="125" t="s">
        <v>1543</v>
      </c>
      <c r="D1517" s="125" t="s">
        <v>1544</v>
      </c>
    </row>
    <row r="1518" spans="2:4" x14ac:dyDescent="0.25">
      <c r="B1518" s="123" t="s">
        <v>1732</v>
      </c>
      <c r="C1518" s="125" t="s">
        <v>1543</v>
      </c>
      <c r="D1518" s="125" t="s">
        <v>1544</v>
      </c>
    </row>
    <row r="1519" spans="2:4" x14ac:dyDescent="0.25">
      <c r="B1519" s="123" t="s">
        <v>1733</v>
      </c>
      <c r="C1519" s="125" t="s">
        <v>1543</v>
      </c>
      <c r="D1519" s="125" t="s">
        <v>1544</v>
      </c>
    </row>
    <row r="1520" spans="2:4" x14ac:dyDescent="0.25">
      <c r="B1520" s="123" t="s">
        <v>1734</v>
      </c>
      <c r="C1520" s="125" t="s">
        <v>1543</v>
      </c>
      <c r="D1520" s="125" t="s">
        <v>1544</v>
      </c>
    </row>
    <row r="1521" spans="2:4" x14ac:dyDescent="0.25">
      <c r="B1521" s="123" t="s">
        <v>1735</v>
      </c>
      <c r="C1521" s="125" t="s">
        <v>1543</v>
      </c>
      <c r="D1521" s="125" t="s">
        <v>1546</v>
      </c>
    </row>
    <row r="1522" spans="2:4" x14ac:dyDescent="0.25">
      <c r="B1522" s="123" t="s">
        <v>1736</v>
      </c>
      <c r="C1522" s="125" t="s">
        <v>1543</v>
      </c>
      <c r="D1522" s="125" t="s">
        <v>1544</v>
      </c>
    </row>
    <row r="1523" spans="2:4" x14ac:dyDescent="0.25">
      <c r="B1523" s="123" t="s">
        <v>1737</v>
      </c>
      <c r="C1523" s="125" t="s">
        <v>1543</v>
      </c>
      <c r="D1523" s="125" t="s">
        <v>1546</v>
      </c>
    </row>
    <row r="1524" spans="2:4" x14ac:dyDescent="0.25">
      <c r="B1524" s="123" t="s">
        <v>1738</v>
      </c>
      <c r="C1524" s="125" t="s">
        <v>1543</v>
      </c>
      <c r="D1524" s="125" t="s">
        <v>1544</v>
      </c>
    </row>
    <row r="1525" spans="2:4" x14ac:dyDescent="0.25">
      <c r="B1525" s="123" t="s">
        <v>1739</v>
      </c>
      <c r="C1525" s="125" t="s">
        <v>1543</v>
      </c>
      <c r="D1525" s="125" t="s">
        <v>1544</v>
      </c>
    </row>
    <row r="1526" spans="2:4" x14ac:dyDescent="0.25">
      <c r="B1526" s="123" t="s">
        <v>1740</v>
      </c>
      <c r="C1526" s="125" t="s">
        <v>1543</v>
      </c>
      <c r="D1526" s="125" t="s">
        <v>1544</v>
      </c>
    </row>
    <row r="1527" spans="2:4" x14ac:dyDescent="0.25">
      <c r="B1527" s="123" t="s">
        <v>1741</v>
      </c>
      <c r="C1527" s="125" t="s">
        <v>1543</v>
      </c>
      <c r="D1527" s="125" t="s">
        <v>1544</v>
      </c>
    </row>
    <row r="1528" spans="2:4" x14ac:dyDescent="0.25">
      <c r="B1528" s="123" t="s">
        <v>1742</v>
      </c>
      <c r="C1528" s="125" t="s">
        <v>1543</v>
      </c>
      <c r="D1528" s="125" t="s">
        <v>1546</v>
      </c>
    </row>
    <row r="1529" spans="2:4" x14ac:dyDescent="0.25">
      <c r="B1529" s="123" t="s">
        <v>1743</v>
      </c>
      <c r="C1529" s="125" t="s">
        <v>1543</v>
      </c>
      <c r="D1529" s="125" t="s">
        <v>1546</v>
      </c>
    </row>
    <row r="1530" spans="2:4" x14ac:dyDescent="0.25">
      <c r="B1530" s="123" t="s">
        <v>1744</v>
      </c>
      <c r="C1530" s="125" t="s">
        <v>1543</v>
      </c>
      <c r="D1530" s="125" t="s">
        <v>1544</v>
      </c>
    </row>
    <row r="1531" spans="2:4" x14ac:dyDescent="0.25">
      <c r="B1531" s="123" t="s">
        <v>1745</v>
      </c>
      <c r="C1531" s="125" t="s">
        <v>1543</v>
      </c>
      <c r="D1531" s="125" t="s">
        <v>1546</v>
      </c>
    </row>
    <row r="1532" spans="2:4" x14ac:dyDescent="0.25">
      <c r="B1532" s="123" t="s">
        <v>1746</v>
      </c>
      <c r="C1532" s="125" t="s">
        <v>1543</v>
      </c>
      <c r="D1532" s="125" t="s">
        <v>1546</v>
      </c>
    </row>
    <row r="1533" spans="2:4" x14ac:dyDescent="0.25">
      <c r="B1533" s="123" t="s">
        <v>1746</v>
      </c>
      <c r="C1533" s="125" t="s">
        <v>1543</v>
      </c>
      <c r="D1533" s="125" t="s">
        <v>1544</v>
      </c>
    </row>
    <row r="1534" spans="2:4" x14ac:dyDescent="0.25">
      <c r="B1534" s="123" t="s">
        <v>1747</v>
      </c>
      <c r="C1534" s="125" t="s">
        <v>1543</v>
      </c>
      <c r="D1534" s="125" t="s">
        <v>1546</v>
      </c>
    </row>
    <row r="1535" spans="2:4" x14ac:dyDescent="0.25">
      <c r="B1535" s="123" t="s">
        <v>1748</v>
      </c>
      <c r="C1535" s="125" t="s">
        <v>1543</v>
      </c>
      <c r="D1535" s="125" t="s">
        <v>1544</v>
      </c>
    </row>
    <row r="1536" spans="2:4" x14ac:dyDescent="0.25">
      <c r="B1536" s="123" t="s">
        <v>1749</v>
      </c>
      <c r="C1536" s="125" t="s">
        <v>1543</v>
      </c>
      <c r="D1536" s="125" t="s">
        <v>1544</v>
      </c>
    </row>
    <row r="1537" spans="2:4" x14ac:dyDescent="0.25">
      <c r="B1537" s="123" t="s">
        <v>1750</v>
      </c>
      <c r="C1537" s="125" t="s">
        <v>1543</v>
      </c>
      <c r="D1537" s="125" t="s">
        <v>1544</v>
      </c>
    </row>
    <row r="1538" spans="2:4" x14ac:dyDescent="0.25">
      <c r="B1538" s="123" t="s">
        <v>1751</v>
      </c>
      <c r="C1538" s="125" t="s">
        <v>1543</v>
      </c>
      <c r="D1538" s="125" t="s">
        <v>1544</v>
      </c>
    </row>
    <row r="1539" spans="2:4" x14ac:dyDescent="0.25">
      <c r="B1539" s="123" t="s">
        <v>1752</v>
      </c>
      <c r="C1539" s="125" t="s">
        <v>1543</v>
      </c>
      <c r="D1539" s="125" t="s">
        <v>1544</v>
      </c>
    </row>
    <row r="1540" spans="2:4" x14ac:dyDescent="0.25">
      <c r="B1540" s="123" t="s">
        <v>1753</v>
      </c>
      <c r="C1540" s="125" t="s">
        <v>1543</v>
      </c>
      <c r="D1540" s="125" t="s">
        <v>1544</v>
      </c>
    </row>
    <row r="1541" spans="2:4" x14ac:dyDescent="0.25">
      <c r="B1541" s="123" t="s">
        <v>1754</v>
      </c>
      <c r="C1541" s="125" t="s">
        <v>1543</v>
      </c>
      <c r="D1541" s="125" t="s">
        <v>1544</v>
      </c>
    </row>
    <row r="1542" spans="2:4" x14ac:dyDescent="0.25">
      <c r="B1542" s="123" t="s">
        <v>1755</v>
      </c>
      <c r="C1542" s="125" t="s">
        <v>1543</v>
      </c>
      <c r="D1542" s="125" t="s">
        <v>1544</v>
      </c>
    </row>
    <row r="1543" spans="2:4" x14ac:dyDescent="0.25">
      <c r="B1543" s="123" t="s">
        <v>1756</v>
      </c>
      <c r="C1543" s="125" t="s">
        <v>1543</v>
      </c>
      <c r="D1543" s="125" t="s">
        <v>1544</v>
      </c>
    </row>
    <row r="1544" spans="2:4" x14ac:dyDescent="0.25">
      <c r="B1544" s="123" t="s">
        <v>1757</v>
      </c>
      <c r="C1544" s="125" t="s">
        <v>1543</v>
      </c>
      <c r="D1544" s="125" t="s">
        <v>1546</v>
      </c>
    </row>
    <row r="1545" spans="2:4" x14ac:dyDescent="0.25">
      <c r="B1545" s="123" t="s">
        <v>1758</v>
      </c>
      <c r="C1545" s="125" t="s">
        <v>1543</v>
      </c>
      <c r="D1545" s="125" t="s">
        <v>1544</v>
      </c>
    </row>
    <row r="1546" spans="2:4" x14ac:dyDescent="0.25">
      <c r="B1546" s="123" t="s">
        <v>1759</v>
      </c>
      <c r="C1546" s="125" t="s">
        <v>1543</v>
      </c>
      <c r="D1546" s="125" t="s">
        <v>1544</v>
      </c>
    </row>
    <row r="1547" spans="2:4" x14ac:dyDescent="0.25">
      <c r="B1547" s="123" t="s">
        <v>1760</v>
      </c>
      <c r="C1547" s="125" t="s">
        <v>1543</v>
      </c>
      <c r="D1547" s="125" t="s">
        <v>1544</v>
      </c>
    </row>
    <row r="1548" spans="2:4" x14ac:dyDescent="0.25">
      <c r="B1548" s="123" t="s">
        <v>1761</v>
      </c>
      <c r="C1548" s="125" t="s">
        <v>1543</v>
      </c>
      <c r="D1548" s="125" t="s">
        <v>1544</v>
      </c>
    </row>
    <row r="1549" spans="2:4" x14ac:dyDescent="0.25">
      <c r="B1549" s="123" t="s">
        <v>1762</v>
      </c>
      <c r="C1549" s="125" t="s">
        <v>1543</v>
      </c>
      <c r="D1549" s="125" t="s">
        <v>1544</v>
      </c>
    </row>
    <row r="1550" spans="2:4" x14ac:dyDescent="0.25">
      <c r="B1550" s="123" t="s">
        <v>1763</v>
      </c>
      <c r="C1550" s="125" t="s">
        <v>1543</v>
      </c>
      <c r="D1550" s="125" t="s">
        <v>1544</v>
      </c>
    </row>
    <row r="1551" spans="2:4" x14ac:dyDescent="0.25">
      <c r="B1551" s="123" t="s">
        <v>1764</v>
      </c>
      <c r="C1551" s="125" t="s">
        <v>1543</v>
      </c>
      <c r="D1551" s="125" t="s">
        <v>1544</v>
      </c>
    </row>
    <row r="1552" spans="2:4" x14ac:dyDescent="0.25">
      <c r="B1552" s="123" t="s">
        <v>1765</v>
      </c>
      <c r="C1552" s="125" t="s">
        <v>1543</v>
      </c>
      <c r="D1552" s="125" t="s">
        <v>1546</v>
      </c>
    </row>
    <row r="1553" spans="2:4" x14ac:dyDescent="0.25">
      <c r="B1553" s="123" t="s">
        <v>1766</v>
      </c>
      <c r="C1553" s="125" t="s">
        <v>1543</v>
      </c>
      <c r="D1553" s="125" t="s">
        <v>1544</v>
      </c>
    </row>
    <row r="1554" spans="2:4" x14ac:dyDescent="0.25">
      <c r="B1554" s="123" t="s">
        <v>1767</v>
      </c>
      <c r="C1554" s="125" t="s">
        <v>1543</v>
      </c>
      <c r="D1554" s="125" t="s">
        <v>1544</v>
      </c>
    </row>
    <row r="1555" spans="2:4" x14ac:dyDescent="0.25">
      <c r="B1555" s="123" t="s">
        <v>1768</v>
      </c>
      <c r="C1555" s="125" t="s">
        <v>1543</v>
      </c>
      <c r="D1555" s="125" t="s">
        <v>1544</v>
      </c>
    </row>
    <row r="1556" spans="2:4" x14ac:dyDescent="0.25">
      <c r="B1556" s="123" t="s">
        <v>1769</v>
      </c>
      <c r="C1556" s="125" t="s">
        <v>1543</v>
      </c>
      <c r="D1556" s="125" t="s">
        <v>1546</v>
      </c>
    </row>
    <row r="1557" spans="2:4" x14ac:dyDescent="0.25">
      <c r="B1557" s="123" t="s">
        <v>1770</v>
      </c>
      <c r="C1557" s="125" t="s">
        <v>1543</v>
      </c>
      <c r="D1557" s="125" t="s">
        <v>1544</v>
      </c>
    </row>
    <row r="1558" spans="2:4" x14ac:dyDescent="0.25">
      <c r="B1558" s="123" t="s">
        <v>1771</v>
      </c>
      <c r="C1558" s="125" t="s">
        <v>1543</v>
      </c>
      <c r="D1558" s="125" t="s">
        <v>1544</v>
      </c>
    </row>
    <row r="1559" spans="2:4" x14ac:dyDescent="0.25">
      <c r="B1559" s="123" t="s">
        <v>1772</v>
      </c>
      <c r="C1559" s="125" t="s">
        <v>1543</v>
      </c>
      <c r="D1559" s="125" t="s">
        <v>1546</v>
      </c>
    </row>
    <row r="1560" spans="2:4" x14ac:dyDescent="0.25">
      <c r="B1560" s="123" t="s">
        <v>1773</v>
      </c>
      <c r="C1560" s="125" t="s">
        <v>1543</v>
      </c>
      <c r="D1560" s="125" t="s">
        <v>1544</v>
      </c>
    </row>
    <row r="1561" spans="2:4" x14ac:dyDescent="0.25">
      <c r="B1561" s="123" t="s">
        <v>1774</v>
      </c>
      <c r="C1561" s="125" t="s">
        <v>1543</v>
      </c>
      <c r="D1561" s="125" t="s">
        <v>1544</v>
      </c>
    </row>
    <row r="1562" spans="2:4" x14ac:dyDescent="0.25">
      <c r="B1562" s="123" t="s">
        <v>1775</v>
      </c>
      <c r="C1562" s="125" t="s">
        <v>1543</v>
      </c>
      <c r="D1562" s="125" t="s">
        <v>1544</v>
      </c>
    </row>
    <row r="1563" spans="2:4" x14ac:dyDescent="0.25">
      <c r="B1563" s="123" t="s">
        <v>1776</v>
      </c>
      <c r="C1563" s="125" t="s">
        <v>1543</v>
      </c>
      <c r="D1563" s="125" t="s">
        <v>1544</v>
      </c>
    </row>
    <row r="1564" spans="2:4" x14ac:dyDescent="0.25">
      <c r="B1564" s="123" t="s">
        <v>1777</v>
      </c>
      <c r="C1564" s="125" t="s">
        <v>1543</v>
      </c>
      <c r="D1564" s="125" t="s">
        <v>1544</v>
      </c>
    </row>
    <row r="1565" spans="2:4" x14ac:dyDescent="0.25">
      <c r="B1565" s="123" t="s">
        <v>1778</v>
      </c>
      <c r="C1565" s="125" t="s">
        <v>1543</v>
      </c>
      <c r="D1565" s="125" t="s">
        <v>1544</v>
      </c>
    </row>
    <row r="1566" spans="2:4" x14ac:dyDescent="0.25">
      <c r="B1566" s="123" t="s">
        <v>1779</v>
      </c>
      <c r="C1566" s="125" t="s">
        <v>1543</v>
      </c>
      <c r="D1566" s="125" t="s">
        <v>1544</v>
      </c>
    </row>
    <row r="1567" spans="2:4" x14ac:dyDescent="0.25">
      <c r="B1567" s="123" t="s">
        <v>1780</v>
      </c>
      <c r="C1567" s="125" t="s">
        <v>1543</v>
      </c>
      <c r="D1567" s="125" t="s">
        <v>1546</v>
      </c>
    </row>
    <row r="1568" spans="2:4" x14ac:dyDescent="0.25">
      <c r="B1568" s="123" t="s">
        <v>1781</v>
      </c>
      <c r="C1568" s="125" t="s">
        <v>1543</v>
      </c>
      <c r="D1568" s="125" t="s">
        <v>1544</v>
      </c>
    </row>
    <row r="1569" spans="2:4" x14ac:dyDescent="0.25">
      <c r="B1569" s="123" t="s">
        <v>1782</v>
      </c>
      <c r="C1569" s="125" t="s">
        <v>1543</v>
      </c>
      <c r="D1569" s="125" t="s">
        <v>1544</v>
      </c>
    </row>
    <row r="1570" spans="2:4" x14ac:dyDescent="0.25">
      <c r="B1570" s="123" t="s">
        <v>1783</v>
      </c>
      <c r="C1570" s="125" t="s">
        <v>1543</v>
      </c>
      <c r="D1570" s="125" t="s">
        <v>1544</v>
      </c>
    </row>
    <row r="1571" spans="2:4" x14ac:dyDescent="0.25">
      <c r="B1571" s="123" t="s">
        <v>1784</v>
      </c>
      <c r="C1571" s="125" t="s">
        <v>1543</v>
      </c>
      <c r="D1571" s="125" t="s">
        <v>1544</v>
      </c>
    </row>
    <row r="1572" spans="2:4" x14ac:dyDescent="0.25">
      <c r="B1572" s="123" t="s">
        <v>1785</v>
      </c>
      <c r="C1572" s="125" t="s">
        <v>1543</v>
      </c>
      <c r="D1572" s="125" t="s">
        <v>1546</v>
      </c>
    </row>
    <row r="1573" spans="2:4" x14ac:dyDescent="0.25">
      <c r="B1573" s="123" t="s">
        <v>1786</v>
      </c>
      <c r="C1573" s="125" t="s">
        <v>1543</v>
      </c>
      <c r="D1573" s="125" t="s">
        <v>1544</v>
      </c>
    </row>
    <row r="1574" spans="2:4" x14ac:dyDescent="0.25">
      <c r="B1574" s="123" t="s">
        <v>1787</v>
      </c>
      <c r="C1574" s="125" t="s">
        <v>1543</v>
      </c>
      <c r="D1574" s="125" t="s">
        <v>1546</v>
      </c>
    </row>
    <row r="1575" spans="2:4" x14ac:dyDescent="0.25">
      <c r="B1575" s="123" t="s">
        <v>1788</v>
      </c>
      <c r="C1575" s="125" t="s">
        <v>1543</v>
      </c>
      <c r="D1575" s="125" t="s">
        <v>1544</v>
      </c>
    </row>
    <row r="1576" spans="2:4" x14ac:dyDescent="0.25">
      <c r="B1576" s="123" t="s">
        <v>1789</v>
      </c>
      <c r="C1576" s="125" t="s">
        <v>1543</v>
      </c>
      <c r="D1576" s="125" t="s">
        <v>1546</v>
      </c>
    </row>
    <row r="1577" spans="2:4" x14ac:dyDescent="0.25">
      <c r="B1577" s="123" t="s">
        <v>1790</v>
      </c>
      <c r="C1577" s="125" t="s">
        <v>1543</v>
      </c>
      <c r="D1577" s="125" t="s">
        <v>1544</v>
      </c>
    </row>
    <row r="1578" spans="2:4" x14ac:dyDescent="0.25">
      <c r="B1578" s="123" t="s">
        <v>1791</v>
      </c>
      <c r="C1578" s="125" t="s">
        <v>1543</v>
      </c>
      <c r="D1578" s="125" t="s">
        <v>1544</v>
      </c>
    </row>
    <row r="1579" spans="2:4" x14ac:dyDescent="0.25">
      <c r="B1579" s="123" t="s">
        <v>1792</v>
      </c>
      <c r="C1579" s="125" t="s">
        <v>1543</v>
      </c>
      <c r="D1579" s="125" t="s">
        <v>1544</v>
      </c>
    </row>
    <row r="1580" spans="2:4" x14ac:dyDescent="0.25">
      <c r="B1580" s="123" t="s">
        <v>1793</v>
      </c>
      <c r="C1580" s="125" t="s">
        <v>1543</v>
      </c>
      <c r="D1580" s="125" t="s">
        <v>1546</v>
      </c>
    </row>
    <row r="1581" spans="2:4" x14ac:dyDescent="0.25">
      <c r="B1581" s="123" t="s">
        <v>1794</v>
      </c>
      <c r="C1581" s="125" t="s">
        <v>1543</v>
      </c>
      <c r="D1581" s="125" t="s">
        <v>1544</v>
      </c>
    </row>
    <row r="1582" spans="2:4" x14ac:dyDescent="0.25">
      <c r="B1582" s="123" t="s">
        <v>1795</v>
      </c>
      <c r="C1582" s="125" t="s">
        <v>1543</v>
      </c>
      <c r="D1582" s="125" t="s">
        <v>1544</v>
      </c>
    </row>
    <row r="1583" spans="2:4" x14ac:dyDescent="0.25">
      <c r="B1583" s="123" t="s">
        <v>1796</v>
      </c>
      <c r="C1583" s="125" t="s">
        <v>1543</v>
      </c>
      <c r="D1583" s="125" t="s">
        <v>1544</v>
      </c>
    </row>
    <row r="1584" spans="2:4" x14ac:dyDescent="0.25">
      <c r="B1584" s="123" t="s">
        <v>1797</v>
      </c>
      <c r="C1584" s="125" t="s">
        <v>1543</v>
      </c>
      <c r="D1584" s="125" t="s">
        <v>1544</v>
      </c>
    </row>
    <row r="1585" spans="2:4" x14ac:dyDescent="0.25">
      <c r="B1585" s="123" t="s">
        <v>1798</v>
      </c>
      <c r="C1585" s="125" t="s">
        <v>1543</v>
      </c>
      <c r="D1585" s="125" t="s">
        <v>1544</v>
      </c>
    </row>
    <row r="1586" spans="2:4" x14ac:dyDescent="0.25">
      <c r="B1586" s="123" t="s">
        <v>840</v>
      </c>
      <c r="C1586" s="125" t="s">
        <v>1543</v>
      </c>
      <c r="D1586" s="125" t="s">
        <v>1544</v>
      </c>
    </row>
    <row r="1587" spans="2:4" x14ac:dyDescent="0.25">
      <c r="B1587" s="123" t="s">
        <v>1799</v>
      </c>
      <c r="C1587" s="125" t="s">
        <v>1543</v>
      </c>
      <c r="D1587" s="125" t="s">
        <v>1544</v>
      </c>
    </row>
    <row r="1588" spans="2:4" x14ac:dyDescent="0.25">
      <c r="B1588" s="123" t="s">
        <v>1800</v>
      </c>
      <c r="C1588" s="125" t="s">
        <v>1543</v>
      </c>
      <c r="D1588" s="125" t="s">
        <v>1544</v>
      </c>
    </row>
    <row r="1589" spans="2:4" x14ac:dyDescent="0.25">
      <c r="B1589" s="123" t="s">
        <v>1801</v>
      </c>
      <c r="C1589" s="125" t="s">
        <v>1543</v>
      </c>
      <c r="D1589" s="125" t="s">
        <v>1544</v>
      </c>
    </row>
    <row r="1590" spans="2:4" x14ac:dyDescent="0.25">
      <c r="B1590" s="123" t="s">
        <v>1802</v>
      </c>
      <c r="C1590" s="125" t="s">
        <v>1543</v>
      </c>
      <c r="D1590" s="125" t="s">
        <v>1544</v>
      </c>
    </row>
    <row r="1591" spans="2:4" x14ac:dyDescent="0.25">
      <c r="B1591" s="123" t="s">
        <v>1803</v>
      </c>
      <c r="C1591" s="125" t="s">
        <v>1543</v>
      </c>
      <c r="D1591" s="125" t="s">
        <v>1544</v>
      </c>
    </row>
    <row r="1592" spans="2:4" x14ac:dyDescent="0.25">
      <c r="B1592" s="123" t="s">
        <v>1804</v>
      </c>
      <c r="C1592" s="125" t="s">
        <v>1543</v>
      </c>
      <c r="D1592" s="125" t="s">
        <v>1544</v>
      </c>
    </row>
    <row r="1593" spans="2:4" x14ac:dyDescent="0.25">
      <c r="B1593" s="123" t="s">
        <v>1805</v>
      </c>
      <c r="C1593" s="125" t="s">
        <v>1543</v>
      </c>
      <c r="D1593" s="125" t="s">
        <v>1544</v>
      </c>
    </row>
    <row r="1594" spans="2:4" x14ac:dyDescent="0.25">
      <c r="B1594" s="123" t="s">
        <v>1806</v>
      </c>
      <c r="C1594" s="125" t="s">
        <v>1543</v>
      </c>
      <c r="D1594" s="125" t="s">
        <v>1544</v>
      </c>
    </row>
    <row r="1595" spans="2:4" x14ac:dyDescent="0.25">
      <c r="B1595" s="123" t="s">
        <v>1807</v>
      </c>
      <c r="C1595" s="125" t="s">
        <v>1543</v>
      </c>
      <c r="D1595" s="125" t="s">
        <v>1544</v>
      </c>
    </row>
    <row r="1596" spans="2:4" x14ac:dyDescent="0.25">
      <c r="B1596" s="123" t="s">
        <v>1808</v>
      </c>
      <c r="C1596" s="125" t="s">
        <v>1543</v>
      </c>
      <c r="D1596" s="125" t="s">
        <v>1544</v>
      </c>
    </row>
    <row r="1597" spans="2:4" x14ac:dyDescent="0.25">
      <c r="B1597" s="123" t="s">
        <v>1809</v>
      </c>
      <c r="C1597" s="125" t="s">
        <v>1543</v>
      </c>
      <c r="D1597" s="125" t="s">
        <v>1544</v>
      </c>
    </row>
    <row r="1598" spans="2:4" x14ac:dyDescent="0.25">
      <c r="B1598" s="123" t="s">
        <v>1810</v>
      </c>
      <c r="C1598" s="125" t="s">
        <v>1543</v>
      </c>
      <c r="D1598" s="125" t="s">
        <v>1544</v>
      </c>
    </row>
    <row r="1599" spans="2:4" x14ac:dyDescent="0.25">
      <c r="B1599" s="123" t="s">
        <v>1811</v>
      </c>
      <c r="C1599" s="125" t="s">
        <v>1543</v>
      </c>
      <c r="D1599" s="125" t="s">
        <v>1544</v>
      </c>
    </row>
    <row r="1600" spans="2:4" x14ac:dyDescent="0.25">
      <c r="B1600" s="123" t="s">
        <v>1812</v>
      </c>
      <c r="C1600" s="125" t="s">
        <v>1543</v>
      </c>
      <c r="D1600" s="125" t="s">
        <v>1546</v>
      </c>
    </row>
    <row r="1601" spans="2:4" x14ac:dyDescent="0.25">
      <c r="B1601" s="123" t="s">
        <v>1813</v>
      </c>
      <c r="C1601" s="125" t="s">
        <v>1543</v>
      </c>
      <c r="D1601" s="125" t="s">
        <v>1544</v>
      </c>
    </row>
    <row r="1602" spans="2:4" x14ac:dyDescent="0.25">
      <c r="B1602" s="123" t="s">
        <v>1814</v>
      </c>
      <c r="C1602" s="125" t="s">
        <v>1543</v>
      </c>
      <c r="D1602" s="125" t="s">
        <v>1544</v>
      </c>
    </row>
    <row r="1603" spans="2:4" x14ac:dyDescent="0.25">
      <c r="B1603" s="123" t="s">
        <v>1815</v>
      </c>
      <c r="C1603" s="125" t="s">
        <v>1543</v>
      </c>
      <c r="D1603" s="125" t="s">
        <v>1544</v>
      </c>
    </row>
    <row r="1604" spans="2:4" x14ac:dyDescent="0.25">
      <c r="B1604" s="123" t="s">
        <v>1816</v>
      </c>
      <c r="C1604" s="125" t="s">
        <v>1543</v>
      </c>
      <c r="D1604" s="125" t="s">
        <v>1546</v>
      </c>
    </row>
    <row r="1605" spans="2:4" x14ac:dyDescent="0.25">
      <c r="B1605" s="123" t="s">
        <v>1817</v>
      </c>
      <c r="C1605" s="125" t="s">
        <v>1543</v>
      </c>
      <c r="D1605" s="125" t="s">
        <v>1546</v>
      </c>
    </row>
    <row r="1606" spans="2:4" x14ac:dyDescent="0.25">
      <c r="B1606" s="123" t="s">
        <v>1818</v>
      </c>
      <c r="C1606" s="125" t="s">
        <v>1543</v>
      </c>
      <c r="D1606" s="125" t="s">
        <v>1546</v>
      </c>
    </row>
    <row r="1607" spans="2:4" x14ac:dyDescent="0.25">
      <c r="B1607" s="123" t="s">
        <v>1819</v>
      </c>
      <c r="C1607" s="125" t="s">
        <v>1543</v>
      </c>
      <c r="D1607" s="125" t="s">
        <v>1544</v>
      </c>
    </row>
    <row r="1608" spans="2:4" x14ac:dyDescent="0.25">
      <c r="B1608" s="123" t="s">
        <v>1820</v>
      </c>
      <c r="C1608" s="125" t="s">
        <v>1543</v>
      </c>
      <c r="D1608" s="125" t="s">
        <v>1546</v>
      </c>
    </row>
    <row r="1609" spans="2:4" x14ac:dyDescent="0.25">
      <c r="B1609" s="123" t="s">
        <v>1821</v>
      </c>
      <c r="C1609" s="125" t="s">
        <v>1543</v>
      </c>
      <c r="D1609" s="125" t="s">
        <v>1544</v>
      </c>
    </row>
    <row r="1610" spans="2:4" x14ac:dyDescent="0.25">
      <c r="B1610" s="123" t="s">
        <v>1822</v>
      </c>
      <c r="C1610" s="125" t="s">
        <v>1543</v>
      </c>
      <c r="D1610" s="125" t="s">
        <v>1544</v>
      </c>
    </row>
    <row r="1611" spans="2:4" x14ac:dyDescent="0.25">
      <c r="B1611" s="123" t="s">
        <v>1823</v>
      </c>
      <c r="C1611" s="125" t="s">
        <v>1543</v>
      </c>
      <c r="D1611" s="125" t="s">
        <v>1546</v>
      </c>
    </row>
    <row r="1612" spans="2:4" x14ac:dyDescent="0.25">
      <c r="B1612" s="123" t="s">
        <v>1824</v>
      </c>
      <c r="C1612" s="125" t="s">
        <v>1543</v>
      </c>
      <c r="D1612" s="125" t="s">
        <v>1544</v>
      </c>
    </row>
    <row r="1613" spans="2:4" x14ac:dyDescent="0.25">
      <c r="B1613" s="123" t="s">
        <v>1825</v>
      </c>
      <c r="C1613" s="125" t="s">
        <v>1543</v>
      </c>
      <c r="D1613" s="125" t="s">
        <v>1544</v>
      </c>
    </row>
    <row r="1614" spans="2:4" x14ac:dyDescent="0.25">
      <c r="B1614" s="123" t="s">
        <v>1826</v>
      </c>
      <c r="C1614" s="125" t="s">
        <v>1543</v>
      </c>
      <c r="D1614" s="125" t="s">
        <v>1546</v>
      </c>
    </row>
    <row r="1615" spans="2:4" x14ac:dyDescent="0.25">
      <c r="B1615" s="123" t="s">
        <v>1827</v>
      </c>
      <c r="C1615" s="125" t="s">
        <v>1543</v>
      </c>
      <c r="D1615" s="125" t="s">
        <v>1544</v>
      </c>
    </row>
    <row r="1616" spans="2:4" x14ac:dyDescent="0.25">
      <c r="B1616" s="123" t="s">
        <v>1828</v>
      </c>
      <c r="C1616" s="125" t="s">
        <v>1543</v>
      </c>
      <c r="D1616" s="125" t="s">
        <v>1544</v>
      </c>
    </row>
    <row r="1617" spans="2:4" x14ac:dyDescent="0.25">
      <c r="B1617" s="123" t="s">
        <v>1829</v>
      </c>
      <c r="C1617" s="125" t="s">
        <v>1543</v>
      </c>
      <c r="D1617" s="125" t="s">
        <v>1546</v>
      </c>
    </row>
    <row r="1618" spans="2:4" x14ac:dyDescent="0.25">
      <c r="B1618" s="123" t="s">
        <v>1830</v>
      </c>
      <c r="C1618" s="125" t="s">
        <v>1543</v>
      </c>
      <c r="D1618" s="125" t="s">
        <v>1544</v>
      </c>
    </row>
    <row r="1619" spans="2:4" x14ac:dyDescent="0.25">
      <c r="B1619" s="123" t="s">
        <v>1831</v>
      </c>
      <c r="C1619" s="125" t="s">
        <v>1543</v>
      </c>
      <c r="D1619" s="125" t="s">
        <v>1544</v>
      </c>
    </row>
    <row r="1620" spans="2:4" x14ac:dyDescent="0.25">
      <c r="B1620" s="123" t="s">
        <v>1832</v>
      </c>
      <c r="C1620" s="125" t="s">
        <v>1543</v>
      </c>
      <c r="D1620" s="125" t="s">
        <v>1546</v>
      </c>
    </row>
    <row r="1621" spans="2:4" x14ac:dyDescent="0.25">
      <c r="B1621" s="123" t="s">
        <v>1833</v>
      </c>
      <c r="C1621" s="125" t="s">
        <v>1543</v>
      </c>
      <c r="D1621" s="125" t="s">
        <v>1544</v>
      </c>
    </row>
    <row r="1622" spans="2:4" x14ac:dyDescent="0.25">
      <c r="B1622" s="123" t="s">
        <v>1834</v>
      </c>
      <c r="C1622" s="125" t="s">
        <v>1543</v>
      </c>
      <c r="D1622" s="125" t="s">
        <v>1544</v>
      </c>
    </row>
    <row r="1623" spans="2:4" x14ac:dyDescent="0.25">
      <c r="B1623" s="123" t="s">
        <v>1835</v>
      </c>
      <c r="C1623" s="125" t="s">
        <v>1543</v>
      </c>
      <c r="D1623" s="125" t="s">
        <v>1544</v>
      </c>
    </row>
    <row r="1624" spans="2:4" x14ac:dyDescent="0.25">
      <c r="B1624" s="123" t="s">
        <v>1836</v>
      </c>
      <c r="C1624" s="125" t="s">
        <v>1543</v>
      </c>
      <c r="D1624" s="125" t="s">
        <v>1544</v>
      </c>
    </row>
    <row r="1625" spans="2:4" x14ac:dyDescent="0.25">
      <c r="B1625" s="123" t="s">
        <v>1837</v>
      </c>
      <c r="C1625" s="125" t="s">
        <v>1543</v>
      </c>
      <c r="D1625" s="125" t="s">
        <v>1544</v>
      </c>
    </row>
    <row r="1626" spans="2:4" x14ac:dyDescent="0.25">
      <c r="B1626" s="123" t="s">
        <v>1838</v>
      </c>
      <c r="C1626" s="125" t="s">
        <v>1543</v>
      </c>
      <c r="D1626" s="125" t="s">
        <v>1544</v>
      </c>
    </row>
    <row r="1627" spans="2:4" x14ac:dyDescent="0.25">
      <c r="B1627" s="123" t="s">
        <v>1839</v>
      </c>
      <c r="C1627" s="125" t="s">
        <v>1543</v>
      </c>
      <c r="D1627" s="125" t="s">
        <v>1544</v>
      </c>
    </row>
    <row r="1628" spans="2:4" x14ac:dyDescent="0.25">
      <c r="B1628" s="123" t="s">
        <v>1840</v>
      </c>
      <c r="C1628" s="125" t="s">
        <v>1543</v>
      </c>
      <c r="D1628" s="125" t="s">
        <v>1544</v>
      </c>
    </row>
    <row r="1629" spans="2:4" x14ac:dyDescent="0.25">
      <c r="B1629" s="123" t="s">
        <v>1841</v>
      </c>
      <c r="C1629" s="125" t="s">
        <v>1543</v>
      </c>
      <c r="D1629" s="125" t="s">
        <v>1544</v>
      </c>
    </row>
    <row r="1630" spans="2:4" x14ac:dyDescent="0.25">
      <c r="B1630" s="123" t="s">
        <v>1842</v>
      </c>
      <c r="C1630" s="125" t="s">
        <v>1543</v>
      </c>
      <c r="D1630" s="125" t="s">
        <v>1544</v>
      </c>
    </row>
    <row r="1631" spans="2:4" x14ac:dyDescent="0.25">
      <c r="B1631" s="123" t="s">
        <v>1843</v>
      </c>
      <c r="C1631" s="125" t="s">
        <v>1543</v>
      </c>
      <c r="D1631" s="125" t="s">
        <v>1544</v>
      </c>
    </row>
    <row r="1632" spans="2:4" x14ac:dyDescent="0.25">
      <c r="B1632" s="123" t="s">
        <v>1844</v>
      </c>
      <c r="C1632" s="125" t="s">
        <v>1543</v>
      </c>
      <c r="D1632" s="125" t="s">
        <v>1544</v>
      </c>
    </row>
    <row r="1633" spans="2:4" x14ac:dyDescent="0.25">
      <c r="B1633" s="123" t="s">
        <v>1845</v>
      </c>
      <c r="C1633" s="125" t="s">
        <v>1543</v>
      </c>
      <c r="D1633" s="125" t="s">
        <v>1544</v>
      </c>
    </row>
    <row r="1634" spans="2:4" x14ac:dyDescent="0.25">
      <c r="B1634" s="123" t="s">
        <v>1846</v>
      </c>
      <c r="C1634" s="125" t="s">
        <v>1543</v>
      </c>
      <c r="D1634" s="125" t="s">
        <v>1544</v>
      </c>
    </row>
    <row r="1635" spans="2:4" x14ac:dyDescent="0.25">
      <c r="B1635" s="123" t="s">
        <v>1847</v>
      </c>
      <c r="C1635" s="125" t="s">
        <v>1543</v>
      </c>
      <c r="D1635" s="125" t="s">
        <v>1544</v>
      </c>
    </row>
    <row r="1636" spans="2:4" x14ac:dyDescent="0.25">
      <c r="B1636" s="123" t="s">
        <v>1848</v>
      </c>
      <c r="C1636" s="125" t="s">
        <v>1543</v>
      </c>
      <c r="D1636" s="125" t="s">
        <v>1544</v>
      </c>
    </row>
    <row r="1637" spans="2:4" x14ac:dyDescent="0.25">
      <c r="B1637" s="123" t="s">
        <v>1849</v>
      </c>
      <c r="C1637" s="125" t="s">
        <v>1543</v>
      </c>
      <c r="D1637" s="125" t="s">
        <v>1544</v>
      </c>
    </row>
    <row r="1638" spans="2:4" x14ac:dyDescent="0.25">
      <c r="B1638" s="123" t="s">
        <v>1850</v>
      </c>
      <c r="C1638" s="125" t="s">
        <v>1543</v>
      </c>
      <c r="D1638" s="125" t="s">
        <v>1544</v>
      </c>
    </row>
    <row r="1639" spans="2:4" x14ac:dyDescent="0.25">
      <c r="B1639" s="123" t="s">
        <v>1851</v>
      </c>
      <c r="C1639" s="125" t="s">
        <v>1543</v>
      </c>
      <c r="D1639" s="125" t="s">
        <v>1544</v>
      </c>
    </row>
    <row r="1640" spans="2:4" x14ac:dyDescent="0.25">
      <c r="B1640" s="123" t="s">
        <v>1852</v>
      </c>
      <c r="C1640" s="125" t="s">
        <v>1543</v>
      </c>
      <c r="D1640" s="125" t="s">
        <v>1544</v>
      </c>
    </row>
    <row r="1641" spans="2:4" x14ac:dyDescent="0.25">
      <c r="B1641" s="123" t="s">
        <v>1853</v>
      </c>
      <c r="C1641" s="125" t="s">
        <v>1543</v>
      </c>
      <c r="D1641" s="125" t="s">
        <v>1544</v>
      </c>
    </row>
    <row r="1642" spans="2:4" x14ac:dyDescent="0.25">
      <c r="B1642" s="123" t="s">
        <v>1854</v>
      </c>
      <c r="C1642" s="125" t="s">
        <v>1543</v>
      </c>
      <c r="D1642" s="125" t="s">
        <v>1544</v>
      </c>
    </row>
    <row r="1643" spans="2:4" x14ac:dyDescent="0.25">
      <c r="B1643" s="123" t="s">
        <v>1855</v>
      </c>
      <c r="C1643" s="125" t="s">
        <v>1543</v>
      </c>
      <c r="D1643" s="125" t="s">
        <v>1544</v>
      </c>
    </row>
    <row r="1644" spans="2:4" x14ac:dyDescent="0.25">
      <c r="B1644" s="123" t="s">
        <v>1856</v>
      </c>
      <c r="C1644" s="125" t="s">
        <v>1543</v>
      </c>
      <c r="D1644" s="125" t="s">
        <v>1544</v>
      </c>
    </row>
    <row r="1645" spans="2:4" x14ac:dyDescent="0.25">
      <c r="B1645" s="123" t="s">
        <v>1857</v>
      </c>
      <c r="C1645" s="125" t="s">
        <v>1543</v>
      </c>
      <c r="D1645" s="125" t="s">
        <v>1544</v>
      </c>
    </row>
    <row r="1646" spans="2:4" x14ac:dyDescent="0.25">
      <c r="B1646" s="123" t="s">
        <v>1858</v>
      </c>
      <c r="C1646" s="125" t="s">
        <v>1543</v>
      </c>
      <c r="D1646" s="125" t="s">
        <v>1546</v>
      </c>
    </row>
    <row r="1647" spans="2:4" x14ac:dyDescent="0.25">
      <c r="B1647" s="123" t="s">
        <v>1859</v>
      </c>
      <c r="C1647" s="125" t="s">
        <v>1543</v>
      </c>
      <c r="D1647" s="125" t="s">
        <v>1546</v>
      </c>
    </row>
    <row r="1648" spans="2:4" x14ac:dyDescent="0.25">
      <c r="B1648" s="123" t="s">
        <v>1860</v>
      </c>
      <c r="C1648" s="125" t="s">
        <v>1543</v>
      </c>
      <c r="D1648" s="125" t="s">
        <v>1546</v>
      </c>
    </row>
    <row r="1649" spans="2:4" x14ac:dyDescent="0.25">
      <c r="B1649" s="123" t="s">
        <v>1861</v>
      </c>
      <c r="C1649" s="125" t="s">
        <v>1543</v>
      </c>
      <c r="D1649" s="125" t="s">
        <v>1544</v>
      </c>
    </row>
    <row r="1650" spans="2:4" x14ac:dyDescent="0.25">
      <c r="B1650" s="123" t="s">
        <v>1862</v>
      </c>
      <c r="C1650" s="125" t="s">
        <v>1543</v>
      </c>
      <c r="D1650" s="125" t="s">
        <v>1544</v>
      </c>
    </row>
    <row r="1651" spans="2:4" x14ac:dyDescent="0.25">
      <c r="B1651" s="123" t="s">
        <v>1863</v>
      </c>
      <c r="C1651" s="125" t="s">
        <v>1543</v>
      </c>
      <c r="D1651" s="125" t="s">
        <v>1544</v>
      </c>
    </row>
    <row r="1652" spans="2:4" x14ac:dyDescent="0.25">
      <c r="B1652" s="123" t="s">
        <v>1864</v>
      </c>
      <c r="C1652" s="125" t="s">
        <v>1543</v>
      </c>
      <c r="D1652" s="125" t="s">
        <v>1544</v>
      </c>
    </row>
    <row r="1653" spans="2:4" x14ac:dyDescent="0.25">
      <c r="B1653" s="123" t="s">
        <v>1865</v>
      </c>
      <c r="C1653" s="125" t="s">
        <v>1543</v>
      </c>
      <c r="D1653" s="125" t="s">
        <v>1544</v>
      </c>
    </row>
    <row r="1654" spans="2:4" x14ac:dyDescent="0.25">
      <c r="B1654" s="123" t="s">
        <v>1866</v>
      </c>
      <c r="C1654" s="125" t="s">
        <v>1543</v>
      </c>
      <c r="D1654" s="125" t="s">
        <v>1546</v>
      </c>
    </row>
    <row r="1655" spans="2:4" x14ac:dyDescent="0.25">
      <c r="B1655" s="123" t="s">
        <v>1867</v>
      </c>
      <c r="C1655" s="125" t="s">
        <v>1543</v>
      </c>
      <c r="D1655" s="125" t="s">
        <v>1544</v>
      </c>
    </row>
    <row r="1656" spans="2:4" x14ac:dyDescent="0.25">
      <c r="B1656" s="123" t="s">
        <v>1868</v>
      </c>
      <c r="C1656" s="125" t="s">
        <v>1543</v>
      </c>
      <c r="D1656" s="125" t="s">
        <v>1544</v>
      </c>
    </row>
    <row r="1657" spans="2:4" x14ac:dyDescent="0.25">
      <c r="B1657" s="123" t="s">
        <v>1869</v>
      </c>
      <c r="C1657" s="125" t="s">
        <v>1543</v>
      </c>
      <c r="D1657" s="125" t="s">
        <v>1546</v>
      </c>
    </row>
    <row r="1658" spans="2:4" x14ac:dyDescent="0.25">
      <c r="B1658" s="123" t="s">
        <v>1870</v>
      </c>
      <c r="C1658" s="125" t="s">
        <v>1543</v>
      </c>
      <c r="D1658" s="125" t="s">
        <v>1544</v>
      </c>
    </row>
    <row r="1659" spans="2:4" x14ac:dyDescent="0.25">
      <c r="B1659" s="123" t="s">
        <v>1871</v>
      </c>
      <c r="C1659" s="125" t="s">
        <v>1543</v>
      </c>
      <c r="D1659" s="125" t="s">
        <v>1544</v>
      </c>
    </row>
    <row r="1660" spans="2:4" x14ac:dyDescent="0.25">
      <c r="B1660" s="123" t="s">
        <v>1872</v>
      </c>
      <c r="C1660" s="125" t="s">
        <v>1543</v>
      </c>
      <c r="D1660" s="125" t="s">
        <v>1544</v>
      </c>
    </row>
    <row r="1661" spans="2:4" x14ac:dyDescent="0.25">
      <c r="B1661" s="123" t="s">
        <v>1873</v>
      </c>
      <c r="C1661" s="125" t="s">
        <v>1543</v>
      </c>
      <c r="D1661" s="125" t="s">
        <v>1546</v>
      </c>
    </row>
    <row r="1662" spans="2:4" x14ac:dyDescent="0.25">
      <c r="B1662" s="123" t="s">
        <v>1874</v>
      </c>
      <c r="C1662" s="125" t="s">
        <v>1543</v>
      </c>
      <c r="D1662" s="125" t="s">
        <v>1546</v>
      </c>
    </row>
    <row r="1663" spans="2:4" x14ac:dyDescent="0.25">
      <c r="B1663" s="123" t="s">
        <v>1875</v>
      </c>
      <c r="C1663" s="125" t="s">
        <v>1543</v>
      </c>
      <c r="D1663" s="125" t="s">
        <v>1546</v>
      </c>
    </row>
    <row r="1664" spans="2:4" x14ac:dyDescent="0.25">
      <c r="B1664" s="123" t="s">
        <v>1876</v>
      </c>
      <c r="C1664" s="125" t="s">
        <v>1543</v>
      </c>
      <c r="D1664" s="125" t="s">
        <v>1546</v>
      </c>
    </row>
    <row r="1665" spans="2:4" x14ac:dyDescent="0.25">
      <c r="B1665" s="123" t="s">
        <v>1877</v>
      </c>
      <c r="C1665" s="125" t="s">
        <v>1543</v>
      </c>
      <c r="D1665" s="125" t="s">
        <v>1544</v>
      </c>
    </row>
    <row r="1666" spans="2:4" x14ac:dyDescent="0.25">
      <c r="B1666" s="123" t="s">
        <v>1878</v>
      </c>
      <c r="C1666" s="125" t="s">
        <v>1543</v>
      </c>
      <c r="D1666" s="125" t="s">
        <v>1546</v>
      </c>
    </row>
    <row r="1667" spans="2:4" x14ac:dyDescent="0.25">
      <c r="B1667" s="123" t="s">
        <v>1879</v>
      </c>
      <c r="C1667" s="125" t="s">
        <v>1543</v>
      </c>
      <c r="D1667" s="125" t="s">
        <v>1544</v>
      </c>
    </row>
    <row r="1668" spans="2:4" x14ac:dyDescent="0.25">
      <c r="B1668" s="123" t="s">
        <v>1880</v>
      </c>
      <c r="C1668" s="125" t="s">
        <v>1543</v>
      </c>
      <c r="D1668" s="125" t="s">
        <v>1544</v>
      </c>
    </row>
    <row r="1669" spans="2:4" x14ac:dyDescent="0.25">
      <c r="B1669" s="123" t="s">
        <v>1881</v>
      </c>
      <c r="C1669" s="125" t="s">
        <v>1543</v>
      </c>
      <c r="D1669" s="125" t="s">
        <v>1544</v>
      </c>
    </row>
    <row r="1670" spans="2:4" x14ac:dyDescent="0.25">
      <c r="B1670" s="123" t="s">
        <v>1882</v>
      </c>
      <c r="C1670" s="125" t="s">
        <v>1543</v>
      </c>
      <c r="D1670" s="125" t="s">
        <v>1546</v>
      </c>
    </row>
    <row r="1671" spans="2:4" x14ac:dyDescent="0.25">
      <c r="B1671" s="123" t="s">
        <v>1883</v>
      </c>
      <c r="C1671" s="125" t="s">
        <v>1543</v>
      </c>
      <c r="D1671" s="125" t="s">
        <v>1546</v>
      </c>
    </row>
    <row r="1672" spans="2:4" x14ac:dyDescent="0.25">
      <c r="B1672" s="123" t="s">
        <v>1884</v>
      </c>
      <c r="C1672" s="125" t="s">
        <v>1543</v>
      </c>
      <c r="D1672" s="125" t="s">
        <v>1544</v>
      </c>
    </row>
    <row r="1673" spans="2:4" x14ac:dyDescent="0.25">
      <c r="B1673" s="123" t="s">
        <v>1885</v>
      </c>
      <c r="C1673" s="125" t="s">
        <v>1543</v>
      </c>
      <c r="D1673" s="125" t="s">
        <v>1544</v>
      </c>
    </row>
    <row r="1674" spans="2:4" x14ac:dyDescent="0.25">
      <c r="B1674" s="123" t="s">
        <v>1886</v>
      </c>
      <c r="C1674" s="125" t="s">
        <v>1543</v>
      </c>
      <c r="D1674" s="125" t="s">
        <v>1544</v>
      </c>
    </row>
    <row r="1675" spans="2:4" x14ac:dyDescent="0.25">
      <c r="B1675" s="123" t="s">
        <v>1887</v>
      </c>
      <c r="C1675" s="125" t="s">
        <v>1543</v>
      </c>
      <c r="D1675" s="125" t="s">
        <v>1544</v>
      </c>
    </row>
    <row r="1676" spans="2:4" x14ac:dyDescent="0.25">
      <c r="B1676" s="123" t="s">
        <v>1888</v>
      </c>
      <c r="C1676" s="125" t="s">
        <v>1543</v>
      </c>
      <c r="D1676" s="125" t="s">
        <v>1544</v>
      </c>
    </row>
    <row r="1677" spans="2:4" x14ac:dyDescent="0.25">
      <c r="B1677" s="123" t="s">
        <v>1889</v>
      </c>
      <c r="C1677" s="125" t="s">
        <v>1543</v>
      </c>
      <c r="D1677" s="125" t="s">
        <v>1546</v>
      </c>
    </row>
    <row r="1678" spans="2:4" x14ac:dyDescent="0.25">
      <c r="B1678" s="123" t="s">
        <v>1890</v>
      </c>
      <c r="C1678" s="125" t="s">
        <v>1543</v>
      </c>
      <c r="D1678" s="125" t="s">
        <v>1544</v>
      </c>
    </row>
    <row r="1679" spans="2:4" x14ac:dyDescent="0.25">
      <c r="B1679" s="123" t="s">
        <v>1891</v>
      </c>
      <c r="C1679" s="125" t="s">
        <v>1543</v>
      </c>
      <c r="D1679" s="125" t="s">
        <v>1544</v>
      </c>
    </row>
    <row r="1680" spans="2:4" x14ac:dyDescent="0.25">
      <c r="B1680" s="123" t="s">
        <v>1892</v>
      </c>
      <c r="C1680" s="125" t="s">
        <v>1543</v>
      </c>
      <c r="D1680" s="125" t="s">
        <v>1546</v>
      </c>
    </row>
    <row r="1681" spans="2:4" x14ac:dyDescent="0.25">
      <c r="B1681" s="123" t="s">
        <v>1893</v>
      </c>
      <c r="C1681" s="125" t="s">
        <v>1543</v>
      </c>
      <c r="D1681" s="125" t="s">
        <v>1546</v>
      </c>
    </row>
    <row r="1682" spans="2:4" x14ac:dyDescent="0.25">
      <c r="B1682" s="123" t="s">
        <v>1894</v>
      </c>
      <c r="C1682" s="125" t="s">
        <v>1543</v>
      </c>
      <c r="D1682" s="125" t="s">
        <v>1546</v>
      </c>
    </row>
    <row r="1683" spans="2:4" x14ac:dyDescent="0.25">
      <c r="B1683" s="123" t="s">
        <v>1895</v>
      </c>
      <c r="C1683" s="125" t="s">
        <v>1543</v>
      </c>
      <c r="D1683" s="125" t="s">
        <v>1544</v>
      </c>
    </row>
    <row r="1684" spans="2:4" x14ac:dyDescent="0.25">
      <c r="B1684" s="123" t="s">
        <v>1896</v>
      </c>
      <c r="C1684" s="125" t="s">
        <v>1543</v>
      </c>
      <c r="D1684" s="125" t="s">
        <v>1544</v>
      </c>
    </row>
    <row r="1685" spans="2:4" x14ac:dyDescent="0.25">
      <c r="B1685" s="123" t="s">
        <v>1897</v>
      </c>
      <c r="C1685" s="125" t="s">
        <v>1543</v>
      </c>
      <c r="D1685" s="125" t="s">
        <v>1544</v>
      </c>
    </row>
    <row r="1686" spans="2:4" x14ac:dyDescent="0.25">
      <c r="B1686" s="123" t="s">
        <v>1898</v>
      </c>
      <c r="C1686" s="125" t="s">
        <v>1543</v>
      </c>
      <c r="D1686" s="125" t="s">
        <v>1546</v>
      </c>
    </row>
    <row r="1687" spans="2:4" x14ac:dyDescent="0.25">
      <c r="B1687" s="123" t="s">
        <v>1899</v>
      </c>
      <c r="C1687" s="125" t="s">
        <v>1543</v>
      </c>
      <c r="D1687" s="125" t="s">
        <v>1544</v>
      </c>
    </row>
    <row r="1688" spans="2:4" x14ac:dyDescent="0.25">
      <c r="B1688" s="123" t="s">
        <v>1900</v>
      </c>
      <c r="C1688" s="125" t="s">
        <v>1543</v>
      </c>
      <c r="D1688" s="125" t="s">
        <v>1544</v>
      </c>
    </row>
    <row r="1689" spans="2:4" x14ac:dyDescent="0.25">
      <c r="B1689" s="123" t="s">
        <v>1901</v>
      </c>
      <c r="C1689" s="125" t="s">
        <v>1543</v>
      </c>
      <c r="D1689" s="125" t="s">
        <v>1544</v>
      </c>
    </row>
    <row r="1690" spans="2:4" x14ac:dyDescent="0.25">
      <c r="B1690" s="123" t="s">
        <v>1902</v>
      </c>
      <c r="C1690" s="125" t="s">
        <v>1543</v>
      </c>
      <c r="D1690" s="125" t="s">
        <v>1544</v>
      </c>
    </row>
    <row r="1691" spans="2:4" x14ac:dyDescent="0.25">
      <c r="B1691" s="123" t="s">
        <v>1903</v>
      </c>
      <c r="C1691" s="125" t="s">
        <v>1543</v>
      </c>
      <c r="D1691" s="125" t="s">
        <v>1544</v>
      </c>
    </row>
    <row r="1692" spans="2:4" x14ac:dyDescent="0.25">
      <c r="B1692" s="123" t="s">
        <v>1904</v>
      </c>
      <c r="C1692" s="125" t="s">
        <v>1543</v>
      </c>
      <c r="D1692" s="125" t="s">
        <v>1544</v>
      </c>
    </row>
    <row r="1693" spans="2:4" x14ac:dyDescent="0.25">
      <c r="B1693" s="123" t="s">
        <v>1905</v>
      </c>
      <c r="C1693" s="125" t="s">
        <v>1543</v>
      </c>
      <c r="D1693" s="125" t="s">
        <v>1544</v>
      </c>
    </row>
    <row r="1694" spans="2:4" x14ac:dyDescent="0.25">
      <c r="B1694" s="123" t="s">
        <v>1906</v>
      </c>
      <c r="C1694" s="125" t="s">
        <v>1543</v>
      </c>
      <c r="D1694" s="125" t="s">
        <v>1546</v>
      </c>
    </row>
    <row r="1695" spans="2:4" x14ac:dyDescent="0.25">
      <c r="B1695" s="123" t="s">
        <v>1907</v>
      </c>
      <c r="C1695" s="125" t="s">
        <v>1543</v>
      </c>
      <c r="D1695" s="125" t="s">
        <v>1546</v>
      </c>
    </row>
    <row r="1696" spans="2:4" x14ac:dyDescent="0.25">
      <c r="B1696" s="123" t="s">
        <v>1908</v>
      </c>
      <c r="C1696" s="125" t="s">
        <v>1543</v>
      </c>
      <c r="D1696" s="125" t="s">
        <v>1546</v>
      </c>
    </row>
    <row r="1697" spans="2:4" x14ac:dyDescent="0.25">
      <c r="B1697" s="123" t="s">
        <v>1909</v>
      </c>
      <c r="C1697" s="125" t="s">
        <v>1543</v>
      </c>
      <c r="D1697" s="125" t="s">
        <v>1546</v>
      </c>
    </row>
    <row r="1698" spans="2:4" x14ac:dyDescent="0.25">
      <c r="B1698" s="123" t="s">
        <v>1910</v>
      </c>
      <c r="C1698" s="125" t="s">
        <v>1543</v>
      </c>
      <c r="D1698" s="125" t="s">
        <v>1544</v>
      </c>
    </row>
    <row r="1699" spans="2:4" x14ac:dyDescent="0.25">
      <c r="B1699" s="123" t="s">
        <v>1911</v>
      </c>
      <c r="C1699" s="125" t="s">
        <v>1543</v>
      </c>
      <c r="D1699" s="125" t="s">
        <v>1546</v>
      </c>
    </row>
    <row r="1700" spans="2:4" x14ac:dyDescent="0.25">
      <c r="B1700" s="123" t="s">
        <v>1912</v>
      </c>
      <c r="C1700" s="125" t="s">
        <v>1543</v>
      </c>
      <c r="D1700" s="125" t="s">
        <v>1546</v>
      </c>
    </row>
    <row r="1701" spans="2:4" x14ac:dyDescent="0.25">
      <c r="B1701" s="123" t="s">
        <v>1913</v>
      </c>
      <c r="C1701" s="125" t="s">
        <v>1543</v>
      </c>
      <c r="D1701" s="125" t="s">
        <v>1544</v>
      </c>
    </row>
    <row r="1702" spans="2:4" x14ac:dyDescent="0.25">
      <c r="B1702" s="123" t="s">
        <v>1914</v>
      </c>
      <c r="C1702" s="125" t="s">
        <v>1543</v>
      </c>
      <c r="D1702" s="125" t="s">
        <v>1546</v>
      </c>
    </row>
    <row r="1703" spans="2:4" x14ac:dyDescent="0.25">
      <c r="B1703" s="123" t="s">
        <v>1915</v>
      </c>
      <c r="C1703" s="125" t="s">
        <v>1543</v>
      </c>
      <c r="D1703" s="125" t="s">
        <v>1544</v>
      </c>
    </row>
    <row r="1704" spans="2:4" x14ac:dyDescent="0.25">
      <c r="B1704" s="123" t="s">
        <v>1916</v>
      </c>
      <c r="C1704" s="125" t="s">
        <v>1543</v>
      </c>
      <c r="D1704" s="125" t="s">
        <v>1544</v>
      </c>
    </row>
    <row r="1705" spans="2:4" x14ac:dyDescent="0.25">
      <c r="B1705" s="123" t="s">
        <v>1917</v>
      </c>
      <c r="C1705" s="125" t="s">
        <v>1543</v>
      </c>
      <c r="D1705" s="125" t="s">
        <v>1544</v>
      </c>
    </row>
    <row r="1706" spans="2:4" x14ac:dyDescent="0.25">
      <c r="B1706" s="123" t="s">
        <v>1918</v>
      </c>
      <c r="C1706" s="125" t="s">
        <v>1543</v>
      </c>
      <c r="D1706" s="125" t="s">
        <v>1544</v>
      </c>
    </row>
    <row r="1707" spans="2:4" x14ac:dyDescent="0.25">
      <c r="B1707" s="123" t="s">
        <v>1919</v>
      </c>
      <c r="C1707" s="125" t="s">
        <v>1543</v>
      </c>
      <c r="D1707" s="125" t="s">
        <v>1546</v>
      </c>
    </row>
    <row r="1708" spans="2:4" x14ac:dyDescent="0.25">
      <c r="B1708" s="123" t="s">
        <v>1920</v>
      </c>
      <c r="C1708" s="125" t="s">
        <v>1543</v>
      </c>
      <c r="D1708" s="125" t="s">
        <v>1546</v>
      </c>
    </row>
    <row r="1709" spans="2:4" x14ac:dyDescent="0.25">
      <c r="B1709" s="123" t="s">
        <v>1921</v>
      </c>
      <c r="C1709" s="125" t="s">
        <v>1543</v>
      </c>
      <c r="D1709" s="125" t="s">
        <v>1546</v>
      </c>
    </row>
    <row r="1710" spans="2:4" x14ac:dyDescent="0.25">
      <c r="B1710" s="123" t="s">
        <v>1922</v>
      </c>
      <c r="C1710" s="125" t="s">
        <v>1543</v>
      </c>
      <c r="D1710" s="125" t="s">
        <v>1544</v>
      </c>
    </row>
    <row r="1711" spans="2:4" x14ac:dyDescent="0.25">
      <c r="B1711" s="123" t="s">
        <v>1923</v>
      </c>
      <c r="C1711" s="125" t="s">
        <v>1543</v>
      </c>
      <c r="D1711" s="125" t="s">
        <v>1544</v>
      </c>
    </row>
    <row r="1712" spans="2:4" x14ac:dyDescent="0.25">
      <c r="B1712" s="123" t="s">
        <v>1924</v>
      </c>
      <c r="C1712" s="125" t="s">
        <v>1543</v>
      </c>
      <c r="D1712" s="125" t="s">
        <v>1546</v>
      </c>
    </row>
    <row r="1713" spans="2:4" x14ac:dyDescent="0.25">
      <c r="B1713" s="123" t="s">
        <v>1925</v>
      </c>
      <c r="C1713" s="125" t="s">
        <v>1543</v>
      </c>
      <c r="D1713" s="125" t="s">
        <v>1546</v>
      </c>
    </row>
    <row r="1714" spans="2:4" x14ac:dyDescent="0.25">
      <c r="B1714" s="123" t="s">
        <v>1926</v>
      </c>
      <c r="C1714" s="125" t="s">
        <v>1543</v>
      </c>
      <c r="D1714" s="125" t="s">
        <v>1544</v>
      </c>
    </row>
    <row r="1715" spans="2:4" x14ac:dyDescent="0.25">
      <c r="B1715" s="123" t="s">
        <v>1927</v>
      </c>
      <c r="C1715" s="125" t="s">
        <v>1543</v>
      </c>
      <c r="D1715" s="125" t="s">
        <v>1546</v>
      </c>
    </row>
    <row r="1716" spans="2:4" x14ac:dyDescent="0.25">
      <c r="B1716" s="123" t="s">
        <v>1928</v>
      </c>
      <c r="C1716" s="125" t="s">
        <v>1543</v>
      </c>
      <c r="D1716" s="125" t="s">
        <v>1546</v>
      </c>
    </row>
    <row r="1717" spans="2:4" x14ac:dyDescent="0.25">
      <c r="B1717" s="123" t="s">
        <v>1929</v>
      </c>
      <c r="C1717" s="125" t="s">
        <v>1543</v>
      </c>
      <c r="D1717" s="125" t="s">
        <v>1544</v>
      </c>
    </row>
    <row r="1718" spans="2:4" x14ac:dyDescent="0.25">
      <c r="B1718" s="123" t="s">
        <v>1930</v>
      </c>
      <c r="C1718" s="125" t="s">
        <v>1543</v>
      </c>
      <c r="D1718" s="125" t="s">
        <v>1544</v>
      </c>
    </row>
    <row r="1719" spans="2:4" x14ac:dyDescent="0.25">
      <c r="B1719" s="123" t="s">
        <v>1931</v>
      </c>
      <c r="C1719" s="125" t="s">
        <v>1543</v>
      </c>
      <c r="D1719" s="125" t="s">
        <v>1544</v>
      </c>
    </row>
    <row r="1720" spans="2:4" x14ac:dyDescent="0.25">
      <c r="B1720" s="123" t="s">
        <v>1932</v>
      </c>
      <c r="C1720" s="125" t="s">
        <v>1543</v>
      </c>
      <c r="D1720" s="125" t="s">
        <v>1544</v>
      </c>
    </row>
    <row r="1721" spans="2:4" x14ac:dyDescent="0.25">
      <c r="B1721" s="123" t="s">
        <v>1933</v>
      </c>
      <c r="C1721" s="125" t="s">
        <v>1543</v>
      </c>
      <c r="D1721" s="125" t="s">
        <v>1544</v>
      </c>
    </row>
    <row r="1722" spans="2:4" x14ac:dyDescent="0.25">
      <c r="B1722" s="123" t="s">
        <v>1934</v>
      </c>
      <c r="C1722" s="125" t="s">
        <v>1543</v>
      </c>
      <c r="D1722" s="125" t="s">
        <v>1546</v>
      </c>
    </row>
    <row r="1723" spans="2:4" x14ac:dyDescent="0.25">
      <c r="B1723" s="123" t="s">
        <v>1935</v>
      </c>
      <c r="C1723" s="125" t="s">
        <v>1543</v>
      </c>
      <c r="D1723" s="125" t="s">
        <v>1544</v>
      </c>
    </row>
    <row r="1724" spans="2:4" x14ac:dyDescent="0.25">
      <c r="B1724" s="123" t="s">
        <v>1936</v>
      </c>
      <c r="C1724" s="125" t="s">
        <v>1543</v>
      </c>
      <c r="D1724" s="125" t="s">
        <v>1546</v>
      </c>
    </row>
    <row r="1725" spans="2:4" x14ac:dyDescent="0.25">
      <c r="B1725" s="123" t="s">
        <v>1937</v>
      </c>
      <c r="C1725" s="125" t="s">
        <v>1543</v>
      </c>
      <c r="D1725" s="125" t="s">
        <v>1546</v>
      </c>
    </row>
    <row r="1726" spans="2:4" x14ac:dyDescent="0.25">
      <c r="B1726" s="123" t="s">
        <v>1938</v>
      </c>
      <c r="C1726" s="125" t="s">
        <v>1543</v>
      </c>
      <c r="D1726" s="125" t="s">
        <v>1546</v>
      </c>
    </row>
    <row r="1727" spans="2:4" x14ac:dyDescent="0.25">
      <c r="B1727" s="123" t="s">
        <v>1939</v>
      </c>
      <c r="C1727" s="125" t="s">
        <v>1543</v>
      </c>
      <c r="D1727" s="125" t="s">
        <v>1544</v>
      </c>
    </row>
    <row r="1728" spans="2:4" x14ac:dyDescent="0.25">
      <c r="B1728" s="123" t="s">
        <v>1940</v>
      </c>
      <c r="C1728" s="125" t="s">
        <v>1543</v>
      </c>
      <c r="D1728" s="125" t="s">
        <v>1544</v>
      </c>
    </row>
    <row r="1729" spans="2:4" x14ac:dyDescent="0.25">
      <c r="B1729" s="123" t="s">
        <v>1941</v>
      </c>
      <c r="C1729" s="125" t="s">
        <v>1543</v>
      </c>
      <c r="D1729" s="125" t="s">
        <v>1544</v>
      </c>
    </row>
    <row r="1730" spans="2:4" x14ac:dyDescent="0.25">
      <c r="B1730" s="123" t="s">
        <v>1942</v>
      </c>
      <c r="C1730" s="125" t="s">
        <v>1543</v>
      </c>
      <c r="D1730" s="125" t="s">
        <v>1544</v>
      </c>
    </row>
    <row r="1731" spans="2:4" x14ac:dyDescent="0.25">
      <c r="B1731" s="123" t="s">
        <v>1943</v>
      </c>
      <c r="C1731" s="125" t="s">
        <v>1543</v>
      </c>
      <c r="D1731" s="125" t="s">
        <v>1546</v>
      </c>
    </row>
    <row r="1732" spans="2:4" x14ac:dyDescent="0.25">
      <c r="B1732" s="123" t="s">
        <v>1944</v>
      </c>
      <c r="C1732" s="125" t="s">
        <v>1543</v>
      </c>
      <c r="D1732" s="125" t="s">
        <v>1544</v>
      </c>
    </row>
    <row r="1733" spans="2:4" x14ac:dyDescent="0.25">
      <c r="B1733" s="123" t="s">
        <v>1945</v>
      </c>
      <c r="C1733" s="125" t="s">
        <v>1543</v>
      </c>
      <c r="D1733" s="125" t="s">
        <v>1546</v>
      </c>
    </row>
    <row r="1734" spans="2:4" x14ac:dyDescent="0.25">
      <c r="B1734" s="123" t="s">
        <v>1946</v>
      </c>
      <c r="C1734" s="125" t="s">
        <v>1543</v>
      </c>
      <c r="D1734" s="125" t="s">
        <v>1544</v>
      </c>
    </row>
    <row r="1735" spans="2:4" x14ac:dyDescent="0.25">
      <c r="B1735" s="123" t="s">
        <v>1947</v>
      </c>
      <c r="C1735" s="125" t="s">
        <v>1543</v>
      </c>
      <c r="D1735" s="125" t="s">
        <v>1544</v>
      </c>
    </row>
    <row r="1736" spans="2:4" x14ac:dyDescent="0.25">
      <c r="B1736" s="123" t="s">
        <v>1948</v>
      </c>
      <c r="C1736" s="125" t="s">
        <v>1543</v>
      </c>
      <c r="D1736" s="125" t="s">
        <v>1544</v>
      </c>
    </row>
    <row r="1737" spans="2:4" x14ac:dyDescent="0.25">
      <c r="B1737" s="123" t="s">
        <v>1949</v>
      </c>
      <c r="C1737" s="125" t="s">
        <v>1543</v>
      </c>
      <c r="D1737" s="125" t="s">
        <v>1546</v>
      </c>
    </row>
    <row r="1738" spans="2:4" x14ac:dyDescent="0.25">
      <c r="B1738" s="123" t="s">
        <v>1950</v>
      </c>
      <c r="C1738" s="125" t="s">
        <v>1543</v>
      </c>
      <c r="D1738" s="125" t="s">
        <v>1546</v>
      </c>
    </row>
    <row r="1739" spans="2:4" x14ac:dyDescent="0.25">
      <c r="B1739" s="123" t="s">
        <v>1951</v>
      </c>
      <c r="C1739" s="125" t="s">
        <v>1543</v>
      </c>
      <c r="D1739" s="125" t="s">
        <v>1544</v>
      </c>
    </row>
    <row r="1740" spans="2:4" x14ac:dyDescent="0.25">
      <c r="B1740" s="123" t="s">
        <v>1952</v>
      </c>
      <c r="C1740" s="125" t="s">
        <v>1543</v>
      </c>
      <c r="D1740" s="125" t="s">
        <v>1544</v>
      </c>
    </row>
    <row r="1741" spans="2:4" x14ac:dyDescent="0.25">
      <c r="B1741" s="123" t="s">
        <v>1953</v>
      </c>
      <c r="C1741" s="125" t="s">
        <v>1543</v>
      </c>
      <c r="D1741" s="125" t="s">
        <v>1544</v>
      </c>
    </row>
    <row r="1742" spans="2:4" x14ac:dyDescent="0.25">
      <c r="B1742" s="123" t="s">
        <v>1954</v>
      </c>
      <c r="C1742" s="125" t="s">
        <v>1543</v>
      </c>
      <c r="D1742" s="125" t="s">
        <v>1546</v>
      </c>
    </row>
    <row r="1743" spans="2:4" x14ac:dyDescent="0.25">
      <c r="B1743" s="123" t="s">
        <v>1955</v>
      </c>
      <c r="C1743" s="125" t="s">
        <v>1543</v>
      </c>
      <c r="D1743" s="125" t="s">
        <v>1544</v>
      </c>
    </row>
    <row r="1744" spans="2:4" x14ac:dyDescent="0.25">
      <c r="B1744" s="123" t="s">
        <v>1956</v>
      </c>
      <c r="C1744" s="125" t="s">
        <v>1543</v>
      </c>
      <c r="D1744" s="125" t="s">
        <v>1544</v>
      </c>
    </row>
    <row r="1745" spans="2:4" x14ac:dyDescent="0.25">
      <c r="B1745" s="123" t="s">
        <v>1957</v>
      </c>
      <c r="C1745" s="125" t="s">
        <v>1543</v>
      </c>
      <c r="D1745" s="125" t="s">
        <v>1546</v>
      </c>
    </row>
    <row r="1746" spans="2:4" x14ac:dyDescent="0.25">
      <c r="B1746" s="123" t="s">
        <v>1958</v>
      </c>
      <c r="C1746" s="125" t="s">
        <v>1543</v>
      </c>
      <c r="D1746" s="125" t="s">
        <v>1546</v>
      </c>
    </row>
    <row r="1747" spans="2:4" x14ac:dyDescent="0.25">
      <c r="B1747" s="123" t="s">
        <v>1959</v>
      </c>
      <c r="C1747" s="125" t="s">
        <v>1543</v>
      </c>
      <c r="D1747" s="125" t="s">
        <v>1544</v>
      </c>
    </row>
    <row r="1748" spans="2:4" x14ac:dyDescent="0.25">
      <c r="B1748" s="123" t="s">
        <v>1960</v>
      </c>
      <c r="C1748" s="125" t="s">
        <v>1543</v>
      </c>
      <c r="D1748" s="125" t="s">
        <v>1544</v>
      </c>
    </row>
    <row r="1749" spans="2:4" x14ac:dyDescent="0.25">
      <c r="B1749" s="123" t="s">
        <v>1961</v>
      </c>
      <c r="C1749" s="125" t="s">
        <v>1543</v>
      </c>
      <c r="D1749" s="125" t="s">
        <v>1544</v>
      </c>
    </row>
    <row r="1750" spans="2:4" x14ac:dyDescent="0.25">
      <c r="B1750" s="123" t="s">
        <v>1962</v>
      </c>
      <c r="C1750" s="125" t="s">
        <v>1543</v>
      </c>
      <c r="D1750" s="125" t="s">
        <v>1544</v>
      </c>
    </row>
    <row r="1751" spans="2:4" x14ac:dyDescent="0.25">
      <c r="B1751" s="123" t="s">
        <v>1963</v>
      </c>
      <c r="C1751" s="125" t="s">
        <v>1543</v>
      </c>
      <c r="D1751" s="125" t="s">
        <v>1544</v>
      </c>
    </row>
    <row r="1752" spans="2:4" x14ac:dyDescent="0.25">
      <c r="B1752" s="123" t="s">
        <v>1964</v>
      </c>
      <c r="C1752" s="125" t="s">
        <v>1543</v>
      </c>
      <c r="D1752" s="125" t="s">
        <v>1544</v>
      </c>
    </row>
    <row r="1753" spans="2:4" x14ac:dyDescent="0.25">
      <c r="B1753" s="123" t="s">
        <v>1965</v>
      </c>
      <c r="C1753" s="125" t="s">
        <v>1543</v>
      </c>
      <c r="D1753" s="125" t="s">
        <v>1544</v>
      </c>
    </row>
    <row r="1754" spans="2:4" x14ac:dyDescent="0.25">
      <c r="B1754" s="123" t="s">
        <v>1966</v>
      </c>
      <c r="C1754" s="125" t="s">
        <v>1543</v>
      </c>
      <c r="D1754" s="125" t="s">
        <v>1544</v>
      </c>
    </row>
    <row r="1755" spans="2:4" x14ac:dyDescent="0.25">
      <c r="B1755" s="123" t="s">
        <v>1967</v>
      </c>
      <c r="C1755" s="125" t="s">
        <v>1543</v>
      </c>
      <c r="D1755" s="125" t="s">
        <v>1544</v>
      </c>
    </row>
    <row r="1756" spans="2:4" x14ac:dyDescent="0.25">
      <c r="B1756" s="123" t="s">
        <v>1968</v>
      </c>
      <c r="C1756" s="125" t="s">
        <v>1543</v>
      </c>
      <c r="D1756" s="125" t="s">
        <v>1544</v>
      </c>
    </row>
    <row r="1757" spans="2:4" x14ac:dyDescent="0.25">
      <c r="B1757" s="123" t="s">
        <v>1969</v>
      </c>
      <c r="C1757" s="125" t="s">
        <v>1543</v>
      </c>
      <c r="D1757" s="125" t="s">
        <v>1544</v>
      </c>
    </row>
    <row r="1758" spans="2:4" x14ac:dyDescent="0.25">
      <c r="B1758" s="123" t="s">
        <v>1970</v>
      </c>
      <c r="C1758" s="125" t="s">
        <v>1543</v>
      </c>
      <c r="D1758" s="125" t="s">
        <v>1546</v>
      </c>
    </row>
    <row r="1759" spans="2:4" x14ac:dyDescent="0.25">
      <c r="B1759" s="123" t="s">
        <v>1971</v>
      </c>
      <c r="C1759" s="125" t="s">
        <v>1543</v>
      </c>
      <c r="D1759" s="125" t="s">
        <v>1544</v>
      </c>
    </row>
    <row r="1760" spans="2:4" x14ac:dyDescent="0.25">
      <c r="B1760" s="123" t="s">
        <v>1972</v>
      </c>
      <c r="C1760" s="125" t="s">
        <v>1543</v>
      </c>
      <c r="D1760" s="125" t="s">
        <v>1544</v>
      </c>
    </row>
    <row r="1761" spans="2:4" x14ac:dyDescent="0.25">
      <c r="B1761" s="123" t="s">
        <v>1973</v>
      </c>
      <c r="C1761" s="125" t="s">
        <v>1543</v>
      </c>
      <c r="D1761" s="125" t="s">
        <v>1544</v>
      </c>
    </row>
    <row r="1762" spans="2:4" x14ac:dyDescent="0.25">
      <c r="B1762" s="123" t="s">
        <v>1974</v>
      </c>
      <c r="C1762" s="125" t="s">
        <v>1543</v>
      </c>
      <c r="D1762" s="125" t="s">
        <v>1544</v>
      </c>
    </row>
    <row r="1763" spans="2:4" x14ac:dyDescent="0.25">
      <c r="B1763" s="123" t="s">
        <v>1975</v>
      </c>
      <c r="C1763" s="125" t="s">
        <v>1543</v>
      </c>
      <c r="D1763" s="125" t="s">
        <v>1544</v>
      </c>
    </row>
    <row r="1764" spans="2:4" x14ac:dyDescent="0.25">
      <c r="B1764" s="123" t="s">
        <v>1976</v>
      </c>
      <c r="C1764" s="125" t="s">
        <v>1543</v>
      </c>
      <c r="D1764" s="125" t="s">
        <v>1544</v>
      </c>
    </row>
    <row r="1765" spans="2:4" x14ac:dyDescent="0.25">
      <c r="B1765" s="123" t="s">
        <v>1977</v>
      </c>
      <c r="C1765" s="125" t="s">
        <v>1543</v>
      </c>
      <c r="D1765" s="125" t="s">
        <v>1544</v>
      </c>
    </row>
    <row r="1766" spans="2:4" x14ac:dyDescent="0.25">
      <c r="B1766" s="123" t="s">
        <v>1978</v>
      </c>
      <c r="C1766" s="125" t="s">
        <v>1543</v>
      </c>
      <c r="D1766" s="125" t="s">
        <v>1546</v>
      </c>
    </row>
    <row r="1767" spans="2:4" x14ac:dyDescent="0.25">
      <c r="B1767" s="123" t="s">
        <v>1979</v>
      </c>
      <c r="C1767" s="125" t="s">
        <v>1543</v>
      </c>
      <c r="D1767" s="125" t="s">
        <v>1544</v>
      </c>
    </row>
    <row r="1768" spans="2:4" x14ac:dyDescent="0.25">
      <c r="B1768" s="123" t="s">
        <v>1980</v>
      </c>
      <c r="C1768" s="125" t="s">
        <v>1543</v>
      </c>
      <c r="D1768" s="125" t="s">
        <v>1544</v>
      </c>
    </row>
    <row r="1769" spans="2:4" x14ac:dyDescent="0.25">
      <c r="B1769" s="123" t="s">
        <v>1981</v>
      </c>
      <c r="C1769" s="125" t="s">
        <v>1543</v>
      </c>
      <c r="D1769" s="125" t="s">
        <v>1544</v>
      </c>
    </row>
    <row r="1770" spans="2:4" x14ac:dyDescent="0.25">
      <c r="B1770" s="123" t="s">
        <v>1982</v>
      </c>
      <c r="C1770" s="125" t="s">
        <v>1543</v>
      </c>
      <c r="D1770" s="125" t="s">
        <v>1544</v>
      </c>
    </row>
    <row r="1771" spans="2:4" x14ac:dyDescent="0.25">
      <c r="B1771" s="123" t="s">
        <v>1983</v>
      </c>
      <c r="C1771" s="125" t="s">
        <v>1543</v>
      </c>
      <c r="D1771" s="125" t="s">
        <v>1546</v>
      </c>
    </row>
    <row r="1772" spans="2:4" x14ac:dyDescent="0.25">
      <c r="B1772" s="123" t="s">
        <v>1984</v>
      </c>
      <c r="C1772" s="125" t="s">
        <v>1543</v>
      </c>
      <c r="D1772" s="125" t="s">
        <v>1546</v>
      </c>
    </row>
    <row r="1773" spans="2:4" x14ac:dyDescent="0.25">
      <c r="B1773" s="123" t="s">
        <v>1985</v>
      </c>
      <c r="C1773" s="125" t="s">
        <v>1543</v>
      </c>
      <c r="D1773" s="125" t="s">
        <v>1544</v>
      </c>
    </row>
    <row r="1774" spans="2:4" x14ac:dyDescent="0.25">
      <c r="B1774" s="123" t="s">
        <v>1986</v>
      </c>
      <c r="C1774" s="125" t="s">
        <v>1543</v>
      </c>
      <c r="D1774" s="125" t="s">
        <v>1544</v>
      </c>
    </row>
    <row r="1775" spans="2:4" x14ac:dyDescent="0.25">
      <c r="B1775" s="123" t="s">
        <v>1987</v>
      </c>
      <c r="C1775" s="125" t="s">
        <v>1543</v>
      </c>
      <c r="D1775" s="125" t="s">
        <v>1546</v>
      </c>
    </row>
    <row r="1776" spans="2:4" x14ac:dyDescent="0.25">
      <c r="B1776" s="123" t="s">
        <v>1988</v>
      </c>
      <c r="C1776" s="125" t="s">
        <v>1543</v>
      </c>
      <c r="D1776" s="125" t="s">
        <v>1544</v>
      </c>
    </row>
    <row r="1777" spans="2:4" x14ac:dyDescent="0.25">
      <c r="B1777" s="123" t="s">
        <v>1989</v>
      </c>
      <c r="C1777" s="125" t="s">
        <v>1543</v>
      </c>
      <c r="D1777" s="125" t="s">
        <v>1544</v>
      </c>
    </row>
    <row r="1778" spans="2:4" x14ac:dyDescent="0.25">
      <c r="B1778" s="123" t="s">
        <v>1990</v>
      </c>
      <c r="C1778" s="125" t="s">
        <v>1543</v>
      </c>
      <c r="D1778" s="125" t="s">
        <v>1546</v>
      </c>
    </row>
    <row r="1779" spans="2:4" x14ac:dyDescent="0.25">
      <c r="B1779" s="123" t="s">
        <v>1991</v>
      </c>
      <c r="C1779" s="125" t="s">
        <v>1543</v>
      </c>
      <c r="D1779" s="125" t="s">
        <v>1546</v>
      </c>
    </row>
    <row r="1780" spans="2:4" x14ac:dyDescent="0.25">
      <c r="B1780" s="123" t="s">
        <v>1992</v>
      </c>
      <c r="C1780" s="125" t="s">
        <v>1543</v>
      </c>
      <c r="D1780" s="125" t="s">
        <v>1546</v>
      </c>
    </row>
    <row r="1781" spans="2:4" x14ac:dyDescent="0.25">
      <c r="B1781" s="123" t="s">
        <v>1993</v>
      </c>
      <c r="C1781" s="125" t="s">
        <v>1543</v>
      </c>
      <c r="D1781" s="125" t="s">
        <v>1546</v>
      </c>
    </row>
    <row r="1782" spans="2:4" x14ac:dyDescent="0.25">
      <c r="B1782" s="123" t="s">
        <v>1994</v>
      </c>
      <c r="C1782" s="125" t="s">
        <v>1543</v>
      </c>
      <c r="D1782" s="125" t="s">
        <v>1544</v>
      </c>
    </row>
    <row r="1783" spans="2:4" x14ac:dyDescent="0.25">
      <c r="B1783" s="123" t="s">
        <v>1995</v>
      </c>
      <c r="C1783" s="125" t="s">
        <v>1543</v>
      </c>
      <c r="D1783" s="125" t="s">
        <v>1544</v>
      </c>
    </row>
    <row r="1784" spans="2:4" x14ac:dyDescent="0.25">
      <c r="B1784" s="123" t="s">
        <v>1996</v>
      </c>
      <c r="C1784" s="125" t="s">
        <v>1543</v>
      </c>
      <c r="D1784" s="125" t="s">
        <v>1544</v>
      </c>
    </row>
    <row r="1785" spans="2:4" x14ac:dyDescent="0.25">
      <c r="B1785" s="123" t="s">
        <v>1997</v>
      </c>
      <c r="C1785" s="125" t="s">
        <v>1543</v>
      </c>
      <c r="D1785" s="125" t="s">
        <v>1544</v>
      </c>
    </row>
    <row r="1786" spans="2:4" x14ac:dyDescent="0.25">
      <c r="B1786" s="123" t="s">
        <v>1998</v>
      </c>
      <c r="C1786" s="125" t="s">
        <v>1543</v>
      </c>
      <c r="D1786" s="125" t="s">
        <v>1546</v>
      </c>
    </row>
    <row r="1787" spans="2:4" x14ac:dyDescent="0.25">
      <c r="B1787" s="123" t="s">
        <v>1999</v>
      </c>
      <c r="C1787" s="125" t="s">
        <v>1543</v>
      </c>
      <c r="D1787" s="125" t="s">
        <v>1544</v>
      </c>
    </row>
    <row r="1788" spans="2:4" x14ac:dyDescent="0.25">
      <c r="B1788" s="123" t="s">
        <v>2000</v>
      </c>
      <c r="C1788" s="125" t="s">
        <v>1543</v>
      </c>
      <c r="D1788" s="125" t="s">
        <v>1544</v>
      </c>
    </row>
    <row r="1789" spans="2:4" x14ac:dyDescent="0.25">
      <c r="B1789" s="123" t="s">
        <v>2001</v>
      </c>
      <c r="C1789" s="125" t="s">
        <v>1543</v>
      </c>
      <c r="D1789" s="125" t="s">
        <v>1544</v>
      </c>
    </row>
    <row r="1790" spans="2:4" x14ac:dyDescent="0.25">
      <c r="B1790" s="123" t="s">
        <v>2002</v>
      </c>
      <c r="C1790" s="125" t="s">
        <v>1543</v>
      </c>
      <c r="D1790" s="125" t="s">
        <v>1544</v>
      </c>
    </row>
    <row r="1791" spans="2:4" x14ac:dyDescent="0.25">
      <c r="B1791" s="123" t="s">
        <v>2003</v>
      </c>
      <c r="C1791" s="125" t="s">
        <v>1543</v>
      </c>
      <c r="D1791" s="125" t="s">
        <v>1544</v>
      </c>
    </row>
    <row r="1792" spans="2:4" x14ac:dyDescent="0.25">
      <c r="B1792" s="123" t="s">
        <v>1079</v>
      </c>
      <c r="C1792" s="125" t="s">
        <v>1543</v>
      </c>
      <c r="D1792" s="125" t="s">
        <v>1544</v>
      </c>
    </row>
    <row r="1793" spans="2:4" x14ac:dyDescent="0.25">
      <c r="B1793" s="123" t="s">
        <v>2004</v>
      </c>
      <c r="C1793" s="125" t="s">
        <v>1543</v>
      </c>
      <c r="D1793" s="125" t="s">
        <v>1544</v>
      </c>
    </row>
    <row r="1794" spans="2:4" x14ac:dyDescent="0.25">
      <c r="B1794" s="123" t="s">
        <v>2005</v>
      </c>
      <c r="C1794" s="125" t="s">
        <v>1543</v>
      </c>
      <c r="D1794" s="125" t="s">
        <v>1544</v>
      </c>
    </row>
    <row r="1795" spans="2:4" x14ac:dyDescent="0.25">
      <c r="B1795" s="123" t="s">
        <v>2006</v>
      </c>
      <c r="C1795" s="125" t="s">
        <v>1543</v>
      </c>
      <c r="D1795" s="125" t="s">
        <v>1544</v>
      </c>
    </row>
    <row r="1796" spans="2:4" x14ac:dyDescent="0.25">
      <c r="B1796" s="123" t="s">
        <v>2007</v>
      </c>
      <c r="C1796" s="125" t="s">
        <v>1543</v>
      </c>
      <c r="D1796" s="125" t="s">
        <v>1544</v>
      </c>
    </row>
    <row r="1797" spans="2:4" x14ac:dyDescent="0.25">
      <c r="B1797" s="123" t="s">
        <v>2008</v>
      </c>
      <c r="C1797" s="125" t="s">
        <v>1543</v>
      </c>
      <c r="D1797" s="125" t="s">
        <v>1544</v>
      </c>
    </row>
    <row r="1798" spans="2:4" x14ac:dyDescent="0.25">
      <c r="B1798" s="123" t="s">
        <v>2009</v>
      </c>
      <c r="C1798" s="125" t="s">
        <v>1543</v>
      </c>
      <c r="D1798" s="125" t="s">
        <v>1544</v>
      </c>
    </row>
    <row r="1799" spans="2:4" x14ac:dyDescent="0.25">
      <c r="B1799" s="123" t="s">
        <v>2010</v>
      </c>
      <c r="C1799" s="125" t="s">
        <v>1543</v>
      </c>
      <c r="D1799" s="125" t="s">
        <v>1544</v>
      </c>
    </row>
    <row r="1800" spans="2:4" x14ac:dyDescent="0.25">
      <c r="B1800" s="123" t="s">
        <v>2011</v>
      </c>
      <c r="C1800" s="125" t="s">
        <v>1543</v>
      </c>
      <c r="D1800" s="125" t="s">
        <v>1544</v>
      </c>
    </row>
    <row r="1801" spans="2:4" x14ac:dyDescent="0.25">
      <c r="B1801" s="123" t="s">
        <v>2012</v>
      </c>
      <c r="C1801" s="125" t="s">
        <v>1543</v>
      </c>
      <c r="D1801" s="125" t="s">
        <v>1544</v>
      </c>
    </row>
    <row r="1802" spans="2:4" x14ac:dyDescent="0.25">
      <c r="B1802" s="123" t="s">
        <v>2013</v>
      </c>
      <c r="C1802" s="125" t="s">
        <v>1543</v>
      </c>
      <c r="D1802" s="125" t="s">
        <v>1544</v>
      </c>
    </row>
    <row r="1803" spans="2:4" x14ac:dyDescent="0.25">
      <c r="B1803" s="123" t="s">
        <v>2014</v>
      </c>
      <c r="C1803" s="125" t="s">
        <v>1543</v>
      </c>
      <c r="D1803" s="125" t="s">
        <v>1544</v>
      </c>
    </row>
    <row r="1804" spans="2:4" x14ac:dyDescent="0.25">
      <c r="B1804" s="123" t="s">
        <v>2015</v>
      </c>
      <c r="C1804" s="125" t="s">
        <v>1543</v>
      </c>
      <c r="D1804" s="125" t="s">
        <v>1544</v>
      </c>
    </row>
    <row r="1805" spans="2:4" x14ac:dyDescent="0.25">
      <c r="B1805" s="123" t="s">
        <v>2016</v>
      </c>
      <c r="C1805" s="125" t="s">
        <v>1543</v>
      </c>
      <c r="D1805" s="125" t="s">
        <v>1544</v>
      </c>
    </row>
    <row r="1806" spans="2:4" x14ac:dyDescent="0.25">
      <c r="B1806" s="123" t="s">
        <v>2017</v>
      </c>
      <c r="C1806" s="125" t="s">
        <v>1543</v>
      </c>
      <c r="D1806" s="125" t="s">
        <v>1544</v>
      </c>
    </row>
    <row r="1807" spans="2:4" x14ac:dyDescent="0.25">
      <c r="B1807" s="123" t="s">
        <v>2018</v>
      </c>
      <c r="C1807" s="125" t="s">
        <v>1543</v>
      </c>
      <c r="D1807" s="125" t="s">
        <v>1544</v>
      </c>
    </row>
    <row r="1808" spans="2:4" x14ac:dyDescent="0.25">
      <c r="B1808" s="123" t="s">
        <v>2019</v>
      </c>
      <c r="C1808" s="125" t="s">
        <v>1543</v>
      </c>
      <c r="D1808" s="125" t="s">
        <v>1546</v>
      </c>
    </row>
    <row r="1809" spans="2:4" x14ac:dyDescent="0.25">
      <c r="B1809" s="123" t="s">
        <v>2020</v>
      </c>
      <c r="C1809" s="125" t="s">
        <v>1543</v>
      </c>
      <c r="D1809" s="125" t="s">
        <v>1544</v>
      </c>
    </row>
    <row r="1810" spans="2:4" x14ac:dyDescent="0.25">
      <c r="B1810" s="123" t="s">
        <v>2021</v>
      </c>
      <c r="C1810" s="125" t="s">
        <v>1543</v>
      </c>
      <c r="D1810" s="125" t="s">
        <v>1544</v>
      </c>
    </row>
    <row r="1811" spans="2:4" x14ac:dyDescent="0.25">
      <c r="B1811" s="123" t="s">
        <v>2022</v>
      </c>
      <c r="C1811" s="125" t="s">
        <v>1543</v>
      </c>
      <c r="D1811" s="125" t="s">
        <v>1544</v>
      </c>
    </row>
    <row r="1812" spans="2:4" x14ac:dyDescent="0.25">
      <c r="B1812" s="123" t="s">
        <v>2023</v>
      </c>
      <c r="C1812" s="125" t="s">
        <v>1543</v>
      </c>
      <c r="D1812" s="125" t="s">
        <v>1546</v>
      </c>
    </row>
    <row r="1813" spans="2:4" x14ac:dyDescent="0.25">
      <c r="B1813" s="123" t="s">
        <v>2024</v>
      </c>
      <c r="C1813" s="125" t="s">
        <v>1543</v>
      </c>
      <c r="D1813" s="125" t="s">
        <v>1544</v>
      </c>
    </row>
    <row r="1814" spans="2:4" x14ac:dyDescent="0.25">
      <c r="B1814" s="123" t="s">
        <v>2025</v>
      </c>
      <c r="C1814" s="125" t="s">
        <v>1543</v>
      </c>
      <c r="D1814" s="125" t="s">
        <v>1544</v>
      </c>
    </row>
    <row r="1815" spans="2:4" x14ac:dyDescent="0.25">
      <c r="B1815" s="123" t="s">
        <v>2026</v>
      </c>
      <c r="C1815" s="125" t="s">
        <v>1543</v>
      </c>
      <c r="D1815" s="125" t="s">
        <v>1544</v>
      </c>
    </row>
    <row r="1816" spans="2:4" x14ac:dyDescent="0.25">
      <c r="B1816" s="123" t="s">
        <v>2027</v>
      </c>
      <c r="C1816" s="125" t="s">
        <v>1543</v>
      </c>
      <c r="D1816" s="125" t="s">
        <v>1544</v>
      </c>
    </row>
    <row r="1817" spans="2:4" x14ac:dyDescent="0.25">
      <c r="B1817" s="123" t="s">
        <v>2028</v>
      </c>
      <c r="C1817" s="125" t="s">
        <v>1543</v>
      </c>
      <c r="D1817" s="125" t="s">
        <v>1546</v>
      </c>
    </row>
    <row r="1818" spans="2:4" x14ac:dyDescent="0.25">
      <c r="B1818" s="123" t="s">
        <v>2029</v>
      </c>
      <c r="C1818" s="125" t="s">
        <v>1543</v>
      </c>
      <c r="D1818" s="125" t="s">
        <v>1546</v>
      </c>
    </row>
    <row r="1819" spans="2:4" x14ac:dyDescent="0.25">
      <c r="B1819" s="123" t="s">
        <v>2030</v>
      </c>
      <c r="C1819" s="125" t="s">
        <v>1543</v>
      </c>
      <c r="D1819" s="125" t="s">
        <v>1544</v>
      </c>
    </row>
    <row r="1820" spans="2:4" x14ac:dyDescent="0.25">
      <c r="B1820" s="123" t="s">
        <v>2031</v>
      </c>
      <c r="C1820" s="125" t="s">
        <v>1543</v>
      </c>
      <c r="D1820" s="125" t="s">
        <v>1544</v>
      </c>
    </row>
    <row r="1821" spans="2:4" x14ac:dyDescent="0.25">
      <c r="B1821" s="123" t="s">
        <v>2032</v>
      </c>
      <c r="C1821" s="125" t="s">
        <v>1543</v>
      </c>
      <c r="D1821" s="125" t="s">
        <v>1544</v>
      </c>
    </row>
    <row r="1822" spans="2:4" x14ac:dyDescent="0.25">
      <c r="B1822" s="123" t="s">
        <v>2033</v>
      </c>
      <c r="C1822" s="125" t="s">
        <v>1543</v>
      </c>
      <c r="D1822" s="125" t="s">
        <v>1544</v>
      </c>
    </row>
    <row r="1823" spans="2:4" x14ac:dyDescent="0.25">
      <c r="B1823" s="123" t="s">
        <v>2034</v>
      </c>
      <c r="C1823" s="125" t="s">
        <v>1543</v>
      </c>
      <c r="D1823" s="125" t="s">
        <v>1544</v>
      </c>
    </row>
    <row r="1824" spans="2:4" x14ac:dyDescent="0.25">
      <c r="B1824" s="123" t="s">
        <v>2035</v>
      </c>
      <c r="C1824" s="125" t="s">
        <v>1543</v>
      </c>
      <c r="D1824" s="125" t="s">
        <v>1546</v>
      </c>
    </row>
    <row r="1825" spans="2:4" x14ac:dyDescent="0.25">
      <c r="B1825" s="123" t="s">
        <v>2036</v>
      </c>
      <c r="C1825" s="125" t="s">
        <v>1543</v>
      </c>
      <c r="D1825" s="125" t="s">
        <v>1544</v>
      </c>
    </row>
    <row r="1826" spans="2:4" x14ac:dyDescent="0.25">
      <c r="B1826" s="123" t="s">
        <v>2037</v>
      </c>
      <c r="C1826" s="125" t="s">
        <v>1543</v>
      </c>
      <c r="D1826" s="125" t="s">
        <v>1544</v>
      </c>
    </row>
    <row r="1827" spans="2:4" x14ac:dyDescent="0.25">
      <c r="B1827" s="123" t="s">
        <v>2038</v>
      </c>
      <c r="C1827" s="125" t="s">
        <v>1543</v>
      </c>
      <c r="D1827" s="125" t="s">
        <v>1544</v>
      </c>
    </row>
    <row r="1828" spans="2:4" x14ac:dyDescent="0.25">
      <c r="B1828" s="123" t="s">
        <v>2039</v>
      </c>
      <c r="C1828" s="125" t="s">
        <v>1543</v>
      </c>
      <c r="D1828" s="125" t="s">
        <v>1544</v>
      </c>
    </row>
    <row r="1829" spans="2:4" x14ac:dyDescent="0.25">
      <c r="B1829" s="123" t="s">
        <v>2040</v>
      </c>
      <c r="C1829" s="125" t="s">
        <v>1543</v>
      </c>
      <c r="D1829" s="125" t="s">
        <v>1546</v>
      </c>
    </row>
    <row r="1830" spans="2:4" x14ac:dyDescent="0.25">
      <c r="B1830" s="123" t="s">
        <v>2041</v>
      </c>
      <c r="C1830" s="125" t="s">
        <v>1543</v>
      </c>
      <c r="D1830" s="125" t="s">
        <v>1544</v>
      </c>
    </row>
    <row r="1831" spans="2:4" x14ac:dyDescent="0.25">
      <c r="B1831" s="123" t="s">
        <v>2042</v>
      </c>
      <c r="C1831" s="125" t="s">
        <v>1543</v>
      </c>
      <c r="D1831" s="125" t="s">
        <v>1544</v>
      </c>
    </row>
    <row r="1832" spans="2:4" x14ac:dyDescent="0.25">
      <c r="B1832" s="123" t="s">
        <v>2043</v>
      </c>
      <c r="C1832" s="125" t="s">
        <v>1543</v>
      </c>
      <c r="D1832" s="125" t="s">
        <v>1546</v>
      </c>
    </row>
    <row r="1833" spans="2:4" x14ac:dyDescent="0.25">
      <c r="B1833" s="123" t="s">
        <v>2044</v>
      </c>
      <c r="C1833" s="125" t="s">
        <v>1543</v>
      </c>
      <c r="D1833" s="125" t="s">
        <v>1546</v>
      </c>
    </row>
    <row r="1834" spans="2:4" x14ac:dyDescent="0.25">
      <c r="B1834" s="123" t="s">
        <v>2045</v>
      </c>
      <c r="C1834" s="125" t="s">
        <v>1543</v>
      </c>
      <c r="D1834" s="125" t="s">
        <v>1544</v>
      </c>
    </row>
    <row r="1835" spans="2:4" x14ac:dyDescent="0.25">
      <c r="B1835" s="123" t="s">
        <v>2046</v>
      </c>
      <c r="C1835" s="125" t="s">
        <v>1543</v>
      </c>
      <c r="D1835" s="125" t="s">
        <v>1544</v>
      </c>
    </row>
    <row r="1836" spans="2:4" x14ac:dyDescent="0.25">
      <c r="B1836" s="123" t="s">
        <v>2047</v>
      </c>
      <c r="C1836" s="125" t="s">
        <v>1543</v>
      </c>
      <c r="D1836" s="125" t="s">
        <v>1544</v>
      </c>
    </row>
    <row r="1837" spans="2:4" x14ac:dyDescent="0.25">
      <c r="B1837" s="123" t="s">
        <v>2048</v>
      </c>
      <c r="C1837" s="125" t="s">
        <v>1543</v>
      </c>
      <c r="D1837" s="125" t="s">
        <v>1544</v>
      </c>
    </row>
    <row r="1838" spans="2:4" x14ac:dyDescent="0.25">
      <c r="B1838" s="123" t="s">
        <v>2049</v>
      </c>
      <c r="C1838" s="125" t="s">
        <v>1543</v>
      </c>
      <c r="D1838" s="125" t="s">
        <v>1544</v>
      </c>
    </row>
    <row r="1839" spans="2:4" x14ac:dyDescent="0.25">
      <c r="B1839" s="123" t="s">
        <v>2050</v>
      </c>
      <c r="C1839" s="125" t="s">
        <v>1543</v>
      </c>
      <c r="D1839" s="125" t="s">
        <v>1544</v>
      </c>
    </row>
    <row r="1840" spans="2:4" x14ac:dyDescent="0.25">
      <c r="B1840" s="123" t="s">
        <v>2051</v>
      </c>
      <c r="C1840" s="125" t="s">
        <v>1543</v>
      </c>
      <c r="D1840" s="125" t="s">
        <v>1544</v>
      </c>
    </row>
    <row r="1841" spans="2:4" x14ac:dyDescent="0.25">
      <c r="B1841" s="123" t="s">
        <v>2052</v>
      </c>
      <c r="C1841" s="125" t="s">
        <v>1543</v>
      </c>
      <c r="D1841" s="125" t="s">
        <v>1546</v>
      </c>
    </row>
    <row r="1842" spans="2:4" x14ac:dyDescent="0.25">
      <c r="B1842" s="123" t="s">
        <v>2053</v>
      </c>
      <c r="C1842" s="125" t="s">
        <v>1543</v>
      </c>
      <c r="D1842" s="125" t="s">
        <v>1546</v>
      </c>
    </row>
    <row r="1843" spans="2:4" x14ac:dyDescent="0.25">
      <c r="B1843" s="123" t="s">
        <v>2054</v>
      </c>
      <c r="C1843" s="125" t="s">
        <v>1543</v>
      </c>
      <c r="D1843" s="125" t="s">
        <v>1544</v>
      </c>
    </row>
    <row r="1844" spans="2:4" x14ac:dyDescent="0.25">
      <c r="B1844" s="123" t="s">
        <v>2055</v>
      </c>
      <c r="C1844" s="125" t="s">
        <v>1543</v>
      </c>
      <c r="D1844" s="125" t="s">
        <v>1544</v>
      </c>
    </row>
    <row r="1845" spans="2:4" x14ac:dyDescent="0.25">
      <c r="B1845" s="123" t="s">
        <v>2056</v>
      </c>
      <c r="C1845" s="125" t="s">
        <v>1543</v>
      </c>
      <c r="D1845" s="125" t="s">
        <v>1546</v>
      </c>
    </row>
    <row r="1846" spans="2:4" x14ac:dyDescent="0.25">
      <c r="B1846" s="123" t="s">
        <v>2057</v>
      </c>
      <c r="C1846" s="125" t="s">
        <v>1543</v>
      </c>
      <c r="D1846" s="125" t="s">
        <v>1544</v>
      </c>
    </row>
    <row r="1847" spans="2:4" x14ac:dyDescent="0.25">
      <c r="B1847" s="123" t="s">
        <v>2058</v>
      </c>
      <c r="C1847" s="125" t="s">
        <v>1543</v>
      </c>
      <c r="D1847" s="125" t="s">
        <v>1546</v>
      </c>
    </row>
    <row r="1848" spans="2:4" x14ac:dyDescent="0.25">
      <c r="B1848" s="123" t="s">
        <v>2059</v>
      </c>
      <c r="C1848" s="125" t="s">
        <v>1543</v>
      </c>
      <c r="D1848" s="125" t="s">
        <v>1544</v>
      </c>
    </row>
    <row r="1849" spans="2:4" x14ac:dyDescent="0.25">
      <c r="B1849" s="123" t="s">
        <v>2060</v>
      </c>
      <c r="C1849" s="125" t="s">
        <v>1543</v>
      </c>
      <c r="D1849" s="125" t="s">
        <v>1544</v>
      </c>
    </row>
    <row r="1850" spans="2:4" x14ac:dyDescent="0.25">
      <c r="B1850" s="123" t="s">
        <v>2061</v>
      </c>
      <c r="C1850" s="125" t="s">
        <v>1543</v>
      </c>
      <c r="D1850" s="125" t="s">
        <v>1544</v>
      </c>
    </row>
    <row r="1851" spans="2:4" x14ac:dyDescent="0.25">
      <c r="B1851" s="123" t="s">
        <v>2062</v>
      </c>
      <c r="C1851" s="125" t="s">
        <v>1543</v>
      </c>
      <c r="D1851" s="125" t="s">
        <v>1546</v>
      </c>
    </row>
    <row r="1852" spans="2:4" x14ac:dyDescent="0.25">
      <c r="B1852" s="123" t="s">
        <v>2063</v>
      </c>
      <c r="C1852" s="125" t="s">
        <v>1543</v>
      </c>
      <c r="D1852" s="125" t="s">
        <v>1544</v>
      </c>
    </row>
    <row r="1853" spans="2:4" x14ac:dyDescent="0.25">
      <c r="B1853" s="123" t="s">
        <v>419</v>
      </c>
      <c r="C1853" s="125" t="s">
        <v>1543</v>
      </c>
      <c r="D1853" s="125" t="s">
        <v>1544</v>
      </c>
    </row>
    <row r="1854" spans="2:4" x14ac:dyDescent="0.25">
      <c r="B1854" s="123" t="s">
        <v>2064</v>
      </c>
      <c r="C1854" s="125" t="s">
        <v>1543</v>
      </c>
      <c r="D1854" s="125" t="s">
        <v>1544</v>
      </c>
    </row>
    <row r="1855" spans="2:4" x14ac:dyDescent="0.25">
      <c r="B1855" s="123" t="s">
        <v>2065</v>
      </c>
      <c r="C1855" s="125" t="s">
        <v>1543</v>
      </c>
      <c r="D1855" s="125" t="s">
        <v>1544</v>
      </c>
    </row>
    <row r="1856" spans="2:4" x14ac:dyDescent="0.25">
      <c r="B1856" s="123" t="s">
        <v>2066</v>
      </c>
      <c r="C1856" s="125" t="s">
        <v>1543</v>
      </c>
      <c r="D1856" s="125" t="s">
        <v>1544</v>
      </c>
    </row>
    <row r="1857" spans="2:4" x14ac:dyDescent="0.25">
      <c r="B1857" s="123" t="s">
        <v>2067</v>
      </c>
      <c r="C1857" s="125" t="s">
        <v>1543</v>
      </c>
      <c r="D1857" s="125" t="s">
        <v>1546</v>
      </c>
    </row>
    <row r="1858" spans="2:4" x14ac:dyDescent="0.25">
      <c r="B1858" s="123" t="s">
        <v>2068</v>
      </c>
      <c r="C1858" s="125" t="s">
        <v>1543</v>
      </c>
      <c r="D1858" s="125" t="s">
        <v>1544</v>
      </c>
    </row>
    <row r="1859" spans="2:4" x14ac:dyDescent="0.25">
      <c r="B1859" s="123" t="s">
        <v>2069</v>
      </c>
      <c r="C1859" s="125" t="s">
        <v>1543</v>
      </c>
      <c r="D1859" s="125" t="s">
        <v>1544</v>
      </c>
    </row>
    <row r="1860" spans="2:4" x14ac:dyDescent="0.25">
      <c r="B1860" s="123" t="s">
        <v>2070</v>
      </c>
      <c r="C1860" s="125" t="s">
        <v>1543</v>
      </c>
      <c r="D1860" s="125" t="s">
        <v>1546</v>
      </c>
    </row>
    <row r="1861" spans="2:4" x14ac:dyDescent="0.25">
      <c r="B1861" s="123" t="s">
        <v>2071</v>
      </c>
      <c r="C1861" s="125" t="s">
        <v>1543</v>
      </c>
      <c r="D1861" s="125" t="s">
        <v>1546</v>
      </c>
    </row>
    <row r="1862" spans="2:4" x14ac:dyDescent="0.25">
      <c r="B1862" s="123" t="s">
        <v>2072</v>
      </c>
      <c r="C1862" s="125" t="s">
        <v>1543</v>
      </c>
      <c r="D1862" s="125" t="s">
        <v>1544</v>
      </c>
    </row>
    <row r="1863" spans="2:4" x14ac:dyDescent="0.25">
      <c r="B1863" s="123" t="s">
        <v>2073</v>
      </c>
      <c r="C1863" s="125" t="s">
        <v>1543</v>
      </c>
      <c r="D1863" s="125" t="s">
        <v>1544</v>
      </c>
    </row>
    <row r="1864" spans="2:4" x14ac:dyDescent="0.25">
      <c r="B1864" s="123" t="s">
        <v>2074</v>
      </c>
      <c r="C1864" s="125" t="s">
        <v>1543</v>
      </c>
      <c r="D1864" s="125" t="s">
        <v>1544</v>
      </c>
    </row>
    <row r="1865" spans="2:4" x14ac:dyDescent="0.25">
      <c r="B1865" s="123" t="s">
        <v>2075</v>
      </c>
      <c r="C1865" s="125" t="s">
        <v>1543</v>
      </c>
      <c r="D1865" s="125" t="s">
        <v>1546</v>
      </c>
    </row>
    <row r="1866" spans="2:4" x14ac:dyDescent="0.25">
      <c r="B1866" s="123" t="s">
        <v>2076</v>
      </c>
      <c r="C1866" s="125" t="s">
        <v>1543</v>
      </c>
      <c r="D1866" s="125" t="s">
        <v>1544</v>
      </c>
    </row>
    <row r="1867" spans="2:4" x14ac:dyDescent="0.25">
      <c r="B1867" s="123" t="s">
        <v>2077</v>
      </c>
      <c r="C1867" s="125" t="s">
        <v>1543</v>
      </c>
      <c r="D1867" s="125" t="s">
        <v>1544</v>
      </c>
    </row>
    <row r="1868" spans="2:4" x14ac:dyDescent="0.25">
      <c r="B1868" s="123" t="s">
        <v>2078</v>
      </c>
      <c r="C1868" s="125" t="s">
        <v>1543</v>
      </c>
      <c r="D1868" s="125" t="s">
        <v>1544</v>
      </c>
    </row>
    <row r="1869" spans="2:4" x14ac:dyDescent="0.25">
      <c r="B1869" s="123" t="s">
        <v>2079</v>
      </c>
      <c r="C1869" s="125" t="s">
        <v>1543</v>
      </c>
      <c r="D1869" s="125" t="s">
        <v>1544</v>
      </c>
    </row>
    <row r="1870" spans="2:4" x14ac:dyDescent="0.25">
      <c r="B1870" s="123" t="s">
        <v>2080</v>
      </c>
      <c r="C1870" s="125" t="s">
        <v>1543</v>
      </c>
      <c r="D1870" s="125" t="s">
        <v>1544</v>
      </c>
    </row>
    <row r="1871" spans="2:4" x14ac:dyDescent="0.25">
      <c r="B1871" s="123" t="s">
        <v>2081</v>
      </c>
      <c r="C1871" s="125" t="s">
        <v>1543</v>
      </c>
      <c r="D1871" s="125" t="s">
        <v>1544</v>
      </c>
    </row>
    <row r="1872" spans="2:4" x14ac:dyDescent="0.25">
      <c r="B1872" s="123" t="s">
        <v>2082</v>
      </c>
      <c r="C1872" s="125" t="s">
        <v>1543</v>
      </c>
      <c r="D1872" s="125" t="s">
        <v>1544</v>
      </c>
    </row>
    <row r="1873" spans="2:4" x14ac:dyDescent="0.25">
      <c r="B1873" s="123" t="s">
        <v>2083</v>
      </c>
      <c r="C1873" s="125" t="s">
        <v>1543</v>
      </c>
      <c r="D1873" s="125" t="s">
        <v>1544</v>
      </c>
    </row>
    <row r="1874" spans="2:4" x14ac:dyDescent="0.25">
      <c r="B1874" s="123" t="s">
        <v>2084</v>
      </c>
      <c r="C1874" s="125" t="s">
        <v>1543</v>
      </c>
      <c r="D1874" s="125" t="s">
        <v>1544</v>
      </c>
    </row>
    <row r="1875" spans="2:4" x14ac:dyDescent="0.25">
      <c r="B1875" s="123" t="s">
        <v>2085</v>
      </c>
      <c r="C1875" s="125" t="s">
        <v>1543</v>
      </c>
      <c r="D1875" s="125" t="s">
        <v>1544</v>
      </c>
    </row>
    <row r="1876" spans="2:4" x14ac:dyDescent="0.25">
      <c r="B1876" s="123" t="s">
        <v>2086</v>
      </c>
      <c r="C1876" s="125" t="s">
        <v>1543</v>
      </c>
      <c r="D1876" s="125" t="s">
        <v>1544</v>
      </c>
    </row>
    <row r="1877" spans="2:4" x14ac:dyDescent="0.25">
      <c r="B1877" s="123" t="s">
        <v>1171</v>
      </c>
      <c r="C1877" s="125" t="s">
        <v>1543</v>
      </c>
      <c r="D1877" s="125" t="s">
        <v>1546</v>
      </c>
    </row>
    <row r="1878" spans="2:4" x14ac:dyDescent="0.25">
      <c r="B1878" s="123" t="s">
        <v>2087</v>
      </c>
      <c r="C1878" s="125" t="s">
        <v>1543</v>
      </c>
      <c r="D1878" s="125" t="s">
        <v>1544</v>
      </c>
    </row>
    <row r="1879" spans="2:4" x14ac:dyDescent="0.25">
      <c r="B1879" s="123" t="s">
        <v>2088</v>
      </c>
      <c r="C1879" s="125" t="s">
        <v>1543</v>
      </c>
      <c r="D1879" s="125" t="s">
        <v>1546</v>
      </c>
    </row>
    <row r="1880" spans="2:4" x14ac:dyDescent="0.25">
      <c r="B1880" s="123" t="s">
        <v>2089</v>
      </c>
      <c r="C1880" s="125" t="s">
        <v>1543</v>
      </c>
      <c r="D1880" s="125" t="s">
        <v>1546</v>
      </c>
    </row>
    <row r="1881" spans="2:4" x14ac:dyDescent="0.25">
      <c r="B1881" s="123" t="s">
        <v>2090</v>
      </c>
      <c r="C1881" s="125" t="s">
        <v>1543</v>
      </c>
      <c r="D1881" s="125" t="s">
        <v>1544</v>
      </c>
    </row>
    <row r="1882" spans="2:4" x14ac:dyDescent="0.25">
      <c r="B1882" s="123" t="s">
        <v>2091</v>
      </c>
      <c r="C1882" s="125" t="s">
        <v>1543</v>
      </c>
      <c r="D1882" s="125" t="s">
        <v>1546</v>
      </c>
    </row>
    <row r="1883" spans="2:4" x14ac:dyDescent="0.25">
      <c r="B1883" s="123" t="s">
        <v>2092</v>
      </c>
      <c r="C1883" s="125" t="s">
        <v>1543</v>
      </c>
      <c r="D1883" s="125" t="s">
        <v>1546</v>
      </c>
    </row>
    <row r="1884" spans="2:4" x14ac:dyDescent="0.25">
      <c r="B1884" s="123" t="s">
        <v>2093</v>
      </c>
      <c r="C1884" s="125" t="s">
        <v>1543</v>
      </c>
      <c r="D1884" s="125" t="s">
        <v>1544</v>
      </c>
    </row>
    <row r="1885" spans="2:4" x14ac:dyDescent="0.25">
      <c r="B1885" s="123" t="s">
        <v>2094</v>
      </c>
      <c r="C1885" s="125" t="s">
        <v>1543</v>
      </c>
      <c r="D1885" s="125" t="s">
        <v>1544</v>
      </c>
    </row>
    <row r="1886" spans="2:4" x14ac:dyDescent="0.25">
      <c r="B1886" s="123" t="s">
        <v>2095</v>
      </c>
      <c r="C1886" s="125" t="s">
        <v>1543</v>
      </c>
      <c r="D1886" s="125" t="s">
        <v>1546</v>
      </c>
    </row>
    <row r="1887" spans="2:4" x14ac:dyDescent="0.25">
      <c r="B1887" s="123" t="s">
        <v>2096</v>
      </c>
      <c r="C1887" s="125" t="s">
        <v>1543</v>
      </c>
      <c r="D1887" s="125" t="s">
        <v>1544</v>
      </c>
    </row>
    <row r="1888" spans="2:4" x14ac:dyDescent="0.25">
      <c r="B1888" s="123" t="s">
        <v>2097</v>
      </c>
      <c r="C1888" s="125" t="s">
        <v>1543</v>
      </c>
      <c r="D1888" s="125" t="s">
        <v>1544</v>
      </c>
    </row>
    <row r="1889" spans="2:4" x14ac:dyDescent="0.25">
      <c r="B1889" s="123" t="s">
        <v>2098</v>
      </c>
      <c r="C1889" s="125" t="s">
        <v>1543</v>
      </c>
      <c r="D1889" s="125" t="s">
        <v>1544</v>
      </c>
    </row>
    <row r="1890" spans="2:4" x14ac:dyDescent="0.25">
      <c r="B1890" s="123" t="s">
        <v>2099</v>
      </c>
      <c r="C1890" s="125" t="s">
        <v>1543</v>
      </c>
      <c r="D1890" s="125" t="s">
        <v>1544</v>
      </c>
    </row>
    <row r="1891" spans="2:4" x14ac:dyDescent="0.25">
      <c r="B1891" s="123" t="s">
        <v>2100</v>
      </c>
      <c r="C1891" s="125" t="s">
        <v>1543</v>
      </c>
      <c r="D1891" s="125" t="s">
        <v>1544</v>
      </c>
    </row>
    <row r="1892" spans="2:4" x14ac:dyDescent="0.25">
      <c r="B1892" s="123" t="s">
        <v>2101</v>
      </c>
      <c r="C1892" s="125" t="s">
        <v>1543</v>
      </c>
      <c r="D1892" s="125" t="s">
        <v>1544</v>
      </c>
    </row>
    <row r="1893" spans="2:4" x14ac:dyDescent="0.25">
      <c r="B1893" s="123" t="s">
        <v>2102</v>
      </c>
      <c r="C1893" s="125" t="s">
        <v>1543</v>
      </c>
      <c r="D1893" s="125" t="s">
        <v>1544</v>
      </c>
    </row>
    <row r="1894" spans="2:4" x14ac:dyDescent="0.25">
      <c r="B1894" s="123" t="s">
        <v>2103</v>
      </c>
      <c r="C1894" s="125" t="s">
        <v>1543</v>
      </c>
      <c r="D1894" s="125" t="s">
        <v>1544</v>
      </c>
    </row>
    <row r="1895" spans="2:4" x14ac:dyDescent="0.25">
      <c r="B1895" s="123" t="s">
        <v>2104</v>
      </c>
      <c r="C1895" s="125" t="s">
        <v>1543</v>
      </c>
      <c r="D1895" s="125" t="s">
        <v>1544</v>
      </c>
    </row>
    <row r="1896" spans="2:4" x14ac:dyDescent="0.25">
      <c r="B1896" s="123" t="s">
        <v>2105</v>
      </c>
      <c r="C1896" s="125" t="s">
        <v>1543</v>
      </c>
      <c r="D1896" s="125" t="s">
        <v>1544</v>
      </c>
    </row>
    <row r="1897" spans="2:4" x14ac:dyDescent="0.25">
      <c r="B1897" s="123" t="s">
        <v>2106</v>
      </c>
      <c r="C1897" s="125" t="s">
        <v>1543</v>
      </c>
      <c r="D1897" s="125" t="s">
        <v>1544</v>
      </c>
    </row>
    <row r="1898" spans="2:4" x14ac:dyDescent="0.25">
      <c r="B1898" s="123" t="s">
        <v>437</v>
      </c>
      <c r="C1898" s="125" t="s">
        <v>1543</v>
      </c>
      <c r="D1898" s="125" t="s">
        <v>1546</v>
      </c>
    </row>
    <row r="1899" spans="2:4" x14ac:dyDescent="0.25">
      <c r="B1899" s="123" t="s">
        <v>2107</v>
      </c>
      <c r="C1899" s="125" t="s">
        <v>1543</v>
      </c>
      <c r="D1899" s="125" t="s">
        <v>1544</v>
      </c>
    </row>
    <row r="1900" spans="2:4" x14ac:dyDescent="0.25">
      <c r="B1900" s="123" t="s">
        <v>2108</v>
      </c>
      <c r="C1900" s="125" t="s">
        <v>1543</v>
      </c>
      <c r="D1900" s="125" t="s">
        <v>1544</v>
      </c>
    </row>
    <row r="1901" spans="2:4" x14ac:dyDescent="0.25">
      <c r="B1901" s="123" t="s">
        <v>2109</v>
      </c>
      <c r="C1901" s="125" t="s">
        <v>1543</v>
      </c>
      <c r="D1901" s="125" t="s">
        <v>1544</v>
      </c>
    </row>
    <row r="1902" spans="2:4" x14ac:dyDescent="0.25">
      <c r="B1902" s="123" t="s">
        <v>2110</v>
      </c>
      <c r="C1902" s="125" t="s">
        <v>1543</v>
      </c>
      <c r="D1902" s="125" t="s">
        <v>1546</v>
      </c>
    </row>
    <row r="1903" spans="2:4" x14ac:dyDescent="0.25">
      <c r="B1903" s="123" t="s">
        <v>2111</v>
      </c>
      <c r="C1903" s="125" t="s">
        <v>1543</v>
      </c>
      <c r="D1903" s="125" t="s">
        <v>1546</v>
      </c>
    </row>
    <row r="1904" spans="2:4" x14ac:dyDescent="0.25">
      <c r="B1904" s="123" t="s">
        <v>2112</v>
      </c>
      <c r="C1904" s="125" t="s">
        <v>1543</v>
      </c>
      <c r="D1904" s="125" t="s">
        <v>1544</v>
      </c>
    </row>
    <row r="1905" spans="2:4" x14ac:dyDescent="0.25">
      <c r="B1905" s="123" t="s">
        <v>2113</v>
      </c>
      <c r="C1905" s="125" t="s">
        <v>1543</v>
      </c>
      <c r="D1905" s="125" t="s">
        <v>1546</v>
      </c>
    </row>
    <row r="1906" spans="2:4" x14ac:dyDescent="0.25">
      <c r="B1906" s="123" t="s">
        <v>2114</v>
      </c>
      <c r="C1906" s="125" t="s">
        <v>1543</v>
      </c>
      <c r="D1906" s="125" t="s">
        <v>1546</v>
      </c>
    </row>
    <row r="1907" spans="2:4" x14ac:dyDescent="0.25">
      <c r="B1907" s="123" t="s">
        <v>2115</v>
      </c>
      <c r="C1907" s="125" t="s">
        <v>1543</v>
      </c>
      <c r="D1907" s="125" t="s">
        <v>1544</v>
      </c>
    </row>
    <row r="1908" spans="2:4" x14ac:dyDescent="0.25">
      <c r="B1908" s="123" t="s">
        <v>2116</v>
      </c>
      <c r="C1908" s="125" t="s">
        <v>1543</v>
      </c>
      <c r="D1908" s="125" t="s">
        <v>1546</v>
      </c>
    </row>
    <row r="1909" spans="2:4" x14ac:dyDescent="0.25">
      <c r="B1909" s="123" t="s">
        <v>2117</v>
      </c>
      <c r="C1909" s="125" t="s">
        <v>1543</v>
      </c>
      <c r="D1909" s="125" t="s">
        <v>1544</v>
      </c>
    </row>
    <row r="1910" spans="2:4" x14ac:dyDescent="0.25">
      <c r="B1910" s="123" t="s">
        <v>2118</v>
      </c>
      <c r="C1910" s="125" t="s">
        <v>1543</v>
      </c>
      <c r="D1910" s="125" t="s">
        <v>1544</v>
      </c>
    </row>
    <row r="1911" spans="2:4" x14ac:dyDescent="0.25">
      <c r="B1911" s="123" t="s">
        <v>2119</v>
      </c>
      <c r="C1911" s="125" t="s">
        <v>1543</v>
      </c>
      <c r="D1911" s="125" t="s">
        <v>1544</v>
      </c>
    </row>
    <row r="1912" spans="2:4" x14ac:dyDescent="0.25">
      <c r="B1912" s="123" t="s">
        <v>2120</v>
      </c>
      <c r="C1912" s="125" t="s">
        <v>1543</v>
      </c>
      <c r="D1912" s="125" t="s">
        <v>1544</v>
      </c>
    </row>
    <row r="1913" spans="2:4" x14ac:dyDescent="0.25">
      <c r="B1913" s="123" t="s">
        <v>2121</v>
      </c>
      <c r="C1913" s="125" t="s">
        <v>1543</v>
      </c>
      <c r="D1913" s="125" t="s">
        <v>1544</v>
      </c>
    </row>
    <row r="1914" spans="2:4" x14ac:dyDescent="0.25">
      <c r="B1914" s="123" t="s">
        <v>2122</v>
      </c>
      <c r="C1914" s="125" t="s">
        <v>1543</v>
      </c>
      <c r="D1914" s="125" t="s">
        <v>1544</v>
      </c>
    </row>
    <row r="1915" spans="2:4" x14ac:dyDescent="0.25">
      <c r="B1915" s="123" t="s">
        <v>2123</v>
      </c>
      <c r="C1915" s="125" t="s">
        <v>1543</v>
      </c>
      <c r="D1915" s="125" t="s">
        <v>1544</v>
      </c>
    </row>
    <row r="1916" spans="2:4" x14ac:dyDescent="0.25">
      <c r="B1916" s="123" t="s">
        <v>2124</v>
      </c>
      <c r="C1916" s="125" t="s">
        <v>1543</v>
      </c>
      <c r="D1916" s="125" t="s">
        <v>1546</v>
      </c>
    </row>
    <row r="1917" spans="2:4" x14ac:dyDescent="0.25">
      <c r="B1917" s="123" t="s">
        <v>2125</v>
      </c>
      <c r="C1917" s="125" t="s">
        <v>1543</v>
      </c>
      <c r="D1917" s="125" t="s">
        <v>1544</v>
      </c>
    </row>
    <row r="1918" spans="2:4" x14ac:dyDescent="0.25">
      <c r="B1918" s="123" t="s">
        <v>2126</v>
      </c>
      <c r="C1918" s="125" t="s">
        <v>1543</v>
      </c>
      <c r="D1918" s="125" t="s">
        <v>1544</v>
      </c>
    </row>
    <row r="1919" spans="2:4" x14ac:dyDescent="0.25">
      <c r="B1919" s="123" t="s">
        <v>2127</v>
      </c>
      <c r="C1919" s="125" t="s">
        <v>1543</v>
      </c>
      <c r="D1919" s="125" t="s">
        <v>1544</v>
      </c>
    </row>
    <row r="1920" spans="2:4" x14ac:dyDescent="0.25">
      <c r="B1920" s="123" t="s">
        <v>2128</v>
      </c>
      <c r="C1920" s="125" t="s">
        <v>1543</v>
      </c>
      <c r="D1920" s="125" t="s">
        <v>1544</v>
      </c>
    </row>
    <row r="1921" spans="2:4" x14ac:dyDescent="0.25">
      <c r="B1921" s="123" t="s">
        <v>2129</v>
      </c>
      <c r="C1921" s="125" t="s">
        <v>1543</v>
      </c>
      <c r="D1921" s="125" t="s">
        <v>1546</v>
      </c>
    </row>
    <row r="1922" spans="2:4" x14ac:dyDescent="0.25">
      <c r="B1922" s="123" t="s">
        <v>2130</v>
      </c>
      <c r="C1922" s="125" t="s">
        <v>1543</v>
      </c>
      <c r="D1922" s="125" t="s">
        <v>1546</v>
      </c>
    </row>
    <row r="1923" spans="2:4" x14ac:dyDescent="0.25">
      <c r="B1923" s="123" t="s">
        <v>2131</v>
      </c>
      <c r="C1923" s="125" t="s">
        <v>1543</v>
      </c>
      <c r="D1923" s="125" t="s">
        <v>1544</v>
      </c>
    </row>
    <row r="1924" spans="2:4" x14ac:dyDescent="0.25">
      <c r="B1924" s="123" t="s">
        <v>2132</v>
      </c>
      <c r="C1924" s="125" t="s">
        <v>1543</v>
      </c>
      <c r="D1924" s="125" t="s">
        <v>1546</v>
      </c>
    </row>
    <row r="1925" spans="2:4" x14ac:dyDescent="0.25">
      <c r="B1925" s="123" t="s">
        <v>1260</v>
      </c>
      <c r="C1925" s="125" t="s">
        <v>1543</v>
      </c>
      <c r="D1925" s="125" t="s">
        <v>1544</v>
      </c>
    </row>
    <row r="1926" spans="2:4" x14ac:dyDescent="0.25">
      <c r="B1926" s="123" t="s">
        <v>2133</v>
      </c>
      <c r="C1926" s="125" t="s">
        <v>1543</v>
      </c>
      <c r="D1926" s="125" t="s">
        <v>1544</v>
      </c>
    </row>
    <row r="1927" spans="2:4" x14ac:dyDescent="0.25">
      <c r="B1927" s="123" t="s">
        <v>2134</v>
      </c>
      <c r="C1927" s="125" t="s">
        <v>1543</v>
      </c>
      <c r="D1927" s="125" t="s">
        <v>1546</v>
      </c>
    </row>
    <row r="1928" spans="2:4" x14ac:dyDescent="0.25">
      <c r="B1928" s="123" t="s">
        <v>2135</v>
      </c>
      <c r="C1928" s="125" t="s">
        <v>1543</v>
      </c>
      <c r="D1928" s="125" t="s">
        <v>1544</v>
      </c>
    </row>
    <row r="1929" spans="2:4" x14ac:dyDescent="0.25">
      <c r="B1929" s="123" t="s">
        <v>2136</v>
      </c>
      <c r="C1929" s="125" t="s">
        <v>1543</v>
      </c>
      <c r="D1929" s="125" t="s">
        <v>1544</v>
      </c>
    </row>
    <row r="1930" spans="2:4" x14ac:dyDescent="0.25">
      <c r="B1930" s="123" t="s">
        <v>2137</v>
      </c>
      <c r="C1930" s="125" t="s">
        <v>1543</v>
      </c>
      <c r="D1930" s="125" t="s">
        <v>1544</v>
      </c>
    </row>
    <row r="1931" spans="2:4" x14ac:dyDescent="0.25">
      <c r="B1931" s="123" t="s">
        <v>2138</v>
      </c>
      <c r="C1931" s="125" t="s">
        <v>1543</v>
      </c>
      <c r="D1931" s="125" t="s">
        <v>1544</v>
      </c>
    </row>
    <row r="1932" spans="2:4" x14ac:dyDescent="0.25">
      <c r="B1932" s="123" t="s">
        <v>2139</v>
      </c>
      <c r="C1932" s="125" t="s">
        <v>1543</v>
      </c>
      <c r="D1932" s="125" t="s">
        <v>1544</v>
      </c>
    </row>
    <row r="1933" spans="2:4" x14ac:dyDescent="0.25">
      <c r="B1933" s="123" t="s">
        <v>2140</v>
      </c>
      <c r="C1933" s="125" t="s">
        <v>1543</v>
      </c>
      <c r="D1933" s="125" t="s">
        <v>1544</v>
      </c>
    </row>
    <row r="1934" spans="2:4" x14ac:dyDescent="0.25">
      <c r="B1934" s="123" t="s">
        <v>2141</v>
      </c>
      <c r="C1934" s="125" t="s">
        <v>1543</v>
      </c>
      <c r="D1934" s="125" t="s">
        <v>1544</v>
      </c>
    </row>
    <row r="1935" spans="2:4" x14ac:dyDescent="0.25">
      <c r="B1935" s="123" t="s">
        <v>2142</v>
      </c>
      <c r="C1935" s="125" t="s">
        <v>1543</v>
      </c>
      <c r="D1935" s="125" t="s">
        <v>1544</v>
      </c>
    </row>
    <row r="1936" spans="2:4" x14ac:dyDescent="0.25">
      <c r="B1936" s="123" t="s">
        <v>2143</v>
      </c>
      <c r="C1936" s="125" t="s">
        <v>1543</v>
      </c>
      <c r="D1936" s="125" t="s">
        <v>1544</v>
      </c>
    </row>
    <row r="1937" spans="2:4" x14ac:dyDescent="0.25">
      <c r="B1937" s="123" t="s">
        <v>2144</v>
      </c>
      <c r="C1937" s="125" t="s">
        <v>1543</v>
      </c>
      <c r="D1937" s="125" t="s">
        <v>1546</v>
      </c>
    </row>
    <row r="1938" spans="2:4" x14ac:dyDescent="0.25">
      <c r="B1938" s="123" t="s">
        <v>2145</v>
      </c>
      <c r="C1938" s="125" t="s">
        <v>1543</v>
      </c>
      <c r="D1938" s="125" t="s">
        <v>1544</v>
      </c>
    </row>
    <row r="1939" spans="2:4" x14ac:dyDescent="0.25">
      <c r="B1939" s="123" t="s">
        <v>2146</v>
      </c>
      <c r="C1939" s="125" t="s">
        <v>1543</v>
      </c>
      <c r="D1939" s="125" t="s">
        <v>1544</v>
      </c>
    </row>
    <row r="1940" spans="2:4" x14ac:dyDescent="0.25">
      <c r="B1940" s="123" t="s">
        <v>2147</v>
      </c>
      <c r="C1940" s="125" t="s">
        <v>1543</v>
      </c>
      <c r="D1940" s="125" t="s">
        <v>1544</v>
      </c>
    </row>
    <row r="1941" spans="2:4" x14ac:dyDescent="0.25">
      <c r="B1941" s="123" t="s">
        <v>2148</v>
      </c>
      <c r="C1941" s="125" t="s">
        <v>1543</v>
      </c>
      <c r="D1941" s="125" t="s">
        <v>1544</v>
      </c>
    </row>
    <row r="1942" spans="2:4" x14ac:dyDescent="0.25">
      <c r="B1942" s="123" t="s">
        <v>2149</v>
      </c>
      <c r="C1942" s="125" t="s">
        <v>1543</v>
      </c>
      <c r="D1942" s="125" t="s">
        <v>1544</v>
      </c>
    </row>
    <row r="1943" spans="2:4" x14ac:dyDescent="0.25">
      <c r="B1943" s="123" t="s">
        <v>2150</v>
      </c>
      <c r="C1943" s="125" t="s">
        <v>1543</v>
      </c>
      <c r="D1943" s="125" t="s">
        <v>1544</v>
      </c>
    </row>
    <row r="1944" spans="2:4" x14ac:dyDescent="0.25">
      <c r="B1944" s="123" t="s">
        <v>2151</v>
      </c>
      <c r="C1944" s="125" t="s">
        <v>1543</v>
      </c>
      <c r="D1944" s="125" t="s">
        <v>1546</v>
      </c>
    </row>
    <row r="1945" spans="2:4" x14ac:dyDescent="0.25">
      <c r="B1945" s="123" t="s">
        <v>2152</v>
      </c>
      <c r="C1945" s="125" t="s">
        <v>1543</v>
      </c>
      <c r="D1945" s="125" t="s">
        <v>1544</v>
      </c>
    </row>
    <row r="1946" spans="2:4" x14ac:dyDescent="0.25">
      <c r="B1946" s="123" t="s">
        <v>2153</v>
      </c>
      <c r="C1946" s="125" t="s">
        <v>1543</v>
      </c>
      <c r="D1946" s="125" t="s">
        <v>1544</v>
      </c>
    </row>
    <row r="1947" spans="2:4" x14ac:dyDescent="0.25">
      <c r="B1947" s="123" t="s">
        <v>2154</v>
      </c>
      <c r="C1947" s="125" t="s">
        <v>1543</v>
      </c>
      <c r="D1947" s="125" t="s">
        <v>1544</v>
      </c>
    </row>
    <row r="1948" spans="2:4" x14ac:dyDescent="0.25">
      <c r="B1948" s="123" t="s">
        <v>2155</v>
      </c>
      <c r="C1948" s="125" t="s">
        <v>1543</v>
      </c>
      <c r="D1948" s="125" t="s">
        <v>1544</v>
      </c>
    </row>
    <row r="1949" spans="2:4" x14ac:dyDescent="0.25">
      <c r="B1949" s="123" t="s">
        <v>1277</v>
      </c>
      <c r="C1949" s="125" t="s">
        <v>1543</v>
      </c>
      <c r="D1949" s="125" t="s">
        <v>1546</v>
      </c>
    </row>
    <row r="1950" spans="2:4" x14ac:dyDescent="0.25">
      <c r="B1950" s="123" t="s">
        <v>2156</v>
      </c>
      <c r="C1950" s="125" t="s">
        <v>1543</v>
      </c>
      <c r="D1950" s="125" t="s">
        <v>1546</v>
      </c>
    </row>
    <row r="1951" spans="2:4" x14ac:dyDescent="0.25">
      <c r="B1951" s="123" t="s">
        <v>2157</v>
      </c>
      <c r="C1951" s="125" t="s">
        <v>1543</v>
      </c>
      <c r="D1951" s="125" t="s">
        <v>1544</v>
      </c>
    </row>
    <row r="1952" spans="2:4" x14ac:dyDescent="0.25">
      <c r="B1952" s="123" t="s">
        <v>2158</v>
      </c>
      <c r="C1952" s="125" t="s">
        <v>1543</v>
      </c>
      <c r="D1952" s="125" t="s">
        <v>1544</v>
      </c>
    </row>
    <row r="1953" spans="2:4" x14ac:dyDescent="0.25">
      <c r="B1953" s="123" t="s">
        <v>2159</v>
      </c>
      <c r="C1953" s="125" t="s">
        <v>1543</v>
      </c>
      <c r="D1953" s="125" t="s">
        <v>1546</v>
      </c>
    </row>
    <row r="1954" spans="2:4" x14ac:dyDescent="0.25">
      <c r="B1954" s="123" t="s">
        <v>2160</v>
      </c>
      <c r="C1954" s="125" t="s">
        <v>1543</v>
      </c>
      <c r="D1954" s="125" t="s">
        <v>1546</v>
      </c>
    </row>
    <row r="1955" spans="2:4" x14ac:dyDescent="0.25">
      <c r="B1955" s="123" t="s">
        <v>2161</v>
      </c>
      <c r="C1955" s="125" t="s">
        <v>1543</v>
      </c>
      <c r="D1955" s="125" t="s">
        <v>1546</v>
      </c>
    </row>
    <row r="1956" spans="2:4" x14ac:dyDescent="0.25">
      <c r="B1956" s="123" t="s">
        <v>2162</v>
      </c>
      <c r="C1956" s="125" t="s">
        <v>1543</v>
      </c>
      <c r="D1956" s="125" t="s">
        <v>1544</v>
      </c>
    </row>
    <row r="1957" spans="2:4" x14ac:dyDescent="0.25">
      <c r="B1957" s="123" t="s">
        <v>2163</v>
      </c>
      <c r="C1957" s="125" t="s">
        <v>1543</v>
      </c>
      <c r="D1957" s="125" t="s">
        <v>1546</v>
      </c>
    </row>
    <row r="1958" spans="2:4" x14ac:dyDescent="0.25">
      <c r="B1958" s="123" t="s">
        <v>2164</v>
      </c>
      <c r="C1958" s="125" t="s">
        <v>1543</v>
      </c>
      <c r="D1958" s="125" t="s">
        <v>1546</v>
      </c>
    </row>
    <row r="1959" spans="2:4" x14ac:dyDescent="0.25">
      <c r="B1959" s="123" t="s">
        <v>2165</v>
      </c>
      <c r="C1959" s="125" t="s">
        <v>1543</v>
      </c>
      <c r="D1959" s="125" t="s">
        <v>1544</v>
      </c>
    </row>
    <row r="1960" spans="2:4" x14ac:dyDescent="0.25">
      <c r="B1960" s="123" t="s">
        <v>2166</v>
      </c>
      <c r="C1960" s="125" t="s">
        <v>1543</v>
      </c>
      <c r="D1960" s="125" t="s">
        <v>1544</v>
      </c>
    </row>
    <row r="1961" spans="2:4" x14ac:dyDescent="0.25">
      <c r="B1961" s="123" t="s">
        <v>2167</v>
      </c>
      <c r="C1961" s="125" t="s">
        <v>1543</v>
      </c>
      <c r="D1961" s="125" t="s">
        <v>1544</v>
      </c>
    </row>
    <row r="1962" spans="2:4" x14ac:dyDescent="0.25">
      <c r="B1962" s="123" t="s">
        <v>2168</v>
      </c>
      <c r="C1962" s="125" t="s">
        <v>1543</v>
      </c>
      <c r="D1962" s="125" t="s">
        <v>1544</v>
      </c>
    </row>
    <row r="1963" spans="2:4" x14ac:dyDescent="0.25">
      <c r="B1963" s="123" t="s">
        <v>2169</v>
      </c>
      <c r="C1963" s="125" t="s">
        <v>1543</v>
      </c>
      <c r="D1963" s="125" t="s">
        <v>1544</v>
      </c>
    </row>
    <row r="1964" spans="2:4" x14ac:dyDescent="0.25">
      <c r="B1964" s="123" t="s">
        <v>2170</v>
      </c>
      <c r="C1964" s="125" t="s">
        <v>1543</v>
      </c>
      <c r="D1964" s="125" t="s">
        <v>1544</v>
      </c>
    </row>
    <row r="1965" spans="2:4" x14ac:dyDescent="0.25">
      <c r="B1965" s="123" t="s">
        <v>2171</v>
      </c>
      <c r="C1965" s="125" t="s">
        <v>1543</v>
      </c>
      <c r="D1965" s="125" t="s">
        <v>1544</v>
      </c>
    </row>
    <row r="1966" spans="2:4" x14ac:dyDescent="0.25">
      <c r="B1966" s="123" t="s">
        <v>2172</v>
      </c>
      <c r="C1966" s="125" t="s">
        <v>1543</v>
      </c>
      <c r="D1966" s="125" t="s">
        <v>1544</v>
      </c>
    </row>
    <row r="1967" spans="2:4" x14ac:dyDescent="0.25">
      <c r="B1967" s="123" t="s">
        <v>2173</v>
      </c>
      <c r="C1967" s="125" t="s">
        <v>1543</v>
      </c>
      <c r="D1967" s="125" t="s">
        <v>1546</v>
      </c>
    </row>
    <row r="1968" spans="2:4" x14ac:dyDescent="0.25">
      <c r="B1968" s="123" t="s">
        <v>2174</v>
      </c>
      <c r="C1968" s="125" t="s">
        <v>1543</v>
      </c>
      <c r="D1968" s="125" t="s">
        <v>1546</v>
      </c>
    </row>
    <row r="1969" spans="2:4" x14ac:dyDescent="0.25">
      <c r="B1969" s="123" t="s">
        <v>2175</v>
      </c>
      <c r="C1969" s="125" t="s">
        <v>1543</v>
      </c>
      <c r="D1969" s="125" t="s">
        <v>1546</v>
      </c>
    </row>
    <row r="1970" spans="2:4" x14ac:dyDescent="0.25">
      <c r="B1970" s="123" t="s">
        <v>2176</v>
      </c>
      <c r="C1970" s="125" t="s">
        <v>1543</v>
      </c>
      <c r="D1970" s="125" t="s">
        <v>1544</v>
      </c>
    </row>
    <row r="1971" spans="2:4" x14ac:dyDescent="0.25">
      <c r="B1971" s="123" t="s">
        <v>2177</v>
      </c>
      <c r="C1971" s="125" t="s">
        <v>1543</v>
      </c>
      <c r="D1971" s="125" t="s">
        <v>1546</v>
      </c>
    </row>
    <row r="1972" spans="2:4" x14ac:dyDescent="0.25">
      <c r="B1972" s="123" t="s">
        <v>2178</v>
      </c>
      <c r="C1972" s="125" t="s">
        <v>1543</v>
      </c>
      <c r="D1972" s="125" t="s">
        <v>1546</v>
      </c>
    </row>
    <row r="1973" spans="2:4" x14ac:dyDescent="0.25">
      <c r="B1973" s="123" t="s">
        <v>2179</v>
      </c>
      <c r="C1973" s="125" t="s">
        <v>1543</v>
      </c>
      <c r="D1973" s="125" t="s">
        <v>1543</v>
      </c>
    </row>
    <row r="1974" spans="2:4" x14ac:dyDescent="0.25">
      <c r="B1974" s="123" t="s">
        <v>2180</v>
      </c>
      <c r="C1974" s="125" t="s">
        <v>1543</v>
      </c>
      <c r="D1974" s="125" t="s">
        <v>1543</v>
      </c>
    </row>
    <row r="1975" spans="2:4" x14ac:dyDescent="0.25">
      <c r="B1975" s="123" t="s">
        <v>2181</v>
      </c>
      <c r="C1975" s="125" t="s">
        <v>1543</v>
      </c>
      <c r="D1975" s="125" t="s">
        <v>1543</v>
      </c>
    </row>
    <row r="1976" spans="2:4" x14ac:dyDescent="0.25">
      <c r="B1976" s="123" t="s">
        <v>1476</v>
      </c>
      <c r="C1976" s="125" t="s">
        <v>1397</v>
      </c>
      <c r="D1976" s="125" t="s">
        <v>1398</v>
      </c>
    </row>
    <row r="1977" spans="2:4" x14ac:dyDescent="0.25">
      <c r="B1977" s="123" t="s">
        <v>2182</v>
      </c>
      <c r="C1977" s="125" t="s">
        <v>1397</v>
      </c>
      <c r="D1977" s="125" t="s">
        <v>1398</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2BC6-FDDF-4A81-B0AF-2B4C40E53E05}">
  <sheetPr codeName="Planilha4"/>
  <dimension ref="A1:G19"/>
  <sheetViews>
    <sheetView showGridLines="0" workbookViewId="0">
      <selection activeCell="G18" sqref="G18"/>
    </sheetView>
  </sheetViews>
  <sheetFormatPr defaultColWidth="9.109375" defaultRowHeight="14.4" x14ac:dyDescent="0.3"/>
  <cols>
    <col min="1" max="1" width="25.6640625" style="89" bestFit="1" customWidth="1"/>
    <col min="2" max="3" width="9.109375" style="89"/>
    <col min="4" max="4" width="24.33203125" style="89" bestFit="1" customWidth="1"/>
    <col min="5" max="6" width="9.109375" style="89"/>
    <col min="7" max="7" width="17.6640625" style="89" bestFit="1" customWidth="1"/>
    <col min="8" max="16384" width="9.109375" style="89"/>
  </cols>
  <sheetData>
    <row r="1" spans="1:7" x14ac:dyDescent="0.3">
      <c r="A1" s="90" t="s">
        <v>164</v>
      </c>
      <c r="D1" s="88" t="s">
        <v>165</v>
      </c>
    </row>
    <row r="2" spans="1:7" x14ac:dyDescent="0.3">
      <c r="A2" s="89" t="s">
        <v>166</v>
      </c>
      <c r="D2" s="89" t="s">
        <v>167</v>
      </c>
      <c r="G2" s="91">
        <f>VALUE(MATCH(REF_EMPRESA,CADASTRO[EMPRESA],0)&amp;CULTURAREF)</f>
        <v>22</v>
      </c>
    </row>
    <row r="3" spans="1:7" x14ac:dyDescent="0.3">
      <c r="A3" s="89" t="s">
        <v>168</v>
      </c>
      <c r="D3" s="89" t="s">
        <v>169</v>
      </c>
    </row>
    <row r="4" spans="1:7" x14ac:dyDescent="0.3">
      <c r="A4" s="89" t="s">
        <v>170</v>
      </c>
      <c r="D4" s="89" t="s">
        <v>171</v>
      </c>
    </row>
    <row r="5" spans="1:7" x14ac:dyDescent="0.3">
      <c r="A5" s="89" t="s">
        <v>172</v>
      </c>
      <c r="D5" s="89" t="s">
        <v>173</v>
      </c>
      <c r="G5" s="91" t="str" cm="1">
        <f t="array" aca="1" ref="G5:G19" ca="1">IF(CULTURAREF=2,OFFSET(CULTIVARCAB,MATCH(CULTURAREF,LST_CULTURACULTIVAR,0),,COUNTIF(LST_CULTURACULTIVAR,CULTURAREF)),IF(REF_LST=11,LST_CTVRCELSO,LST_CTVRTROPICAL))</f>
        <v>TMG 21 GLTP</v>
      </c>
    </row>
    <row r="6" spans="1:7" x14ac:dyDescent="0.3">
      <c r="A6" s="89" t="s">
        <v>174</v>
      </c>
      <c r="D6" s="89" t="s">
        <v>175</v>
      </c>
      <c r="G6" s="89" t="str">
        <f ca="1"/>
        <v>TMG 22 GLTP</v>
      </c>
    </row>
    <row r="7" spans="1:7" x14ac:dyDescent="0.3">
      <c r="A7" s="89" t="s">
        <v>176</v>
      </c>
      <c r="D7" s="89" t="s">
        <v>177</v>
      </c>
      <c r="G7" s="89" t="str">
        <f ca="1"/>
        <v>TMG 31 B3RF</v>
      </c>
    </row>
    <row r="8" spans="1:7" x14ac:dyDescent="0.3">
      <c r="A8" s="89" t="s">
        <v>178</v>
      </c>
      <c r="D8" s="89" t="s">
        <v>186</v>
      </c>
      <c r="G8" s="89" t="str">
        <f ca="1"/>
        <v>TMG 44 B2RF</v>
      </c>
    </row>
    <row r="9" spans="1:7" x14ac:dyDescent="0.3">
      <c r="A9" s="89" t="s">
        <v>179</v>
      </c>
      <c r="D9" s="94" t="s">
        <v>199</v>
      </c>
      <c r="G9" s="89" t="str">
        <f ca="1"/>
        <v>TMG 50 WS3</v>
      </c>
    </row>
    <row r="10" spans="1:7" x14ac:dyDescent="0.3">
      <c r="A10" s="89" t="s">
        <v>180</v>
      </c>
      <c r="D10" s="94" t="s">
        <v>200</v>
      </c>
      <c r="G10" s="89" t="str">
        <f ca="1"/>
        <v>TMG 51 WS3</v>
      </c>
    </row>
    <row r="11" spans="1:7" x14ac:dyDescent="0.3">
      <c r="A11" s="89" t="s">
        <v>181</v>
      </c>
      <c r="G11" s="89" t="str">
        <f ca="1"/>
        <v>TMG 61 RF</v>
      </c>
    </row>
    <row r="12" spans="1:7" x14ac:dyDescent="0.3">
      <c r="A12" s="89" t="s">
        <v>182</v>
      </c>
      <c r="G12" s="89" t="str">
        <f ca="1"/>
        <v>TMG 66 GL</v>
      </c>
    </row>
    <row r="13" spans="1:7" x14ac:dyDescent="0.3">
      <c r="A13" s="89" t="s">
        <v>183</v>
      </c>
      <c r="G13" s="89" t="str">
        <f ca="1"/>
        <v>TMG 81 WS</v>
      </c>
    </row>
    <row r="14" spans="1:7" x14ac:dyDescent="0.3">
      <c r="A14" s="89" t="s">
        <v>184</v>
      </c>
      <c r="G14" s="89" t="str">
        <f ca="1"/>
        <v>TMG 91 WS3</v>
      </c>
    </row>
    <row r="15" spans="1:7" x14ac:dyDescent="0.3">
      <c r="G15" s="89" t="str">
        <f ca="1"/>
        <v>21066 GL</v>
      </c>
    </row>
    <row r="16" spans="1:7" x14ac:dyDescent="0.3">
      <c r="G16" s="89" t="str">
        <f ca="1"/>
        <v>TMG 33 B3RF</v>
      </c>
    </row>
    <row r="17" spans="7:7" x14ac:dyDescent="0.3">
      <c r="G17" s="89" t="str">
        <f ca="1"/>
        <v>TMG 38 B3RF</v>
      </c>
    </row>
    <row r="18" spans="7:7" x14ac:dyDescent="0.3">
      <c r="G18" s="89" t="str">
        <f ca="1"/>
        <v>ST ÁPEX B3RF</v>
      </c>
    </row>
    <row r="19" spans="7:7" x14ac:dyDescent="0.3">
      <c r="G19" s="89" t="str">
        <f ca="1"/>
        <v>ST FIBER 2102 GLTP</v>
      </c>
    </row>
  </sheetData>
  <pageMargins left="0.511811024" right="0.511811024" top="0.78740157499999996" bottom="0.78740157499999996" header="0.31496062000000002" footer="0.31496062000000002"/>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40</vt:i4>
      </vt:variant>
    </vt:vector>
  </HeadingPairs>
  <TitlesOfParts>
    <vt:vector size="45" baseType="lpstr">
      <vt:lpstr>Pedido de Venda</vt:lpstr>
      <vt:lpstr>IMPRESSÃO PDF</vt:lpstr>
      <vt:lpstr>PREMISSAS</vt:lpstr>
      <vt:lpstr>REGIÕES</vt:lpstr>
      <vt:lpstr>Planilha1</vt:lpstr>
      <vt:lpstr>'IMPRESSÃO PDF'!Area_de_impressao</vt:lpstr>
      <vt:lpstr>'Pedido de Venda'!Area_de_impressao</vt:lpstr>
      <vt:lpstr>'IMPRESSÃO PDF'!CULTIVARCAB</vt:lpstr>
      <vt:lpstr>CULTIVARCAB</vt:lpstr>
      <vt:lpstr>CULTURAREF</vt:lpstr>
      <vt:lpstr>'IMPRESSÃO PDF'!EMBALAGEM_CAB</vt:lpstr>
      <vt:lpstr>EMBALAGEM_CAB</vt:lpstr>
      <vt:lpstr>'IMPRESSÃO PDF'!EMBALAGEM_LST</vt:lpstr>
      <vt:lpstr>EMBALAGEM_LST</vt:lpstr>
      <vt:lpstr>FRM_PGTO_REF</vt:lpstr>
      <vt:lpstr>LST_CIDADES</vt:lpstr>
      <vt:lpstr>'IMPRESSÃO PDF'!LST_CTVRCELSO</vt:lpstr>
      <vt:lpstr>LST_CTVRCELSO</vt:lpstr>
      <vt:lpstr>'IMPRESSÃO PDF'!LST_CTVRTROPICAL</vt:lpstr>
      <vt:lpstr>LST_CTVRTROPICAL</vt:lpstr>
      <vt:lpstr>'IMPRESSÃO PDF'!LST_CULTURACULTIVAR</vt:lpstr>
      <vt:lpstr>LST_CULTURACULTIVAR</vt:lpstr>
      <vt:lpstr>'IMPRESSÃO PDF'!LST_CULTURATSI</vt:lpstr>
      <vt:lpstr>LST_CULTURATSI</vt:lpstr>
      <vt:lpstr>'IMPRESSÃO PDF'!LST_EMPRESA</vt:lpstr>
      <vt:lpstr>LST_EMPRESA</vt:lpstr>
      <vt:lpstr>'IMPRESSÃO PDF'!LST_MAX</vt:lpstr>
      <vt:lpstr>LST_MAX</vt:lpstr>
      <vt:lpstr>'IMPRESSÃO PDF'!LST_MIN</vt:lpstr>
      <vt:lpstr>LST_MIN</vt:lpstr>
      <vt:lpstr>'IMPRESSÃO PDF'!LST_RTV</vt:lpstr>
      <vt:lpstr>LST_RTV</vt:lpstr>
      <vt:lpstr>'IMPRESSÃO PDF'!REF_CTVRTROPICAL</vt:lpstr>
      <vt:lpstr>REF_CTVRTROPICAL</vt:lpstr>
      <vt:lpstr>'IMPRESSÃO PDF'!REF_EMPRESA</vt:lpstr>
      <vt:lpstr>REF_EMPRESA</vt:lpstr>
      <vt:lpstr>'IMPRESSÃO PDF'!REF_FORMA_PGTO</vt:lpstr>
      <vt:lpstr>REF_FORMA_PGTO</vt:lpstr>
      <vt:lpstr>REF_LST</vt:lpstr>
      <vt:lpstr>'IMPRESSÃO PDF'!RTV_REF</vt:lpstr>
      <vt:lpstr>RTV_REF</vt:lpstr>
      <vt:lpstr>'IMPRESSÃO PDF'!TSICAB</vt:lpstr>
      <vt:lpstr>TSICAB</vt:lpstr>
      <vt:lpstr>'IMPRESSÃO PDF'!VENDEDOR</vt:lpstr>
      <vt:lpstr>VENDEDOR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Cliente</dc:creator>
  <cp:lastModifiedBy>ELIANE LIMA DOS SANTOS MANZAN</cp:lastModifiedBy>
  <cp:lastPrinted>2024-06-24T13:57:17Z</cp:lastPrinted>
  <dcterms:created xsi:type="dcterms:W3CDTF">2007-08-08T12:02:36Z</dcterms:created>
  <dcterms:modified xsi:type="dcterms:W3CDTF">2024-06-24T14:21:10Z</dcterms:modified>
</cp:coreProperties>
</file>