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gazda/Desktop/"/>
    </mc:Choice>
  </mc:AlternateContent>
  <xr:revisionPtr revIDLastSave="0" documentId="8_{3DA4626B-3FC2-C84C-ACBA-AF3778F03099}" xr6:coauthVersionLast="36" xr6:coauthVersionMax="36" xr10:uidLastSave="{00000000-0000-0000-0000-000000000000}"/>
  <bookViews>
    <workbookView xWindow="0" yWindow="460" windowWidth="19380" windowHeight="10380" activeTab="1" xr2:uid="{CC00C970-F939-4510-A2B0-95C79F47F20C}"/>
  </bookViews>
  <sheets>
    <sheet name="Figure 4 and 5" sheetId="1" r:id="rId1"/>
    <sheet name="Figures 6 and 7" sheetId="3" r:id="rId2"/>
    <sheet name="Can generate any new values" sheetId="2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2" l="1"/>
  <c r="I2" i="2" s="1"/>
  <c r="A101" i="2"/>
  <c r="E101" i="2" s="1"/>
  <c r="A100" i="2"/>
  <c r="E100" i="2" s="1"/>
  <c r="A99" i="2"/>
  <c r="E99" i="2" s="1"/>
  <c r="A98" i="2"/>
  <c r="E98" i="2" s="1"/>
  <c r="A97" i="2"/>
  <c r="E97" i="2" s="1"/>
  <c r="A96" i="2"/>
  <c r="E96" i="2" s="1"/>
  <c r="A95" i="2"/>
  <c r="E95" i="2" s="1"/>
  <c r="A94" i="2"/>
  <c r="E94" i="2" s="1"/>
  <c r="A93" i="2"/>
  <c r="E93" i="2" s="1"/>
  <c r="A92" i="2"/>
  <c r="E92" i="2" s="1"/>
  <c r="A91" i="2"/>
  <c r="E91" i="2" s="1"/>
  <c r="A90" i="2"/>
  <c r="E90" i="2" s="1"/>
  <c r="A89" i="2"/>
  <c r="E89" i="2" s="1"/>
  <c r="A88" i="2"/>
  <c r="E88" i="2" s="1"/>
  <c r="A87" i="2"/>
  <c r="E87" i="2" s="1"/>
  <c r="A86" i="2"/>
  <c r="E86" i="2" s="1"/>
  <c r="A85" i="2"/>
  <c r="E85" i="2" s="1"/>
  <c r="A84" i="2"/>
  <c r="E84" i="2" s="1"/>
  <c r="A83" i="2"/>
  <c r="E83" i="2" s="1"/>
  <c r="A82" i="2"/>
  <c r="E82" i="2" s="1"/>
  <c r="A81" i="2"/>
  <c r="E81" i="2" s="1"/>
  <c r="A80" i="2"/>
  <c r="E80" i="2" s="1"/>
  <c r="A79" i="2"/>
  <c r="E79" i="2" s="1"/>
  <c r="A78" i="2"/>
  <c r="E78" i="2" s="1"/>
  <c r="A77" i="2"/>
  <c r="E77" i="2" s="1"/>
  <c r="A76" i="2"/>
  <c r="E76" i="2" s="1"/>
  <c r="A75" i="2"/>
  <c r="E75" i="2" s="1"/>
  <c r="A74" i="2"/>
  <c r="E74" i="2" s="1"/>
  <c r="A73" i="2"/>
  <c r="E73" i="2" s="1"/>
  <c r="A72" i="2"/>
  <c r="E72" i="2" s="1"/>
  <c r="A71" i="2"/>
  <c r="E71" i="2" s="1"/>
  <c r="A70" i="2"/>
  <c r="E70" i="2" s="1"/>
  <c r="A69" i="2"/>
  <c r="E69" i="2" s="1"/>
  <c r="A68" i="2"/>
  <c r="E68" i="2" s="1"/>
  <c r="A67" i="2"/>
  <c r="E67" i="2" s="1"/>
  <c r="A66" i="2"/>
  <c r="E66" i="2" s="1"/>
  <c r="A65" i="2"/>
  <c r="E65" i="2" s="1"/>
  <c r="A64" i="2"/>
  <c r="E64" i="2" s="1"/>
  <c r="A63" i="2"/>
  <c r="E63" i="2" s="1"/>
  <c r="A62" i="2"/>
  <c r="E62" i="2" s="1"/>
  <c r="A61" i="2"/>
  <c r="E61" i="2" s="1"/>
  <c r="A60" i="2"/>
  <c r="E60" i="2" s="1"/>
  <c r="A59" i="2"/>
  <c r="E59" i="2" s="1"/>
  <c r="A58" i="2"/>
  <c r="E58" i="2" s="1"/>
  <c r="A57" i="2"/>
  <c r="E57" i="2" s="1"/>
  <c r="A56" i="2"/>
  <c r="E56" i="2" s="1"/>
  <c r="A55" i="2"/>
  <c r="E55" i="2" s="1"/>
  <c r="A54" i="2"/>
  <c r="E54" i="2" s="1"/>
  <c r="A53" i="2"/>
  <c r="E53" i="2" s="1"/>
  <c r="A52" i="2"/>
  <c r="E52" i="2" s="1"/>
  <c r="A51" i="2"/>
  <c r="E51" i="2" s="1"/>
  <c r="A50" i="2"/>
  <c r="E50" i="2" s="1"/>
  <c r="A49" i="2"/>
  <c r="E49" i="2" s="1"/>
  <c r="A48" i="2"/>
  <c r="E48" i="2" s="1"/>
  <c r="A47" i="2"/>
  <c r="E47" i="2" s="1"/>
  <c r="A46" i="2"/>
  <c r="E46" i="2" s="1"/>
  <c r="A45" i="2"/>
  <c r="E45" i="2" s="1"/>
  <c r="A44" i="2"/>
  <c r="E44" i="2" s="1"/>
  <c r="A43" i="2"/>
  <c r="E43" i="2" s="1"/>
  <c r="A42" i="2"/>
  <c r="E42" i="2" s="1"/>
  <c r="A41" i="2"/>
  <c r="E41" i="2" s="1"/>
  <c r="A40" i="2"/>
  <c r="E40" i="2" s="1"/>
  <c r="A39" i="2"/>
  <c r="E39" i="2" s="1"/>
  <c r="A38" i="2"/>
  <c r="E38" i="2" s="1"/>
  <c r="A37" i="2"/>
  <c r="E37" i="2" s="1"/>
  <c r="A36" i="2"/>
  <c r="E36" i="2" s="1"/>
  <c r="A35" i="2"/>
  <c r="E35" i="2" s="1"/>
  <c r="A34" i="2"/>
  <c r="E34" i="2" s="1"/>
  <c r="A33" i="2"/>
  <c r="E33" i="2" s="1"/>
  <c r="A32" i="2"/>
  <c r="E32" i="2" s="1"/>
  <c r="A31" i="2"/>
  <c r="E31" i="2" s="1"/>
  <c r="A30" i="2"/>
  <c r="E30" i="2" s="1"/>
  <c r="A29" i="2"/>
  <c r="E29" i="2" s="1"/>
  <c r="A28" i="2"/>
  <c r="E28" i="2" s="1"/>
  <c r="A27" i="2"/>
  <c r="E27" i="2" s="1"/>
  <c r="A26" i="2"/>
  <c r="E26" i="2" s="1"/>
  <c r="A25" i="2"/>
  <c r="E25" i="2" s="1"/>
  <c r="A24" i="2"/>
  <c r="E24" i="2" s="1"/>
  <c r="A23" i="2"/>
  <c r="E23" i="2" s="1"/>
  <c r="A22" i="2"/>
  <c r="E22" i="2" s="1"/>
  <c r="A21" i="2"/>
  <c r="E21" i="2" s="1"/>
  <c r="A20" i="2"/>
  <c r="E20" i="2" s="1"/>
  <c r="A19" i="2"/>
  <c r="E19" i="2" s="1"/>
  <c r="A18" i="2"/>
  <c r="E18" i="2" s="1"/>
  <c r="A17" i="2"/>
  <c r="E17" i="2" s="1"/>
  <c r="A16" i="2"/>
  <c r="E16" i="2" s="1"/>
  <c r="A15" i="2"/>
  <c r="E15" i="2" s="1"/>
  <c r="A14" i="2"/>
  <c r="E14" i="2" s="1"/>
  <c r="A13" i="2"/>
  <c r="E13" i="2" s="1"/>
  <c r="A12" i="2"/>
  <c r="E12" i="2" s="1"/>
  <c r="A11" i="2"/>
  <c r="E11" i="2" s="1"/>
  <c r="A10" i="2"/>
  <c r="E10" i="2" s="1"/>
  <c r="A9" i="2"/>
  <c r="E9" i="2" s="1"/>
  <c r="A8" i="2"/>
  <c r="E8" i="2" s="1"/>
  <c r="A7" i="2"/>
  <c r="E7" i="2" s="1"/>
  <c r="A6" i="2"/>
  <c r="E6" i="2" s="1"/>
  <c r="A5" i="2"/>
  <c r="E5" i="2" s="1"/>
  <c r="A4" i="2"/>
  <c r="E4" i="2" s="1"/>
  <c r="A3" i="2"/>
  <c r="E3" i="2" s="1"/>
  <c r="A2" i="2"/>
  <c r="E2" i="2" s="1"/>
  <c r="E102" i="2" l="1"/>
  <c r="L2" i="2" l="1"/>
  <c r="K2" i="2"/>
  <c r="F8" i="2" l="1"/>
  <c r="F79" i="2"/>
  <c r="O92" i="2"/>
  <c r="F80" i="2"/>
  <c r="O26" i="2"/>
  <c r="O81" i="2"/>
  <c r="F55" i="2"/>
  <c r="F19" i="2"/>
  <c r="F7" i="2"/>
  <c r="F75" i="2"/>
  <c r="F51" i="2"/>
  <c r="F3" i="2"/>
  <c r="F91" i="2"/>
  <c r="O28" i="2"/>
  <c r="O83" i="2"/>
  <c r="O2" i="2"/>
  <c r="F92" i="2"/>
  <c r="F56" i="2"/>
  <c r="O93" i="2"/>
  <c r="F35" i="2"/>
  <c r="F95" i="2"/>
  <c r="O10" i="2"/>
  <c r="O3" i="2"/>
  <c r="O46" i="2"/>
  <c r="O39" i="2"/>
  <c r="O27" i="2"/>
  <c r="O49" i="2"/>
  <c r="O52" i="2"/>
  <c r="O14" i="2"/>
  <c r="O84" i="2"/>
  <c r="F20" i="2"/>
  <c r="O15" i="2"/>
  <c r="O78" i="2"/>
  <c r="F84" i="2"/>
  <c r="F85" i="2"/>
  <c r="F94" i="2"/>
  <c r="F72" i="2"/>
  <c r="O35" i="2"/>
  <c r="O16" i="2"/>
  <c r="F10" i="2"/>
  <c r="O12" i="2"/>
  <c r="F46" i="2"/>
  <c r="O56" i="2"/>
  <c r="F27" i="2"/>
  <c r="F57" i="2"/>
  <c r="O36" i="2"/>
  <c r="F32" i="2"/>
  <c r="O101" i="2"/>
  <c r="F47" i="2"/>
  <c r="F15" i="2"/>
  <c r="F93" i="2"/>
  <c r="O48" i="2"/>
  <c r="F97" i="2"/>
  <c r="O43" i="2"/>
  <c r="F60" i="2"/>
  <c r="F16" i="2"/>
  <c r="F54" i="2"/>
  <c r="F48" i="2"/>
  <c r="O37" i="2"/>
  <c r="F66" i="2"/>
  <c r="F11" i="2"/>
  <c r="O57" i="2"/>
  <c r="O61" i="2"/>
  <c r="O32" i="2"/>
  <c r="F101" i="2"/>
  <c r="O47" i="2"/>
  <c r="O24" i="2"/>
  <c r="F12" i="2"/>
  <c r="O60" i="2"/>
  <c r="O51" i="2"/>
  <c r="F64" i="2"/>
  <c r="O23" i="2"/>
  <c r="F71" i="2"/>
  <c r="O25" i="2"/>
  <c r="O54" i="2"/>
  <c r="O65" i="2"/>
  <c r="O73" i="2"/>
  <c r="O66" i="2"/>
  <c r="O63" i="2"/>
  <c r="O67" i="2"/>
  <c r="O89" i="2"/>
  <c r="O40" i="2"/>
  <c r="O70" i="2"/>
  <c r="F28" i="2"/>
  <c r="F33" i="2"/>
  <c r="F36" i="2"/>
  <c r="O96" i="2"/>
  <c r="F22" i="2"/>
  <c r="F45" i="2"/>
  <c r="O71" i="2"/>
  <c r="F26" i="2"/>
  <c r="O97" i="2"/>
  <c r="F65" i="2"/>
  <c r="O38" i="2"/>
  <c r="O75" i="2"/>
  <c r="F63" i="2"/>
  <c r="F67" i="2"/>
  <c r="F89" i="2"/>
  <c r="O50" i="2"/>
  <c r="F70" i="2"/>
  <c r="F82" i="2"/>
  <c r="O33" i="2"/>
  <c r="F4" i="2"/>
  <c r="F39" i="2"/>
  <c r="F6" i="2"/>
  <c r="O68" i="2"/>
  <c r="O59" i="2"/>
  <c r="O7" i="2"/>
  <c r="O79" i="2"/>
  <c r="O62" i="2"/>
  <c r="F42" i="2"/>
  <c r="O91" i="2"/>
  <c r="F38" i="2"/>
  <c r="F83" i="2"/>
  <c r="O21" i="2"/>
  <c r="O76" i="2"/>
  <c r="F90" i="2"/>
  <c r="F50" i="2"/>
  <c r="O44" i="2"/>
  <c r="O82" i="2"/>
  <c r="O41" i="2"/>
  <c r="F40" i="2"/>
  <c r="F2" i="2"/>
  <c r="O85" i="2"/>
  <c r="F37" i="2"/>
  <c r="F73" i="2"/>
  <c r="O86" i="2"/>
  <c r="F62" i="2"/>
  <c r="O42" i="2"/>
  <c r="O98" i="2"/>
  <c r="O74" i="2"/>
  <c r="O99" i="2"/>
  <c r="F21" i="2"/>
  <c r="F76" i="2"/>
  <c r="O90" i="2"/>
  <c r="O58" i="2"/>
  <c r="F44" i="2"/>
  <c r="O4" i="2"/>
  <c r="F41" i="2"/>
  <c r="F52" i="2"/>
  <c r="F13" i="2"/>
  <c r="F100" i="2"/>
  <c r="F86" i="2"/>
  <c r="F81" i="2"/>
  <c r="F43" i="2"/>
  <c r="F98" i="2"/>
  <c r="F74" i="2"/>
  <c r="F99" i="2"/>
  <c r="O55" i="2"/>
  <c r="O100" i="2"/>
  <c r="O64" i="2"/>
  <c r="F58" i="2"/>
  <c r="O45" i="2"/>
  <c r="O5" i="2"/>
  <c r="F59" i="2"/>
  <c r="O11" i="2"/>
  <c r="F25" i="2"/>
  <c r="O17" i="2"/>
  <c r="F5" i="2"/>
  <c r="F17" i="2"/>
  <c r="O94" i="2"/>
  <c r="O88" i="2"/>
  <c r="O22" i="2"/>
  <c r="O9" i="2"/>
  <c r="O6" i="2"/>
  <c r="O34" i="2"/>
  <c r="O29" i="2"/>
  <c r="F68" i="2"/>
  <c r="O80" i="2"/>
  <c r="O13" i="2"/>
  <c r="O69" i="2"/>
  <c r="O95" i="2"/>
  <c r="F49" i="2"/>
  <c r="F77" i="2"/>
  <c r="O87" i="2"/>
  <c r="F18" i="2"/>
  <c r="F88" i="2"/>
  <c r="O53" i="2"/>
  <c r="F30" i="2"/>
  <c r="F9" i="2"/>
  <c r="F31" i="2"/>
  <c r="F34" i="2"/>
  <c r="F29" i="2"/>
  <c r="O77" i="2"/>
  <c r="F96" i="2"/>
  <c r="F23" i="2"/>
  <c r="F69" i="2"/>
  <c r="F24" i="2"/>
  <c r="F61" i="2"/>
  <c r="F87" i="2"/>
  <c r="O18" i="2"/>
  <c r="O19" i="2"/>
  <c r="F53" i="2"/>
  <c r="O30" i="2"/>
  <c r="O72" i="2"/>
  <c r="O31" i="2"/>
  <c r="O8" i="2"/>
  <c r="F14" i="2"/>
  <c r="O20" i="2"/>
  <c r="F78" i="2"/>
  <c r="O102" i="2" l="1"/>
  <c r="J2" i="2" s="1"/>
  <c r="M2" i="2" s="1"/>
  <c r="G30" i="2" s="1"/>
  <c r="G4" i="2" l="1"/>
  <c r="G67" i="2"/>
  <c r="G29" i="2"/>
  <c r="G6" i="2"/>
  <c r="G81" i="2"/>
  <c r="G15" i="2"/>
  <c r="G69" i="2"/>
  <c r="G90" i="2"/>
  <c r="G68" i="2"/>
  <c r="G36" i="2"/>
  <c r="G75" i="2"/>
  <c r="G13" i="2"/>
  <c r="G9" i="2"/>
  <c r="G89" i="2"/>
  <c r="G92" i="2"/>
  <c r="G88" i="2"/>
  <c r="G53" i="2"/>
  <c r="G40" i="2"/>
  <c r="G24" i="2"/>
  <c r="G96" i="2"/>
  <c r="G76" i="2"/>
  <c r="G56" i="2"/>
  <c r="G2" i="2"/>
  <c r="G71" i="2"/>
  <c r="G74" i="2"/>
  <c r="G60" i="2"/>
  <c r="G21" i="2"/>
  <c r="G41" i="2"/>
  <c r="G94" i="2"/>
  <c r="G17" i="2"/>
  <c r="G49" i="2"/>
  <c r="G87" i="2"/>
  <c r="G8" i="2"/>
  <c r="G27" i="2"/>
  <c r="G11" i="2"/>
  <c r="G46" i="2"/>
  <c r="G33" i="2"/>
  <c r="G5" i="2"/>
  <c r="G26" i="2"/>
  <c r="G99" i="2"/>
  <c r="G97" i="2"/>
  <c r="G83" i="2"/>
  <c r="G39" i="2"/>
  <c r="G61" i="2"/>
  <c r="G14" i="2"/>
  <c r="G43" i="2"/>
  <c r="G98" i="2"/>
  <c r="G19" i="2"/>
  <c r="G101" i="2"/>
  <c r="G73" i="2"/>
  <c r="G84" i="2"/>
  <c r="G51" i="2"/>
  <c r="G58" i="2"/>
  <c r="G25" i="2"/>
  <c r="G34" i="2"/>
  <c r="G78" i="2"/>
  <c r="G45" i="2"/>
  <c r="G77" i="2"/>
  <c r="G50" i="2"/>
  <c r="G85" i="2"/>
  <c r="G3" i="2"/>
  <c r="G100" i="2"/>
  <c r="G31" i="2"/>
  <c r="G23" i="2"/>
  <c r="G80" i="2"/>
  <c r="G82" i="2"/>
  <c r="G16" i="2"/>
  <c r="G7" i="2"/>
  <c r="G32" i="2"/>
  <c r="G38" i="2"/>
  <c r="G52" i="2"/>
  <c r="G95" i="2"/>
  <c r="G64" i="2"/>
  <c r="G66" i="2"/>
  <c r="G91" i="2"/>
  <c r="G12" i="2"/>
  <c r="G18" i="2"/>
  <c r="G10" i="2"/>
  <c r="G37" i="2"/>
  <c r="G48" i="2"/>
  <c r="G57" i="2"/>
  <c r="G86" i="2"/>
  <c r="G28" i="2"/>
  <c r="G72" i="2"/>
  <c r="G62" i="2"/>
  <c r="G93" i="2"/>
  <c r="G22" i="2"/>
  <c r="G44" i="2"/>
  <c r="G55" i="2"/>
  <c r="G54" i="2"/>
  <c r="G59" i="2"/>
  <c r="G63" i="2"/>
  <c r="G47" i="2"/>
  <c r="G79" i="2"/>
  <c r="G42" i="2"/>
  <c r="G70" i="2"/>
  <c r="G35" i="2"/>
  <c r="G20" i="2"/>
  <c r="G65" i="2"/>
  <c r="G102" i="2" l="1"/>
  <c r="E18" i="1" l="1"/>
  <c r="B18" i="1"/>
  <c r="N17" i="1"/>
  <c r="N18" i="1" s="1"/>
  <c r="E17" i="1"/>
  <c r="B17" i="1"/>
  <c r="AC16" i="1"/>
  <c r="X16" i="1"/>
  <c r="Q16" i="1"/>
  <c r="P16" i="1"/>
  <c r="L16" i="1"/>
  <c r="M16" i="1" s="1"/>
  <c r="G16" i="1"/>
  <c r="AC15" i="1"/>
  <c r="X15" i="1"/>
  <c r="P15" i="1"/>
  <c r="Q15" i="1" s="1"/>
  <c r="L15" i="1"/>
  <c r="M15" i="1" s="1"/>
  <c r="G15" i="1"/>
  <c r="AC14" i="1"/>
  <c r="X14" i="1"/>
  <c r="P14" i="1"/>
  <c r="Q14" i="1" s="1"/>
  <c r="M14" i="1"/>
  <c r="L14" i="1"/>
  <c r="G14" i="1"/>
  <c r="AC13" i="1"/>
  <c r="X13" i="1"/>
  <c r="P13" i="1"/>
  <c r="Q13" i="1" s="1"/>
  <c r="L13" i="1"/>
  <c r="M13" i="1" s="1"/>
  <c r="G13" i="1"/>
  <c r="AC12" i="1"/>
  <c r="X12" i="1"/>
  <c r="Q12" i="1"/>
  <c r="P12" i="1"/>
  <c r="L12" i="1"/>
  <c r="M12" i="1" s="1"/>
  <c r="G12" i="1"/>
  <c r="AC11" i="1"/>
  <c r="X11" i="1"/>
  <c r="P11" i="1"/>
  <c r="Q11" i="1" s="1"/>
  <c r="M11" i="1"/>
  <c r="L11" i="1"/>
  <c r="G11" i="1"/>
  <c r="AC10" i="1"/>
  <c r="X10" i="1"/>
  <c r="P10" i="1"/>
  <c r="Q10" i="1" s="1"/>
  <c r="M10" i="1"/>
  <c r="L10" i="1"/>
  <c r="G10" i="1"/>
  <c r="AC9" i="1"/>
  <c r="X9" i="1"/>
  <c r="Q9" i="1"/>
  <c r="P9" i="1"/>
  <c r="L9" i="1"/>
  <c r="M9" i="1" s="1"/>
  <c r="G9" i="1"/>
  <c r="AC8" i="1"/>
  <c r="X8" i="1"/>
  <c r="X17" i="1" s="1"/>
  <c r="Q8" i="1"/>
  <c r="P8" i="1"/>
  <c r="L8" i="1"/>
  <c r="M8" i="1" s="1"/>
  <c r="G8" i="1"/>
  <c r="AC7" i="1"/>
  <c r="AC17" i="1" s="1"/>
  <c r="X7" i="1"/>
  <c r="P7" i="1"/>
  <c r="Q7" i="1" s="1"/>
  <c r="L7" i="1"/>
  <c r="M7" i="1" s="1"/>
  <c r="G7" i="1"/>
  <c r="T3" i="1"/>
</calcChain>
</file>

<file path=xl/sharedStrings.xml><?xml version="1.0" encoding="utf-8"?>
<sst xmlns="http://schemas.openxmlformats.org/spreadsheetml/2006/main" count="64" uniqueCount="24">
  <si>
    <t>Floor Value</t>
  </si>
  <si>
    <t>PLO #</t>
  </si>
  <si>
    <t>Carrot and stick model</t>
  </si>
  <si>
    <t>QoS-Based Allocation model</t>
  </si>
  <si>
    <t>Revenue</t>
  </si>
  <si>
    <t>Difference from Floor value</t>
  </si>
  <si>
    <t xml:space="preserve">Floor Value </t>
  </si>
  <si>
    <t xml:space="preserve">Difference from Floor value  </t>
  </si>
  <si>
    <t>Total Revenue</t>
  </si>
  <si>
    <t>No of Spectrum Dollar Sellers</t>
  </si>
  <si>
    <t>Spectrum Dollars to Exchange</t>
  </si>
  <si>
    <t>Spectrum Dollar Price</t>
  </si>
  <si>
    <t>Profitability</t>
  </si>
  <si>
    <t>Spectrum Traded</t>
  </si>
  <si>
    <t>Unit price assumed</t>
  </si>
  <si>
    <t>PLO Number</t>
  </si>
  <si>
    <t>Revenue (Spectrum Dollars)</t>
  </si>
  <si>
    <t>Revenue (USD)</t>
  </si>
  <si>
    <t>Number of PLOs</t>
  </si>
  <si>
    <t>Number of Sellers</t>
  </si>
  <si>
    <t>Total Revenue (S$)</t>
  </si>
  <si>
    <t>Sellers</t>
  </si>
  <si>
    <t>Total PLOs</t>
  </si>
  <si>
    <t>Floor Revenue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</si>
</sst>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4" borderId="0" xfId="0" applyFill="1"/>
    <xf numFmtId="0" fontId="3" fillId="2" borderId="1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4" fillId="0" borderId="0" xfId="0" applyFont="1" applyAlignment="1">
      <alignment horizontal="center" vertical="top" wrapText="1"/>
    </xf>
    <xf numFmtId="2" fontId="0" fillId="0" borderId="11" xfId="0" applyNumberFormat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5" fillId="0" borderId="12" xfId="0" applyFont="1" applyBorder="1" applyAlignment="1">
      <alignment horizontal="center" vertical="top" wrapText="1"/>
    </xf>
    <xf numFmtId="1" fontId="0" fillId="0" borderId="11" xfId="0" applyNumberFormat="1" applyBorder="1" applyAlignment="1">
      <alignment horizontal="center" vertical="top"/>
    </xf>
    <xf numFmtId="2" fontId="0" fillId="0" borderId="13" xfId="0" applyNumberFormat="1" applyBorder="1" applyAlignment="1">
      <alignment horizontal="center" vertical="top"/>
    </xf>
    <xf numFmtId="0" fontId="0" fillId="0" borderId="7" xfId="0" applyBorder="1"/>
    <xf numFmtId="2" fontId="0" fillId="0" borderId="7" xfId="0" applyNumberFormat="1" applyBorder="1"/>
    <xf numFmtId="1" fontId="0" fillId="0" borderId="7" xfId="0" applyNumberFormat="1" applyBorder="1"/>
    <xf numFmtId="0" fontId="5" fillId="0" borderId="14" xfId="0" applyFont="1" applyBorder="1" applyAlignment="1">
      <alignment horizontal="center" vertical="top" wrapText="1"/>
    </xf>
    <xf numFmtId="1" fontId="0" fillId="0" borderId="15" xfId="0" applyNumberFormat="1" applyBorder="1" applyAlignment="1">
      <alignment horizontal="center" vertical="top"/>
    </xf>
    <xf numFmtId="2" fontId="0" fillId="0" borderId="16" xfId="0" applyNumberFormat="1" applyBorder="1" applyAlignment="1">
      <alignment horizontal="center" vertical="top"/>
    </xf>
    <xf numFmtId="1" fontId="0" fillId="0" borderId="17" xfId="0" applyNumberFormat="1" applyBorder="1" applyAlignment="1">
      <alignment horizontal="center" vertical="top"/>
    </xf>
    <xf numFmtId="2" fontId="0" fillId="0" borderId="18" xfId="0" applyNumberFormat="1" applyBorder="1" applyAlignment="1">
      <alignment horizontal="center" vertical="top"/>
    </xf>
    <xf numFmtId="0" fontId="1" fillId="0" borderId="0" xfId="0" applyFont="1"/>
    <xf numFmtId="2" fontId="1" fillId="0" borderId="0" xfId="0" applyNumberFormat="1" applyFont="1" applyAlignment="1">
      <alignment horizontal="center" vertical="top"/>
    </xf>
    <xf numFmtId="1" fontId="0" fillId="0" borderId="0" xfId="0" applyNumberFormat="1"/>
    <xf numFmtId="0" fontId="4" fillId="0" borderId="5" xfId="0" applyFont="1" applyBorder="1" applyAlignment="1">
      <alignment horizontal="center" vertical="top" wrapText="1"/>
    </xf>
    <xf numFmtId="1" fontId="0" fillId="0" borderId="13" xfId="0" applyNumberFormat="1" applyBorder="1" applyAlignment="1">
      <alignment horizontal="center" vertical="top"/>
    </xf>
    <xf numFmtId="1" fontId="0" fillId="0" borderId="16" xfId="0" applyNumberFormat="1" applyBorder="1" applyAlignment="1">
      <alignment horizontal="center" vertical="top"/>
    </xf>
    <xf numFmtId="1" fontId="0" fillId="0" borderId="18" xfId="0" applyNumberForma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Earning</a:t>
            </a:r>
            <a:r>
              <a:rPr lang="en-US" baseline="0"/>
              <a:t> in USD relative to the floor value for spectrum trade in SSM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[1]Sheet6!$F$1</c:f>
              <c:strCache>
                <c:ptCount val="1"/>
                <c:pt idx="0">
                  <c:v>Revenue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[1]Sheet6!$F$2:$F$101</c:f>
              <c:numCache>
                <c:formatCode>General</c:formatCode>
                <c:ptCount val="100"/>
                <c:pt idx="0">
                  <c:v>117260</c:v>
                </c:pt>
                <c:pt idx="1">
                  <c:v>31460</c:v>
                </c:pt>
                <c:pt idx="2">
                  <c:v>-60060</c:v>
                </c:pt>
                <c:pt idx="3">
                  <c:v>122980</c:v>
                </c:pt>
                <c:pt idx="4">
                  <c:v>122980</c:v>
                </c:pt>
                <c:pt idx="5">
                  <c:v>-28600</c:v>
                </c:pt>
                <c:pt idx="6">
                  <c:v>-77220</c:v>
                </c:pt>
                <c:pt idx="7">
                  <c:v>80080</c:v>
                </c:pt>
                <c:pt idx="8">
                  <c:v>-68640</c:v>
                </c:pt>
                <c:pt idx="9">
                  <c:v>-25740</c:v>
                </c:pt>
                <c:pt idx="10">
                  <c:v>42900</c:v>
                </c:pt>
                <c:pt idx="11">
                  <c:v>-151580</c:v>
                </c:pt>
                <c:pt idx="12">
                  <c:v>8580</c:v>
                </c:pt>
                <c:pt idx="13">
                  <c:v>-117260</c:v>
                </c:pt>
                <c:pt idx="14">
                  <c:v>-31460</c:v>
                </c:pt>
                <c:pt idx="15">
                  <c:v>0</c:v>
                </c:pt>
                <c:pt idx="16">
                  <c:v>102960</c:v>
                </c:pt>
                <c:pt idx="17">
                  <c:v>-65780</c:v>
                </c:pt>
                <c:pt idx="18">
                  <c:v>-91520</c:v>
                </c:pt>
                <c:pt idx="19">
                  <c:v>-108680</c:v>
                </c:pt>
                <c:pt idx="20">
                  <c:v>57200</c:v>
                </c:pt>
                <c:pt idx="21">
                  <c:v>54340</c:v>
                </c:pt>
                <c:pt idx="22">
                  <c:v>-122980</c:v>
                </c:pt>
                <c:pt idx="23">
                  <c:v>-94380</c:v>
                </c:pt>
                <c:pt idx="24">
                  <c:v>-31460</c:v>
                </c:pt>
                <c:pt idx="25">
                  <c:v>100100</c:v>
                </c:pt>
                <c:pt idx="26">
                  <c:v>-145860</c:v>
                </c:pt>
                <c:pt idx="27">
                  <c:v>54340</c:v>
                </c:pt>
                <c:pt idx="28">
                  <c:v>-51480</c:v>
                </c:pt>
                <c:pt idx="29">
                  <c:v>-91520</c:v>
                </c:pt>
                <c:pt idx="30">
                  <c:v>-82940</c:v>
                </c:pt>
                <c:pt idx="31">
                  <c:v>37180</c:v>
                </c:pt>
                <c:pt idx="32">
                  <c:v>97240</c:v>
                </c:pt>
                <c:pt idx="33">
                  <c:v>-2860</c:v>
                </c:pt>
                <c:pt idx="34">
                  <c:v>-48620</c:v>
                </c:pt>
                <c:pt idx="35">
                  <c:v>-60060</c:v>
                </c:pt>
                <c:pt idx="36">
                  <c:v>25740</c:v>
                </c:pt>
                <c:pt idx="37">
                  <c:v>-8580</c:v>
                </c:pt>
                <c:pt idx="38">
                  <c:v>20020</c:v>
                </c:pt>
                <c:pt idx="39">
                  <c:v>88660</c:v>
                </c:pt>
                <c:pt idx="40">
                  <c:v>14300</c:v>
                </c:pt>
                <c:pt idx="41">
                  <c:v>-91520</c:v>
                </c:pt>
                <c:pt idx="42">
                  <c:v>80080</c:v>
                </c:pt>
                <c:pt idx="43">
                  <c:v>88660</c:v>
                </c:pt>
                <c:pt idx="44">
                  <c:v>62920</c:v>
                </c:pt>
                <c:pt idx="45">
                  <c:v>74360</c:v>
                </c:pt>
                <c:pt idx="46">
                  <c:v>-57200</c:v>
                </c:pt>
                <c:pt idx="47">
                  <c:v>-148720</c:v>
                </c:pt>
                <c:pt idx="48">
                  <c:v>97240</c:v>
                </c:pt>
                <c:pt idx="49">
                  <c:v>17160</c:v>
                </c:pt>
                <c:pt idx="50">
                  <c:v>-71500</c:v>
                </c:pt>
                <c:pt idx="51">
                  <c:v>74360</c:v>
                </c:pt>
                <c:pt idx="52">
                  <c:v>-48620</c:v>
                </c:pt>
                <c:pt idx="53">
                  <c:v>-22880</c:v>
                </c:pt>
                <c:pt idx="54">
                  <c:v>120120</c:v>
                </c:pt>
                <c:pt idx="55">
                  <c:v>-77220</c:v>
                </c:pt>
                <c:pt idx="56">
                  <c:v>88660</c:v>
                </c:pt>
                <c:pt idx="57">
                  <c:v>-51480</c:v>
                </c:pt>
                <c:pt idx="58">
                  <c:v>120120</c:v>
                </c:pt>
                <c:pt idx="59">
                  <c:v>-134420</c:v>
                </c:pt>
                <c:pt idx="60">
                  <c:v>-97240</c:v>
                </c:pt>
                <c:pt idx="61">
                  <c:v>111540</c:v>
                </c:pt>
                <c:pt idx="62">
                  <c:v>111540</c:v>
                </c:pt>
                <c:pt idx="63">
                  <c:v>51480</c:v>
                </c:pt>
                <c:pt idx="64">
                  <c:v>-102960</c:v>
                </c:pt>
                <c:pt idx="65">
                  <c:v>-91520</c:v>
                </c:pt>
                <c:pt idx="66">
                  <c:v>42900</c:v>
                </c:pt>
                <c:pt idx="67">
                  <c:v>77220</c:v>
                </c:pt>
                <c:pt idx="68">
                  <c:v>125840</c:v>
                </c:pt>
                <c:pt idx="69">
                  <c:v>-88660</c:v>
                </c:pt>
                <c:pt idx="70">
                  <c:v>11440</c:v>
                </c:pt>
                <c:pt idx="71">
                  <c:v>-91520</c:v>
                </c:pt>
                <c:pt idx="72">
                  <c:v>-74360</c:v>
                </c:pt>
                <c:pt idx="73">
                  <c:v>82940</c:v>
                </c:pt>
                <c:pt idx="74">
                  <c:v>-8580</c:v>
                </c:pt>
                <c:pt idx="75">
                  <c:v>120120</c:v>
                </c:pt>
                <c:pt idx="76">
                  <c:v>40040</c:v>
                </c:pt>
                <c:pt idx="77">
                  <c:v>100100</c:v>
                </c:pt>
                <c:pt idx="78">
                  <c:v>5720</c:v>
                </c:pt>
                <c:pt idx="79">
                  <c:v>111540</c:v>
                </c:pt>
                <c:pt idx="80">
                  <c:v>11440</c:v>
                </c:pt>
                <c:pt idx="81">
                  <c:v>0</c:v>
                </c:pt>
                <c:pt idx="82">
                  <c:v>-82940</c:v>
                </c:pt>
                <c:pt idx="83">
                  <c:v>-34320</c:v>
                </c:pt>
                <c:pt idx="84">
                  <c:v>0</c:v>
                </c:pt>
                <c:pt idx="85">
                  <c:v>-100100</c:v>
                </c:pt>
                <c:pt idx="86">
                  <c:v>-131560</c:v>
                </c:pt>
                <c:pt idx="87">
                  <c:v>-85800</c:v>
                </c:pt>
                <c:pt idx="88">
                  <c:v>-82940</c:v>
                </c:pt>
                <c:pt idx="89">
                  <c:v>128700</c:v>
                </c:pt>
                <c:pt idx="90">
                  <c:v>-42900</c:v>
                </c:pt>
                <c:pt idx="91">
                  <c:v>122980</c:v>
                </c:pt>
                <c:pt idx="92">
                  <c:v>-2860</c:v>
                </c:pt>
                <c:pt idx="93">
                  <c:v>-105820</c:v>
                </c:pt>
                <c:pt idx="94">
                  <c:v>125840</c:v>
                </c:pt>
                <c:pt idx="95">
                  <c:v>117260</c:v>
                </c:pt>
                <c:pt idx="96">
                  <c:v>31460</c:v>
                </c:pt>
                <c:pt idx="97">
                  <c:v>71500</c:v>
                </c:pt>
                <c:pt idx="98">
                  <c:v>-48620</c:v>
                </c:pt>
                <c:pt idx="99">
                  <c:v>-60060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E-481E-B3A8-FE1B299ED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485743"/>
        <c:axId val="651344223"/>
      </c:barChart>
      <c:catAx>
        <c:axId val="52348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51344223"/>
        <c:crosses val="autoZero"/>
        <c:auto val="1"/>
        <c:lblAlgn val="ctr"/>
        <c:lblOffset val="100"/>
        <c:noMultiLvlLbl val="0"/>
      </c:catAx>
      <c:valAx>
        <c:axId val="651344223"/>
        <c:scaling>
          <c:orientation val="minMax"/>
          <c:max val="150000"/>
          <c:min val="-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in USD for spectrum trade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258333333333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2348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Difference in </a:t>
            </a: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spectrum trade 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relative to Floor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[1]Sheet6!$D$1</c:f>
              <c:strCache>
                <c:ptCount val="1"/>
                <c:pt idx="0">
                  <c:v>Difference from Floor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[1]Sheet6!$D$2:$D$101</c:f>
              <c:numCache>
                <c:formatCode>General</c:formatCode>
                <c:ptCount val="100"/>
                <c:pt idx="0">
                  <c:v>41</c:v>
                </c:pt>
                <c:pt idx="1">
                  <c:v>11</c:v>
                </c:pt>
                <c:pt idx="2">
                  <c:v>-21</c:v>
                </c:pt>
                <c:pt idx="3">
                  <c:v>43</c:v>
                </c:pt>
                <c:pt idx="4">
                  <c:v>43</c:v>
                </c:pt>
                <c:pt idx="5">
                  <c:v>-10</c:v>
                </c:pt>
                <c:pt idx="6">
                  <c:v>-27</c:v>
                </c:pt>
                <c:pt idx="7">
                  <c:v>28</c:v>
                </c:pt>
                <c:pt idx="8">
                  <c:v>-24</c:v>
                </c:pt>
                <c:pt idx="9">
                  <c:v>-9</c:v>
                </c:pt>
                <c:pt idx="10">
                  <c:v>15</c:v>
                </c:pt>
                <c:pt idx="11">
                  <c:v>-53</c:v>
                </c:pt>
                <c:pt idx="12">
                  <c:v>3</c:v>
                </c:pt>
                <c:pt idx="13">
                  <c:v>-41</c:v>
                </c:pt>
                <c:pt idx="14">
                  <c:v>-11</c:v>
                </c:pt>
                <c:pt idx="15">
                  <c:v>0</c:v>
                </c:pt>
                <c:pt idx="16">
                  <c:v>36</c:v>
                </c:pt>
                <c:pt idx="17">
                  <c:v>-23</c:v>
                </c:pt>
                <c:pt idx="18">
                  <c:v>-32</c:v>
                </c:pt>
                <c:pt idx="19">
                  <c:v>-38</c:v>
                </c:pt>
                <c:pt idx="20">
                  <c:v>20</c:v>
                </c:pt>
                <c:pt idx="21">
                  <c:v>19</c:v>
                </c:pt>
                <c:pt idx="22">
                  <c:v>-43</c:v>
                </c:pt>
                <c:pt idx="23">
                  <c:v>-33</c:v>
                </c:pt>
                <c:pt idx="24">
                  <c:v>-11</c:v>
                </c:pt>
                <c:pt idx="25">
                  <c:v>35</c:v>
                </c:pt>
                <c:pt idx="26">
                  <c:v>-51</c:v>
                </c:pt>
                <c:pt idx="27">
                  <c:v>19</c:v>
                </c:pt>
                <c:pt idx="28">
                  <c:v>-18</c:v>
                </c:pt>
                <c:pt idx="29">
                  <c:v>-32</c:v>
                </c:pt>
                <c:pt idx="30">
                  <c:v>-29</c:v>
                </c:pt>
                <c:pt idx="31">
                  <c:v>13</c:v>
                </c:pt>
                <c:pt idx="32">
                  <c:v>34</c:v>
                </c:pt>
                <c:pt idx="33">
                  <c:v>-1</c:v>
                </c:pt>
                <c:pt idx="34">
                  <c:v>-17</c:v>
                </c:pt>
                <c:pt idx="35">
                  <c:v>-21</c:v>
                </c:pt>
                <c:pt idx="36">
                  <c:v>9</c:v>
                </c:pt>
                <c:pt idx="37">
                  <c:v>-3</c:v>
                </c:pt>
                <c:pt idx="38">
                  <c:v>7</c:v>
                </c:pt>
                <c:pt idx="39">
                  <c:v>31</c:v>
                </c:pt>
                <c:pt idx="40">
                  <c:v>5</c:v>
                </c:pt>
                <c:pt idx="41">
                  <c:v>-32</c:v>
                </c:pt>
                <c:pt idx="42">
                  <c:v>28</c:v>
                </c:pt>
                <c:pt idx="43">
                  <c:v>31</c:v>
                </c:pt>
                <c:pt idx="44">
                  <c:v>22</c:v>
                </c:pt>
                <c:pt idx="45">
                  <c:v>26</c:v>
                </c:pt>
                <c:pt idx="46">
                  <c:v>-20</c:v>
                </c:pt>
                <c:pt idx="47">
                  <c:v>-52</c:v>
                </c:pt>
                <c:pt idx="48">
                  <c:v>34</c:v>
                </c:pt>
                <c:pt idx="49">
                  <c:v>6</c:v>
                </c:pt>
                <c:pt idx="50">
                  <c:v>-25</c:v>
                </c:pt>
                <c:pt idx="51">
                  <c:v>26</c:v>
                </c:pt>
                <c:pt idx="52">
                  <c:v>-17</c:v>
                </c:pt>
                <c:pt idx="53">
                  <c:v>-8</c:v>
                </c:pt>
                <c:pt idx="54">
                  <c:v>42</c:v>
                </c:pt>
                <c:pt idx="55">
                  <c:v>-27</c:v>
                </c:pt>
                <c:pt idx="56">
                  <c:v>31</c:v>
                </c:pt>
                <c:pt idx="57">
                  <c:v>-18</c:v>
                </c:pt>
                <c:pt idx="58">
                  <c:v>42</c:v>
                </c:pt>
                <c:pt idx="59">
                  <c:v>-47</c:v>
                </c:pt>
                <c:pt idx="60">
                  <c:v>-34</c:v>
                </c:pt>
                <c:pt idx="61">
                  <c:v>39</c:v>
                </c:pt>
                <c:pt idx="62">
                  <c:v>39</c:v>
                </c:pt>
                <c:pt idx="63">
                  <c:v>18</c:v>
                </c:pt>
                <c:pt idx="64">
                  <c:v>-36</c:v>
                </c:pt>
                <c:pt idx="65">
                  <c:v>-32</c:v>
                </c:pt>
                <c:pt idx="66">
                  <c:v>15</c:v>
                </c:pt>
                <c:pt idx="67">
                  <c:v>27</c:v>
                </c:pt>
                <c:pt idx="68">
                  <c:v>44</c:v>
                </c:pt>
                <c:pt idx="69">
                  <c:v>-31</c:v>
                </c:pt>
                <c:pt idx="70">
                  <c:v>4</c:v>
                </c:pt>
                <c:pt idx="71">
                  <c:v>-32</c:v>
                </c:pt>
                <c:pt idx="72">
                  <c:v>-26</c:v>
                </c:pt>
                <c:pt idx="73">
                  <c:v>29</c:v>
                </c:pt>
                <c:pt idx="74">
                  <c:v>-3</c:v>
                </c:pt>
                <c:pt idx="75">
                  <c:v>42</c:v>
                </c:pt>
                <c:pt idx="76">
                  <c:v>14</c:v>
                </c:pt>
                <c:pt idx="77">
                  <c:v>35</c:v>
                </c:pt>
                <c:pt idx="78">
                  <c:v>2</c:v>
                </c:pt>
                <c:pt idx="79">
                  <c:v>39</c:v>
                </c:pt>
                <c:pt idx="80">
                  <c:v>4</c:v>
                </c:pt>
                <c:pt idx="81">
                  <c:v>0</c:v>
                </c:pt>
                <c:pt idx="82">
                  <c:v>-29</c:v>
                </c:pt>
                <c:pt idx="83">
                  <c:v>-12</c:v>
                </c:pt>
                <c:pt idx="84">
                  <c:v>0</c:v>
                </c:pt>
                <c:pt idx="85">
                  <c:v>-35</c:v>
                </c:pt>
                <c:pt idx="86">
                  <c:v>-46</c:v>
                </c:pt>
                <c:pt idx="87">
                  <c:v>-30</c:v>
                </c:pt>
                <c:pt idx="88">
                  <c:v>-29</c:v>
                </c:pt>
                <c:pt idx="89">
                  <c:v>45</c:v>
                </c:pt>
                <c:pt idx="90">
                  <c:v>-15</c:v>
                </c:pt>
                <c:pt idx="91">
                  <c:v>43</c:v>
                </c:pt>
                <c:pt idx="92">
                  <c:v>-1</c:v>
                </c:pt>
                <c:pt idx="93">
                  <c:v>-37</c:v>
                </c:pt>
                <c:pt idx="94">
                  <c:v>44</c:v>
                </c:pt>
                <c:pt idx="95">
                  <c:v>41</c:v>
                </c:pt>
                <c:pt idx="96">
                  <c:v>11</c:v>
                </c:pt>
                <c:pt idx="97">
                  <c:v>25</c:v>
                </c:pt>
                <c:pt idx="98">
                  <c:v>-17</c:v>
                </c:pt>
                <c:pt idx="99">
                  <c:v>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8-4119-BC72-B3E00EA0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255519"/>
        <c:axId val="651339231"/>
      </c:barChart>
      <c:catAx>
        <c:axId val="51525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51339231"/>
        <c:crosses val="autoZero"/>
        <c:auto val="1"/>
        <c:lblAlgn val="ctr"/>
        <c:lblOffset val="100"/>
        <c:noMultiLvlLbl val="0"/>
      </c:catAx>
      <c:valAx>
        <c:axId val="651339231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Spectrum trade difference from</a:t>
                </a:r>
                <a:r>
                  <a:rPr lang="en-US" baseline="0"/>
                  <a:t> Floor Value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11237211131410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25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Difference in spectrum trade relative to Floor value</a:t>
            </a:r>
            <a:endParaRPr lang="en-TO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[1]Sheet3!$F$1</c:f>
              <c:strCache>
                <c:ptCount val="1"/>
                <c:pt idx="0">
                  <c:v>Difference from Floor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[1]Sheet3!$F$2:$F$101</c:f>
              <c:numCache>
                <c:formatCode>General</c:formatCode>
                <c:ptCount val="100"/>
                <c:pt idx="0">
                  <c:v>15.939999999999998</c:v>
                </c:pt>
                <c:pt idx="1">
                  <c:v>-2.0600000000000023</c:v>
                </c:pt>
                <c:pt idx="2">
                  <c:v>7.9399999999999977</c:v>
                </c:pt>
                <c:pt idx="3">
                  <c:v>30.939999999999998</c:v>
                </c:pt>
                <c:pt idx="4">
                  <c:v>-49.06</c:v>
                </c:pt>
                <c:pt idx="5">
                  <c:v>-6.0600000000000023</c:v>
                </c:pt>
                <c:pt idx="6">
                  <c:v>21.939999999999998</c:v>
                </c:pt>
                <c:pt idx="7">
                  <c:v>-51.06</c:v>
                </c:pt>
                <c:pt idx="8">
                  <c:v>34.94</c:v>
                </c:pt>
                <c:pt idx="9">
                  <c:v>-10.060000000000002</c:v>
                </c:pt>
                <c:pt idx="10">
                  <c:v>39.94</c:v>
                </c:pt>
                <c:pt idx="11">
                  <c:v>-37.06</c:v>
                </c:pt>
                <c:pt idx="12">
                  <c:v>29.939999999999998</c:v>
                </c:pt>
                <c:pt idx="13">
                  <c:v>-50.06</c:v>
                </c:pt>
                <c:pt idx="14">
                  <c:v>-43.06</c:v>
                </c:pt>
                <c:pt idx="15">
                  <c:v>-14.060000000000002</c:v>
                </c:pt>
                <c:pt idx="16">
                  <c:v>32.94</c:v>
                </c:pt>
                <c:pt idx="17">
                  <c:v>46.94</c:v>
                </c:pt>
                <c:pt idx="18">
                  <c:v>-2.0600000000000023</c:v>
                </c:pt>
                <c:pt idx="19">
                  <c:v>-14.060000000000002</c:v>
                </c:pt>
                <c:pt idx="20">
                  <c:v>-31.060000000000002</c:v>
                </c:pt>
                <c:pt idx="21">
                  <c:v>-8.0600000000000023</c:v>
                </c:pt>
                <c:pt idx="22">
                  <c:v>14.939999999999998</c:v>
                </c:pt>
                <c:pt idx="23">
                  <c:v>32.94</c:v>
                </c:pt>
                <c:pt idx="24">
                  <c:v>20.939999999999998</c:v>
                </c:pt>
                <c:pt idx="25">
                  <c:v>-19.060000000000002</c:v>
                </c:pt>
                <c:pt idx="26">
                  <c:v>-26.060000000000002</c:v>
                </c:pt>
                <c:pt idx="27">
                  <c:v>27.939999999999998</c:v>
                </c:pt>
                <c:pt idx="28">
                  <c:v>-48.06</c:v>
                </c:pt>
                <c:pt idx="29">
                  <c:v>5.9399999999999977</c:v>
                </c:pt>
                <c:pt idx="30">
                  <c:v>46.94</c:v>
                </c:pt>
                <c:pt idx="31">
                  <c:v>-5.0600000000000023</c:v>
                </c:pt>
                <c:pt idx="32">
                  <c:v>22.939999999999998</c:v>
                </c:pt>
                <c:pt idx="33">
                  <c:v>-32.06</c:v>
                </c:pt>
                <c:pt idx="34">
                  <c:v>-30.060000000000002</c:v>
                </c:pt>
                <c:pt idx="35">
                  <c:v>-43.06</c:v>
                </c:pt>
                <c:pt idx="36">
                  <c:v>-6.0000000000002274E-2</c:v>
                </c:pt>
                <c:pt idx="37">
                  <c:v>47.94</c:v>
                </c:pt>
                <c:pt idx="38">
                  <c:v>-23.060000000000002</c:v>
                </c:pt>
                <c:pt idx="39">
                  <c:v>47.94</c:v>
                </c:pt>
                <c:pt idx="40">
                  <c:v>20.939999999999998</c:v>
                </c:pt>
                <c:pt idx="41">
                  <c:v>4.9399999999999977</c:v>
                </c:pt>
                <c:pt idx="42">
                  <c:v>47.94</c:v>
                </c:pt>
                <c:pt idx="43">
                  <c:v>18.939999999999998</c:v>
                </c:pt>
                <c:pt idx="44">
                  <c:v>19.939999999999998</c:v>
                </c:pt>
                <c:pt idx="45">
                  <c:v>11.939999999999998</c:v>
                </c:pt>
                <c:pt idx="46">
                  <c:v>43.94</c:v>
                </c:pt>
                <c:pt idx="47">
                  <c:v>38.94</c:v>
                </c:pt>
                <c:pt idx="48">
                  <c:v>28.939999999999998</c:v>
                </c:pt>
                <c:pt idx="49">
                  <c:v>-13.060000000000002</c:v>
                </c:pt>
                <c:pt idx="50">
                  <c:v>-26.060000000000002</c:v>
                </c:pt>
                <c:pt idx="51">
                  <c:v>29.939999999999998</c:v>
                </c:pt>
                <c:pt idx="52">
                  <c:v>4.9399999999999977</c:v>
                </c:pt>
                <c:pt idx="53">
                  <c:v>-39.06</c:v>
                </c:pt>
                <c:pt idx="54">
                  <c:v>-6.0000000000002274E-2</c:v>
                </c:pt>
                <c:pt idx="55">
                  <c:v>29.939999999999998</c:v>
                </c:pt>
                <c:pt idx="56">
                  <c:v>-19.060000000000002</c:v>
                </c:pt>
                <c:pt idx="57">
                  <c:v>40.94</c:v>
                </c:pt>
                <c:pt idx="58">
                  <c:v>-7.0600000000000023</c:v>
                </c:pt>
                <c:pt idx="59">
                  <c:v>-1.0600000000000023</c:v>
                </c:pt>
                <c:pt idx="60">
                  <c:v>-37.06</c:v>
                </c:pt>
                <c:pt idx="61">
                  <c:v>-12.060000000000002</c:v>
                </c:pt>
                <c:pt idx="62">
                  <c:v>4.9399999999999977</c:v>
                </c:pt>
                <c:pt idx="63">
                  <c:v>28.939999999999998</c:v>
                </c:pt>
                <c:pt idx="64">
                  <c:v>-16.060000000000002</c:v>
                </c:pt>
                <c:pt idx="65">
                  <c:v>-8.0600000000000023</c:v>
                </c:pt>
                <c:pt idx="66">
                  <c:v>0.93999999999999773</c:v>
                </c:pt>
                <c:pt idx="67">
                  <c:v>23.939999999999998</c:v>
                </c:pt>
                <c:pt idx="68">
                  <c:v>-22.060000000000002</c:v>
                </c:pt>
                <c:pt idx="69">
                  <c:v>-33.06</c:v>
                </c:pt>
                <c:pt idx="70">
                  <c:v>-45.06</c:v>
                </c:pt>
                <c:pt idx="71">
                  <c:v>-2.0600000000000023</c:v>
                </c:pt>
                <c:pt idx="72">
                  <c:v>1.9399999999999977</c:v>
                </c:pt>
                <c:pt idx="73">
                  <c:v>35.94</c:v>
                </c:pt>
                <c:pt idx="74">
                  <c:v>8.9399999999999977</c:v>
                </c:pt>
                <c:pt idx="75">
                  <c:v>26.939999999999998</c:v>
                </c:pt>
                <c:pt idx="76">
                  <c:v>-6.0000000000002274E-2</c:v>
                </c:pt>
                <c:pt idx="77">
                  <c:v>-10.060000000000002</c:v>
                </c:pt>
                <c:pt idx="78">
                  <c:v>-8.0600000000000023</c:v>
                </c:pt>
                <c:pt idx="79">
                  <c:v>-10.060000000000002</c:v>
                </c:pt>
                <c:pt idx="80">
                  <c:v>4.9399999999999977</c:v>
                </c:pt>
                <c:pt idx="81">
                  <c:v>-5.0600000000000023</c:v>
                </c:pt>
                <c:pt idx="82">
                  <c:v>9.9399999999999977</c:v>
                </c:pt>
                <c:pt idx="83">
                  <c:v>-3.0600000000000023</c:v>
                </c:pt>
                <c:pt idx="84">
                  <c:v>-43.06</c:v>
                </c:pt>
                <c:pt idx="85">
                  <c:v>42.94</c:v>
                </c:pt>
                <c:pt idx="86">
                  <c:v>-47.06</c:v>
                </c:pt>
                <c:pt idx="87">
                  <c:v>-38.06</c:v>
                </c:pt>
                <c:pt idx="88">
                  <c:v>31.939999999999998</c:v>
                </c:pt>
                <c:pt idx="89">
                  <c:v>-12.060000000000002</c:v>
                </c:pt>
                <c:pt idx="90">
                  <c:v>-29.060000000000002</c:v>
                </c:pt>
                <c:pt idx="91">
                  <c:v>-23.060000000000002</c:v>
                </c:pt>
                <c:pt idx="92">
                  <c:v>-51.06</c:v>
                </c:pt>
                <c:pt idx="93">
                  <c:v>11.939999999999998</c:v>
                </c:pt>
                <c:pt idx="94">
                  <c:v>34.94</c:v>
                </c:pt>
                <c:pt idx="95">
                  <c:v>45.94</c:v>
                </c:pt>
                <c:pt idx="96">
                  <c:v>-45.06</c:v>
                </c:pt>
                <c:pt idx="97">
                  <c:v>-30.060000000000002</c:v>
                </c:pt>
                <c:pt idx="98">
                  <c:v>-9.0600000000000023</c:v>
                </c:pt>
                <c:pt idx="99">
                  <c:v>1.9399999999999977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D-4AB1-BC45-DE42EFE9A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97727"/>
        <c:axId val="651363359"/>
      </c:barChart>
      <c:catAx>
        <c:axId val="20399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51363359"/>
        <c:crosses val="autoZero"/>
        <c:auto val="1"/>
        <c:lblAlgn val="ctr"/>
        <c:lblOffset val="100"/>
        <c:noMultiLvlLbl val="0"/>
      </c:catAx>
      <c:valAx>
        <c:axId val="651363359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Spectrum trade difference from Floor Value</a:t>
                </a:r>
                <a:endParaRPr lang="en-TO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399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Earning in USD relative to the floor value for spectrum trade in SSM</a:t>
            </a:r>
            <a:endParaRPr lang="en-TO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[1]Sheet3!$G$1</c:f>
              <c:strCache>
                <c:ptCount val="1"/>
                <c:pt idx="0">
                  <c:v>Revenue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[1]Sheet3!$G$2:$G$101</c:f>
              <c:numCache>
                <c:formatCode>General</c:formatCode>
                <c:ptCount val="100"/>
                <c:pt idx="0">
                  <c:v>43136.509199999993</c:v>
                </c:pt>
                <c:pt idx="1">
                  <c:v>-5574.7308000000057</c:v>
                </c:pt>
                <c:pt idx="2">
                  <c:v>21487.069199999991</c:v>
                </c:pt>
                <c:pt idx="3">
                  <c:v>83729.209199999983</c:v>
                </c:pt>
                <c:pt idx="4">
                  <c:v>-132765.19080000001</c:v>
                </c:pt>
                <c:pt idx="5">
                  <c:v>-16399.450800000006</c:v>
                </c:pt>
                <c:pt idx="6">
                  <c:v>59373.589199999988</c:v>
                </c:pt>
                <c:pt idx="7">
                  <c:v>-138177.5508</c:v>
                </c:pt>
                <c:pt idx="8">
                  <c:v>94553.929199999984</c:v>
                </c:pt>
                <c:pt idx="9">
                  <c:v>-27224.170800000004</c:v>
                </c:pt>
                <c:pt idx="10">
                  <c:v>108084.82919999999</c:v>
                </c:pt>
                <c:pt idx="11">
                  <c:v>-100291.03079999999</c:v>
                </c:pt>
                <c:pt idx="12">
                  <c:v>81023.02919999999</c:v>
                </c:pt>
                <c:pt idx="13">
                  <c:v>-135471.3708</c:v>
                </c:pt>
                <c:pt idx="14">
                  <c:v>-116528.11079999999</c:v>
                </c:pt>
                <c:pt idx="15">
                  <c:v>-38048.890800000001</c:v>
                </c:pt>
                <c:pt idx="16">
                  <c:v>89141.569199999984</c:v>
                </c:pt>
                <c:pt idx="17">
                  <c:v>127028.08919999999</c:v>
                </c:pt>
                <c:pt idx="18">
                  <c:v>-5574.7308000000057</c:v>
                </c:pt>
                <c:pt idx="19">
                  <c:v>-38048.890800000001</c:v>
                </c:pt>
                <c:pt idx="20">
                  <c:v>-84053.950800000006</c:v>
                </c:pt>
                <c:pt idx="21">
                  <c:v>-21811.810800000007</c:v>
                </c:pt>
                <c:pt idx="22">
                  <c:v>40430.329199999993</c:v>
                </c:pt>
                <c:pt idx="23">
                  <c:v>89141.569199999984</c:v>
                </c:pt>
                <c:pt idx="24">
                  <c:v>56667.409199999987</c:v>
                </c:pt>
                <c:pt idx="25">
                  <c:v>-51579.790800000002</c:v>
                </c:pt>
                <c:pt idx="26">
                  <c:v>-70523.050799999997</c:v>
                </c:pt>
                <c:pt idx="27">
                  <c:v>75610.669199999989</c:v>
                </c:pt>
                <c:pt idx="28">
                  <c:v>-130059.0108</c:v>
                </c:pt>
                <c:pt idx="29">
                  <c:v>16074.709199999992</c:v>
                </c:pt>
                <c:pt idx="30">
                  <c:v>127028.08919999999</c:v>
                </c:pt>
                <c:pt idx="31">
                  <c:v>-13693.270800000006</c:v>
                </c:pt>
                <c:pt idx="32">
                  <c:v>62079.769199999988</c:v>
                </c:pt>
                <c:pt idx="33">
                  <c:v>-86760.130799999999</c:v>
                </c:pt>
                <c:pt idx="34">
                  <c:v>-81347.770799999998</c:v>
                </c:pt>
                <c:pt idx="35">
                  <c:v>-116528.11079999999</c:v>
                </c:pt>
                <c:pt idx="36">
                  <c:v>-162.37080000000614</c:v>
                </c:pt>
                <c:pt idx="37">
                  <c:v>129734.26919999998</c:v>
                </c:pt>
                <c:pt idx="38">
                  <c:v>-62404.510800000004</c:v>
                </c:pt>
                <c:pt idx="39">
                  <c:v>129734.26919999998</c:v>
                </c:pt>
                <c:pt idx="40">
                  <c:v>56667.409199999987</c:v>
                </c:pt>
                <c:pt idx="41">
                  <c:v>13368.529199999994</c:v>
                </c:pt>
                <c:pt idx="42">
                  <c:v>129734.26919999998</c:v>
                </c:pt>
                <c:pt idx="43">
                  <c:v>51255.049199999994</c:v>
                </c:pt>
                <c:pt idx="44">
                  <c:v>53961.229199999987</c:v>
                </c:pt>
                <c:pt idx="45">
                  <c:v>32311.789199999992</c:v>
                </c:pt>
                <c:pt idx="46">
                  <c:v>118909.54919999998</c:v>
                </c:pt>
                <c:pt idx="47">
                  <c:v>105378.64919999999</c:v>
                </c:pt>
                <c:pt idx="48">
                  <c:v>78316.849199999982</c:v>
                </c:pt>
                <c:pt idx="49">
                  <c:v>-35342.710800000001</c:v>
                </c:pt>
                <c:pt idx="50">
                  <c:v>-70523.050799999997</c:v>
                </c:pt>
                <c:pt idx="51">
                  <c:v>81023.02919999999</c:v>
                </c:pt>
                <c:pt idx="52">
                  <c:v>13368.529199999994</c:v>
                </c:pt>
                <c:pt idx="53">
                  <c:v>-105703.39079999999</c:v>
                </c:pt>
                <c:pt idx="54">
                  <c:v>-162.37080000000614</c:v>
                </c:pt>
                <c:pt idx="55">
                  <c:v>81023.02919999999</c:v>
                </c:pt>
                <c:pt idx="56">
                  <c:v>-51579.790800000002</c:v>
                </c:pt>
                <c:pt idx="57">
                  <c:v>110791.00919999999</c:v>
                </c:pt>
                <c:pt idx="58">
                  <c:v>-19105.630800000006</c:v>
                </c:pt>
                <c:pt idx="59">
                  <c:v>-2868.5508000000059</c:v>
                </c:pt>
                <c:pt idx="60">
                  <c:v>-100291.03079999999</c:v>
                </c:pt>
                <c:pt idx="61">
                  <c:v>-32636.530800000004</c:v>
                </c:pt>
                <c:pt idx="62">
                  <c:v>13368.529199999994</c:v>
                </c:pt>
                <c:pt idx="63">
                  <c:v>78316.849199999982</c:v>
                </c:pt>
                <c:pt idx="64">
                  <c:v>-43461.250800000002</c:v>
                </c:pt>
                <c:pt idx="65">
                  <c:v>-21811.810800000007</c:v>
                </c:pt>
                <c:pt idx="66">
                  <c:v>2543.8091999999938</c:v>
                </c:pt>
                <c:pt idx="67">
                  <c:v>64785.949199999988</c:v>
                </c:pt>
                <c:pt idx="68">
                  <c:v>-59698.330800000003</c:v>
                </c:pt>
                <c:pt idx="69">
                  <c:v>-89466.310800000007</c:v>
                </c:pt>
                <c:pt idx="70">
                  <c:v>-121940.4708</c:v>
                </c:pt>
                <c:pt idx="71">
                  <c:v>-5574.7308000000057</c:v>
                </c:pt>
                <c:pt idx="72">
                  <c:v>5249.9891999999936</c:v>
                </c:pt>
                <c:pt idx="73">
                  <c:v>97260.109199999992</c:v>
                </c:pt>
                <c:pt idx="74">
                  <c:v>24193.249199999991</c:v>
                </c:pt>
                <c:pt idx="75">
                  <c:v>72904.489199999996</c:v>
                </c:pt>
                <c:pt idx="76">
                  <c:v>-162.37080000000614</c:v>
                </c:pt>
                <c:pt idx="77">
                  <c:v>-27224.170800000004</c:v>
                </c:pt>
                <c:pt idx="78">
                  <c:v>-21811.810800000007</c:v>
                </c:pt>
                <c:pt idx="79">
                  <c:v>-27224.170800000004</c:v>
                </c:pt>
                <c:pt idx="80">
                  <c:v>13368.529199999994</c:v>
                </c:pt>
                <c:pt idx="81">
                  <c:v>-13693.270800000006</c:v>
                </c:pt>
                <c:pt idx="82">
                  <c:v>26899.429199999991</c:v>
                </c:pt>
                <c:pt idx="83">
                  <c:v>-8280.9108000000051</c:v>
                </c:pt>
                <c:pt idx="84">
                  <c:v>-116528.11079999999</c:v>
                </c:pt>
                <c:pt idx="85">
                  <c:v>116203.36919999999</c:v>
                </c:pt>
                <c:pt idx="86">
                  <c:v>-127352.8308</c:v>
                </c:pt>
                <c:pt idx="87">
                  <c:v>-102997.2108</c:v>
                </c:pt>
                <c:pt idx="88">
                  <c:v>86435.389199999991</c:v>
                </c:pt>
                <c:pt idx="89">
                  <c:v>-32636.530800000004</c:v>
                </c:pt>
                <c:pt idx="90">
                  <c:v>-78641.590800000005</c:v>
                </c:pt>
                <c:pt idx="91">
                  <c:v>-62404.510800000004</c:v>
                </c:pt>
                <c:pt idx="92">
                  <c:v>-138177.5508</c:v>
                </c:pt>
                <c:pt idx="93">
                  <c:v>32311.789199999992</c:v>
                </c:pt>
                <c:pt idx="94">
                  <c:v>94553.929199999984</c:v>
                </c:pt>
                <c:pt idx="95">
                  <c:v>124321.90919999998</c:v>
                </c:pt>
                <c:pt idx="96">
                  <c:v>-121940.4708</c:v>
                </c:pt>
                <c:pt idx="97">
                  <c:v>-81347.770799999998</c:v>
                </c:pt>
                <c:pt idx="98">
                  <c:v>-24517.990800000003</c:v>
                </c:pt>
                <c:pt idx="99">
                  <c:v>5249.9891999999936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A-493E-8DFA-E35C952FE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136735"/>
        <c:axId val="651359199"/>
      </c:barChart>
      <c:catAx>
        <c:axId val="103013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51359199"/>
        <c:crosses val="autoZero"/>
        <c:auto val="1"/>
        <c:lblAlgn val="ctr"/>
        <c:lblOffset val="100"/>
        <c:noMultiLvlLbl val="0"/>
      </c:catAx>
      <c:valAx>
        <c:axId val="6513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Revenue in USD for spectrum trade</a:t>
                </a:r>
                <a:endParaRPr lang="en-TO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3013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454025</xdr:colOff>
      <xdr:row>2</xdr:row>
      <xdr:rowOff>146050</xdr:rowOff>
    </xdr:from>
    <xdr:to>
      <xdr:col>17</xdr:col>
      <xdr:colOff>149225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4D050-9ACB-48D9-B9BB-541FE6D9E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223837</xdr:colOff>
      <xdr:row>7</xdr:row>
      <xdr:rowOff>146050</xdr:rowOff>
    </xdr:from>
    <xdr:to>
      <xdr:col>14</xdr:col>
      <xdr:colOff>79375</xdr:colOff>
      <xdr:row>22</xdr:row>
      <xdr:rowOff>74612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A9E03-836B-4A70-8BA8-0A3DA762E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625475</xdr:colOff>
      <xdr:row>6</xdr:row>
      <xdr:rowOff>160337</xdr:rowOff>
    </xdr:from>
    <xdr:to>
      <xdr:col>11</xdr:col>
      <xdr:colOff>12700</xdr:colOff>
      <xdr:row>19</xdr:row>
      <xdr:rowOff>179387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6DD39-CC81-4A36-948A-ECF7D4DDC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938211</xdr:colOff>
      <xdr:row>5</xdr:row>
      <xdr:rowOff>36512</xdr:rowOff>
    </xdr:from>
    <xdr:to>
      <xdr:col>14</xdr:col>
      <xdr:colOff>263524</xdr:colOff>
      <xdr:row>18</xdr:row>
      <xdr:rowOff>55562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CBD67-D08D-450D-990F-9E24409F4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han/Desktop/Research%202019%20laptop/Dr.%20Juraj%20Gazda/Updating%20Floor%20and%20Trade%20results/Updating%20F%20n%20T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</sheetNames>
    <sheetDataSet>
      <sheetData sheetId="0"/>
      <sheetData sheetId="1"/>
      <sheetData sheetId="2">
        <row r="1">
          <cell r="F1" t="str">
            <v>Difference from Floor value</v>
          </cell>
          <cell r="G1" t="str">
            <v>Revenue (USD)</v>
          </cell>
        </row>
        <row r="2">
          <cell r="F2">
            <v>15.939999999999998</v>
          </cell>
          <cell r="G2">
            <v>43136.509199999993</v>
          </cell>
        </row>
        <row r="3">
          <cell r="F3">
            <v>-2.0600000000000023</v>
          </cell>
          <cell r="G3">
            <v>-5574.7308000000057</v>
          </cell>
        </row>
        <row r="4">
          <cell r="F4">
            <v>7.9399999999999977</v>
          </cell>
          <cell r="G4">
            <v>21487.069199999991</v>
          </cell>
        </row>
        <row r="5">
          <cell r="F5">
            <v>30.939999999999998</v>
          </cell>
          <cell r="G5">
            <v>83729.209199999983</v>
          </cell>
        </row>
        <row r="6">
          <cell r="F6">
            <v>-49.06</v>
          </cell>
          <cell r="G6">
            <v>-132765.19080000001</v>
          </cell>
        </row>
        <row r="7">
          <cell r="F7">
            <v>-6.0600000000000023</v>
          </cell>
          <cell r="G7">
            <v>-16399.450800000006</v>
          </cell>
        </row>
        <row r="8">
          <cell r="F8">
            <v>21.939999999999998</v>
          </cell>
          <cell r="G8">
            <v>59373.589199999988</v>
          </cell>
        </row>
        <row r="9">
          <cell r="F9">
            <v>-51.06</v>
          </cell>
          <cell r="G9">
            <v>-138177.5508</v>
          </cell>
        </row>
        <row r="10">
          <cell r="F10">
            <v>34.94</v>
          </cell>
          <cell r="G10">
            <v>94553.929199999984</v>
          </cell>
        </row>
        <row r="11">
          <cell r="F11">
            <v>-10.060000000000002</v>
          </cell>
          <cell r="G11">
            <v>-27224.170800000004</v>
          </cell>
        </row>
        <row r="12">
          <cell r="F12">
            <v>39.94</v>
          </cell>
          <cell r="G12">
            <v>108084.82919999999</v>
          </cell>
        </row>
        <row r="13">
          <cell r="F13">
            <v>-37.06</v>
          </cell>
          <cell r="G13">
            <v>-100291.03079999999</v>
          </cell>
        </row>
        <row r="14">
          <cell r="F14">
            <v>29.939999999999998</v>
          </cell>
          <cell r="G14">
            <v>81023.02919999999</v>
          </cell>
        </row>
        <row r="15">
          <cell r="F15">
            <v>-50.06</v>
          </cell>
          <cell r="G15">
            <v>-135471.3708</v>
          </cell>
        </row>
        <row r="16">
          <cell r="F16">
            <v>-43.06</v>
          </cell>
          <cell r="G16">
            <v>-116528.11079999999</v>
          </cell>
        </row>
        <row r="17">
          <cell r="F17">
            <v>-14.060000000000002</v>
          </cell>
          <cell r="G17">
            <v>-38048.890800000001</v>
          </cell>
        </row>
        <row r="18">
          <cell r="F18">
            <v>32.94</v>
          </cell>
          <cell r="G18">
            <v>89141.569199999984</v>
          </cell>
        </row>
        <row r="19">
          <cell r="F19">
            <v>46.94</v>
          </cell>
          <cell r="G19">
            <v>127028.08919999999</v>
          </cell>
        </row>
        <row r="20">
          <cell r="F20">
            <v>-2.0600000000000023</v>
          </cell>
          <cell r="G20">
            <v>-5574.7308000000057</v>
          </cell>
        </row>
        <row r="21">
          <cell r="F21">
            <v>-14.060000000000002</v>
          </cell>
          <cell r="G21">
            <v>-38048.890800000001</v>
          </cell>
        </row>
        <row r="22">
          <cell r="F22">
            <v>-31.060000000000002</v>
          </cell>
          <cell r="G22">
            <v>-84053.950800000006</v>
          </cell>
        </row>
        <row r="23">
          <cell r="F23">
            <v>-8.0600000000000023</v>
          </cell>
          <cell r="G23">
            <v>-21811.810800000007</v>
          </cell>
        </row>
        <row r="24">
          <cell r="F24">
            <v>14.939999999999998</v>
          </cell>
          <cell r="G24">
            <v>40430.329199999993</v>
          </cell>
        </row>
        <row r="25">
          <cell r="F25">
            <v>32.94</v>
          </cell>
          <cell r="G25">
            <v>89141.569199999984</v>
          </cell>
        </row>
        <row r="26">
          <cell r="F26">
            <v>20.939999999999998</v>
          </cell>
          <cell r="G26">
            <v>56667.409199999987</v>
          </cell>
        </row>
        <row r="27">
          <cell r="F27">
            <v>-19.060000000000002</v>
          </cell>
          <cell r="G27">
            <v>-51579.790800000002</v>
          </cell>
        </row>
        <row r="28">
          <cell r="F28">
            <v>-26.060000000000002</v>
          </cell>
          <cell r="G28">
            <v>-70523.050799999997</v>
          </cell>
        </row>
        <row r="29">
          <cell r="F29">
            <v>27.939999999999998</v>
          </cell>
          <cell r="G29">
            <v>75610.669199999989</v>
          </cell>
        </row>
        <row r="30">
          <cell r="F30">
            <v>-48.06</v>
          </cell>
          <cell r="G30">
            <v>-130059.0108</v>
          </cell>
        </row>
        <row r="31">
          <cell r="F31">
            <v>5.9399999999999977</v>
          </cell>
          <cell r="G31">
            <v>16074.709199999992</v>
          </cell>
        </row>
        <row r="32">
          <cell r="F32">
            <v>46.94</v>
          </cell>
          <cell r="G32">
            <v>127028.08919999999</v>
          </cell>
        </row>
        <row r="33">
          <cell r="F33">
            <v>-5.0600000000000023</v>
          </cell>
          <cell r="G33">
            <v>-13693.270800000006</v>
          </cell>
        </row>
        <row r="34">
          <cell r="F34">
            <v>22.939999999999998</v>
          </cell>
          <cell r="G34">
            <v>62079.769199999988</v>
          </cell>
        </row>
        <row r="35">
          <cell r="F35">
            <v>-32.06</v>
          </cell>
          <cell r="G35">
            <v>-86760.130799999999</v>
          </cell>
        </row>
        <row r="36">
          <cell r="F36">
            <v>-30.060000000000002</v>
          </cell>
          <cell r="G36">
            <v>-81347.770799999998</v>
          </cell>
        </row>
        <row r="37">
          <cell r="F37">
            <v>-43.06</v>
          </cell>
          <cell r="G37">
            <v>-116528.11079999999</v>
          </cell>
        </row>
        <row r="38">
          <cell r="F38">
            <v>-6.0000000000002274E-2</v>
          </cell>
          <cell r="G38">
            <v>-162.37080000000614</v>
          </cell>
        </row>
        <row r="39">
          <cell r="F39">
            <v>47.94</v>
          </cell>
          <cell r="G39">
            <v>129734.26919999998</v>
          </cell>
        </row>
        <row r="40">
          <cell r="F40">
            <v>-23.060000000000002</v>
          </cell>
          <cell r="G40">
            <v>-62404.510800000004</v>
          </cell>
        </row>
        <row r="41">
          <cell r="F41">
            <v>47.94</v>
          </cell>
          <cell r="G41">
            <v>129734.26919999998</v>
          </cell>
        </row>
        <row r="42">
          <cell r="F42">
            <v>20.939999999999998</v>
          </cell>
          <cell r="G42">
            <v>56667.409199999987</v>
          </cell>
        </row>
        <row r="43">
          <cell r="F43">
            <v>4.9399999999999977</v>
          </cell>
          <cell r="G43">
            <v>13368.529199999994</v>
          </cell>
        </row>
        <row r="44">
          <cell r="F44">
            <v>47.94</v>
          </cell>
          <cell r="G44">
            <v>129734.26919999998</v>
          </cell>
        </row>
        <row r="45">
          <cell r="F45">
            <v>18.939999999999998</v>
          </cell>
          <cell r="G45">
            <v>51255.049199999994</v>
          </cell>
        </row>
        <row r="46">
          <cell r="F46">
            <v>19.939999999999998</v>
          </cell>
          <cell r="G46">
            <v>53961.229199999987</v>
          </cell>
        </row>
        <row r="47">
          <cell r="F47">
            <v>11.939999999999998</v>
          </cell>
          <cell r="G47">
            <v>32311.789199999992</v>
          </cell>
        </row>
        <row r="48">
          <cell r="F48">
            <v>43.94</v>
          </cell>
          <cell r="G48">
            <v>118909.54919999998</v>
          </cell>
        </row>
        <row r="49">
          <cell r="F49">
            <v>38.94</v>
          </cell>
          <cell r="G49">
            <v>105378.64919999999</v>
          </cell>
        </row>
        <row r="50">
          <cell r="F50">
            <v>28.939999999999998</v>
          </cell>
          <cell r="G50">
            <v>78316.849199999982</v>
          </cell>
        </row>
        <row r="51">
          <cell r="F51">
            <v>-13.060000000000002</v>
          </cell>
          <cell r="G51">
            <v>-35342.710800000001</v>
          </cell>
        </row>
        <row r="52">
          <cell r="F52">
            <v>-26.060000000000002</v>
          </cell>
          <cell r="G52">
            <v>-70523.050799999997</v>
          </cell>
        </row>
        <row r="53">
          <cell r="F53">
            <v>29.939999999999998</v>
          </cell>
          <cell r="G53">
            <v>81023.02919999999</v>
          </cell>
        </row>
        <row r="54">
          <cell r="F54">
            <v>4.9399999999999977</v>
          </cell>
          <cell r="G54">
            <v>13368.529199999994</v>
          </cell>
        </row>
        <row r="55">
          <cell r="F55">
            <v>-39.06</v>
          </cell>
          <cell r="G55">
            <v>-105703.39079999999</v>
          </cell>
        </row>
        <row r="56">
          <cell r="F56">
            <v>-6.0000000000002274E-2</v>
          </cell>
          <cell r="G56">
            <v>-162.37080000000614</v>
          </cell>
        </row>
        <row r="57">
          <cell r="F57">
            <v>29.939999999999998</v>
          </cell>
          <cell r="G57">
            <v>81023.02919999999</v>
          </cell>
        </row>
        <row r="58">
          <cell r="F58">
            <v>-19.060000000000002</v>
          </cell>
          <cell r="G58">
            <v>-51579.790800000002</v>
          </cell>
        </row>
        <row r="59">
          <cell r="F59">
            <v>40.94</v>
          </cell>
          <cell r="G59">
            <v>110791.00919999999</v>
          </cell>
        </row>
        <row r="60">
          <cell r="F60">
            <v>-7.0600000000000023</v>
          </cell>
          <cell r="G60">
            <v>-19105.630800000006</v>
          </cell>
        </row>
        <row r="61">
          <cell r="F61">
            <v>-1.0600000000000023</v>
          </cell>
          <cell r="G61">
            <v>-2868.5508000000059</v>
          </cell>
        </row>
        <row r="62">
          <cell r="F62">
            <v>-37.06</v>
          </cell>
          <cell r="G62">
            <v>-100291.03079999999</v>
          </cell>
        </row>
        <row r="63">
          <cell r="F63">
            <v>-12.060000000000002</v>
          </cell>
          <cell r="G63">
            <v>-32636.530800000004</v>
          </cell>
        </row>
        <row r="64">
          <cell r="F64">
            <v>4.9399999999999977</v>
          </cell>
          <cell r="G64">
            <v>13368.529199999994</v>
          </cell>
        </row>
        <row r="65">
          <cell r="F65">
            <v>28.939999999999998</v>
          </cell>
          <cell r="G65">
            <v>78316.849199999982</v>
          </cell>
        </row>
        <row r="66">
          <cell r="F66">
            <v>-16.060000000000002</v>
          </cell>
          <cell r="G66">
            <v>-43461.250800000002</v>
          </cell>
        </row>
        <row r="67">
          <cell r="F67">
            <v>-8.0600000000000023</v>
          </cell>
          <cell r="G67">
            <v>-21811.810800000007</v>
          </cell>
        </row>
        <row r="68">
          <cell r="F68">
            <v>0.93999999999999773</v>
          </cell>
          <cell r="G68">
            <v>2543.8091999999938</v>
          </cell>
        </row>
        <row r="69">
          <cell r="F69">
            <v>23.939999999999998</v>
          </cell>
          <cell r="G69">
            <v>64785.949199999988</v>
          </cell>
        </row>
        <row r="70">
          <cell r="F70">
            <v>-22.060000000000002</v>
          </cell>
          <cell r="G70">
            <v>-59698.330800000003</v>
          </cell>
        </row>
        <row r="71">
          <cell r="F71">
            <v>-33.06</v>
          </cell>
          <cell r="G71">
            <v>-89466.310800000007</v>
          </cell>
        </row>
        <row r="72">
          <cell r="F72">
            <v>-45.06</v>
          </cell>
          <cell r="G72">
            <v>-121940.4708</v>
          </cell>
        </row>
        <row r="73">
          <cell r="F73">
            <v>-2.0600000000000023</v>
          </cell>
          <cell r="G73">
            <v>-5574.7308000000057</v>
          </cell>
        </row>
        <row r="74">
          <cell r="F74">
            <v>1.9399999999999977</v>
          </cell>
          <cell r="G74">
            <v>5249.9891999999936</v>
          </cell>
        </row>
        <row r="75">
          <cell r="F75">
            <v>35.94</v>
          </cell>
          <cell r="G75">
            <v>97260.109199999992</v>
          </cell>
        </row>
        <row r="76">
          <cell r="F76">
            <v>8.9399999999999977</v>
          </cell>
          <cell r="G76">
            <v>24193.249199999991</v>
          </cell>
        </row>
        <row r="77">
          <cell r="F77">
            <v>26.939999999999998</v>
          </cell>
          <cell r="G77">
            <v>72904.489199999996</v>
          </cell>
        </row>
        <row r="78">
          <cell r="F78">
            <v>-6.0000000000002274E-2</v>
          </cell>
          <cell r="G78">
            <v>-162.37080000000614</v>
          </cell>
        </row>
        <row r="79">
          <cell r="F79">
            <v>-10.060000000000002</v>
          </cell>
          <cell r="G79">
            <v>-27224.170800000004</v>
          </cell>
        </row>
        <row r="80">
          <cell r="F80">
            <v>-8.0600000000000023</v>
          </cell>
          <cell r="G80">
            <v>-21811.810800000007</v>
          </cell>
        </row>
        <row r="81">
          <cell r="F81">
            <v>-10.060000000000002</v>
          </cell>
          <cell r="G81">
            <v>-27224.170800000004</v>
          </cell>
        </row>
        <row r="82">
          <cell r="F82">
            <v>4.9399999999999977</v>
          </cell>
          <cell r="G82">
            <v>13368.529199999994</v>
          </cell>
        </row>
        <row r="83">
          <cell r="F83">
            <v>-5.0600000000000023</v>
          </cell>
          <cell r="G83">
            <v>-13693.270800000006</v>
          </cell>
        </row>
        <row r="84">
          <cell r="F84">
            <v>9.9399999999999977</v>
          </cell>
          <cell r="G84">
            <v>26899.429199999991</v>
          </cell>
        </row>
        <row r="85">
          <cell r="F85">
            <v>-3.0600000000000023</v>
          </cell>
          <cell r="G85">
            <v>-8280.9108000000051</v>
          </cell>
        </row>
        <row r="86">
          <cell r="F86">
            <v>-43.06</v>
          </cell>
          <cell r="G86">
            <v>-116528.11079999999</v>
          </cell>
        </row>
        <row r="87">
          <cell r="F87">
            <v>42.94</v>
          </cell>
          <cell r="G87">
            <v>116203.36919999999</v>
          </cell>
        </row>
        <row r="88">
          <cell r="F88">
            <v>-47.06</v>
          </cell>
          <cell r="G88">
            <v>-127352.8308</v>
          </cell>
        </row>
        <row r="89">
          <cell r="F89">
            <v>-38.06</v>
          </cell>
          <cell r="G89">
            <v>-102997.2108</v>
          </cell>
        </row>
        <row r="90">
          <cell r="F90">
            <v>31.939999999999998</v>
          </cell>
          <cell r="G90">
            <v>86435.389199999991</v>
          </cell>
        </row>
        <row r="91">
          <cell r="F91">
            <v>-12.060000000000002</v>
          </cell>
          <cell r="G91">
            <v>-32636.530800000004</v>
          </cell>
        </row>
        <row r="92">
          <cell r="F92">
            <v>-29.060000000000002</v>
          </cell>
          <cell r="G92">
            <v>-78641.590800000005</v>
          </cell>
        </row>
        <row r="93">
          <cell r="F93">
            <v>-23.060000000000002</v>
          </cell>
          <cell r="G93">
            <v>-62404.510800000004</v>
          </cell>
        </row>
        <row r="94">
          <cell r="F94">
            <v>-51.06</v>
          </cell>
          <cell r="G94">
            <v>-138177.5508</v>
          </cell>
        </row>
        <row r="95">
          <cell r="F95">
            <v>11.939999999999998</v>
          </cell>
          <cell r="G95">
            <v>32311.789199999992</v>
          </cell>
        </row>
        <row r="96">
          <cell r="F96">
            <v>34.94</v>
          </cell>
          <cell r="G96">
            <v>94553.929199999984</v>
          </cell>
        </row>
        <row r="97">
          <cell r="F97">
            <v>45.94</v>
          </cell>
          <cell r="G97">
            <v>124321.90919999998</v>
          </cell>
        </row>
        <row r="98">
          <cell r="F98">
            <v>-45.06</v>
          </cell>
          <cell r="G98">
            <v>-121940.4708</v>
          </cell>
        </row>
        <row r="99">
          <cell r="F99">
            <v>-30.060000000000002</v>
          </cell>
          <cell r="G99">
            <v>-81347.770799999998</v>
          </cell>
        </row>
        <row r="100">
          <cell r="F100">
            <v>-9.0600000000000023</v>
          </cell>
          <cell r="G100">
            <v>-24517.990800000003</v>
          </cell>
        </row>
        <row r="101">
          <cell r="F101">
            <v>1.9399999999999977</v>
          </cell>
          <cell r="G101">
            <v>5249.9891999999936</v>
          </cell>
        </row>
      </sheetData>
      <sheetData sheetId="3"/>
      <sheetData sheetId="4"/>
      <sheetData sheetId="5">
        <row r="1">
          <cell r="D1" t="str">
            <v>Difference from Floor value</v>
          </cell>
          <cell r="F1" t="str">
            <v>Revenue (USD)</v>
          </cell>
        </row>
        <row r="2">
          <cell r="D2">
            <v>41</v>
          </cell>
          <cell r="F2">
            <v>117260</v>
          </cell>
        </row>
        <row r="3">
          <cell r="D3">
            <v>11</v>
          </cell>
          <cell r="F3">
            <v>31460</v>
          </cell>
        </row>
        <row r="4">
          <cell r="D4">
            <v>-21</v>
          </cell>
          <cell r="F4">
            <v>-60060</v>
          </cell>
        </row>
        <row r="5">
          <cell r="D5">
            <v>43</v>
          </cell>
          <cell r="F5">
            <v>122980</v>
          </cell>
        </row>
        <row r="6">
          <cell r="D6">
            <v>43</v>
          </cell>
          <cell r="F6">
            <v>122980</v>
          </cell>
        </row>
        <row r="7">
          <cell r="D7">
            <v>-10</v>
          </cell>
          <cell r="F7">
            <v>-28600</v>
          </cell>
        </row>
        <row r="8">
          <cell r="D8">
            <v>-27</v>
          </cell>
          <cell r="F8">
            <v>-77220</v>
          </cell>
        </row>
        <row r="9">
          <cell r="D9">
            <v>28</v>
          </cell>
          <cell r="F9">
            <v>80080</v>
          </cell>
        </row>
        <row r="10">
          <cell r="D10">
            <v>-24</v>
          </cell>
          <cell r="F10">
            <v>-68640</v>
          </cell>
        </row>
        <row r="11">
          <cell r="D11">
            <v>-9</v>
          </cell>
          <cell r="F11">
            <v>-25740</v>
          </cell>
        </row>
        <row r="12">
          <cell r="D12">
            <v>15</v>
          </cell>
          <cell r="F12">
            <v>42900</v>
          </cell>
        </row>
        <row r="13">
          <cell r="D13">
            <v>-53</v>
          </cell>
          <cell r="F13">
            <v>-151580</v>
          </cell>
        </row>
        <row r="14">
          <cell r="D14">
            <v>3</v>
          </cell>
          <cell r="F14">
            <v>8580</v>
          </cell>
        </row>
        <row r="15">
          <cell r="D15">
            <v>-41</v>
          </cell>
          <cell r="F15">
            <v>-117260</v>
          </cell>
        </row>
        <row r="16">
          <cell r="D16">
            <v>-11</v>
          </cell>
          <cell r="F16">
            <v>-31460</v>
          </cell>
        </row>
        <row r="17">
          <cell r="D17">
            <v>0</v>
          </cell>
          <cell r="F17">
            <v>0</v>
          </cell>
        </row>
        <row r="18">
          <cell r="D18">
            <v>36</v>
          </cell>
          <cell r="F18">
            <v>102960</v>
          </cell>
        </row>
        <row r="19">
          <cell r="D19">
            <v>-23</v>
          </cell>
          <cell r="F19">
            <v>-65780</v>
          </cell>
        </row>
        <row r="20">
          <cell r="D20">
            <v>-32</v>
          </cell>
          <cell r="F20">
            <v>-91520</v>
          </cell>
        </row>
        <row r="21">
          <cell r="D21">
            <v>-38</v>
          </cell>
          <cell r="F21">
            <v>-108680</v>
          </cell>
        </row>
        <row r="22">
          <cell r="D22">
            <v>20</v>
          </cell>
          <cell r="F22">
            <v>57200</v>
          </cell>
        </row>
        <row r="23">
          <cell r="D23">
            <v>19</v>
          </cell>
          <cell r="F23">
            <v>54340</v>
          </cell>
        </row>
        <row r="24">
          <cell r="D24">
            <v>-43</v>
          </cell>
          <cell r="F24">
            <v>-122980</v>
          </cell>
        </row>
        <row r="25">
          <cell r="D25">
            <v>-33</v>
          </cell>
          <cell r="F25">
            <v>-94380</v>
          </cell>
        </row>
        <row r="26">
          <cell r="D26">
            <v>-11</v>
          </cell>
          <cell r="F26">
            <v>-31460</v>
          </cell>
        </row>
        <row r="27">
          <cell r="D27">
            <v>35</v>
          </cell>
          <cell r="F27">
            <v>100100</v>
          </cell>
        </row>
        <row r="28">
          <cell r="D28">
            <v>-51</v>
          </cell>
          <cell r="F28">
            <v>-145860</v>
          </cell>
        </row>
        <row r="29">
          <cell r="D29">
            <v>19</v>
          </cell>
          <cell r="F29">
            <v>54340</v>
          </cell>
        </row>
        <row r="30">
          <cell r="D30">
            <v>-18</v>
          </cell>
          <cell r="F30">
            <v>-51480</v>
          </cell>
        </row>
        <row r="31">
          <cell r="D31">
            <v>-32</v>
          </cell>
          <cell r="F31">
            <v>-91520</v>
          </cell>
        </row>
        <row r="32">
          <cell r="D32">
            <v>-29</v>
          </cell>
          <cell r="F32">
            <v>-82940</v>
          </cell>
        </row>
        <row r="33">
          <cell r="D33">
            <v>13</v>
          </cell>
          <cell r="F33">
            <v>37180</v>
          </cell>
        </row>
        <row r="34">
          <cell r="D34">
            <v>34</v>
          </cell>
          <cell r="F34">
            <v>97240</v>
          </cell>
        </row>
        <row r="35">
          <cell r="D35">
            <v>-1</v>
          </cell>
          <cell r="F35">
            <v>-2860</v>
          </cell>
        </row>
        <row r="36">
          <cell r="D36">
            <v>-17</v>
          </cell>
          <cell r="F36">
            <v>-48620</v>
          </cell>
        </row>
        <row r="37">
          <cell r="D37">
            <v>-21</v>
          </cell>
          <cell r="F37">
            <v>-60060</v>
          </cell>
        </row>
        <row r="38">
          <cell r="D38">
            <v>9</v>
          </cell>
          <cell r="F38">
            <v>25740</v>
          </cell>
        </row>
        <row r="39">
          <cell r="D39">
            <v>-3</v>
          </cell>
          <cell r="F39">
            <v>-8580</v>
          </cell>
        </row>
        <row r="40">
          <cell r="D40">
            <v>7</v>
          </cell>
          <cell r="F40">
            <v>20020</v>
          </cell>
        </row>
        <row r="41">
          <cell r="D41">
            <v>31</v>
          </cell>
          <cell r="F41">
            <v>88660</v>
          </cell>
        </row>
        <row r="42">
          <cell r="D42">
            <v>5</v>
          </cell>
          <cell r="F42">
            <v>14300</v>
          </cell>
        </row>
        <row r="43">
          <cell r="D43">
            <v>-32</v>
          </cell>
          <cell r="F43">
            <v>-91520</v>
          </cell>
        </row>
        <row r="44">
          <cell r="D44">
            <v>28</v>
          </cell>
          <cell r="F44">
            <v>80080</v>
          </cell>
        </row>
        <row r="45">
          <cell r="D45">
            <v>31</v>
          </cell>
          <cell r="F45">
            <v>88660</v>
          </cell>
        </row>
        <row r="46">
          <cell r="D46">
            <v>22</v>
          </cell>
          <cell r="F46">
            <v>62920</v>
          </cell>
        </row>
        <row r="47">
          <cell r="D47">
            <v>26</v>
          </cell>
          <cell r="F47">
            <v>74360</v>
          </cell>
        </row>
        <row r="48">
          <cell r="D48">
            <v>-20</v>
          </cell>
          <cell r="F48">
            <v>-57200</v>
          </cell>
        </row>
        <row r="49">
          <cell r="D49">
            <v>-52</v>
          </cell>
          <cell r="F49">
            <v>-148720</v>
          </cell>
        </row>
        <row r="50">
          <cell r="D50">
            <v>34</v>
          </cell>
          <cell r="F50">
            <v>97240</v>
          </cell>
        </row>
        <row r="51">
          <cell r="D51">
            <v>6</v>
          </cell>
          <cell r="F51">
            <v>17160</v>
          </cell>
        </row>
        <row r="52">
          <cell r="D52">
            <v>-25</v>
          </cell>
          <cell r="F52">
            <v>-71500</v>
          </cell>
        </row>
        <row r="53">
          <cell r="D53">
            <v>26</v>
          </cell>
          <cell r="F53">
            <v>74360</v>
          </cell>
        </row>
        <row r="54">
          <cell r="D54">
            <v>-17</v>
          </cell>
          <cell r="F54">
            <v>-48620</v>
          </cell>
        </row>
        <row r="55">
          <cell r="D55">
            <v>-8</v>
          </cell>
          <cell r="F55">
            <v>-22880</v>
          </cell>
        </row>
        <row r="56">
          <cell r="D56">
            <v>42</v>
          </cell>
          <cell r="F56">
            <v>120120</v>
          </cell>
        </row>
        <row r="57">
          <cell r="D57">
            <v>-27</v>
          </cell>
          <cell r="F57">
            <v>-77220</v>
          </cell>
        </row>
        <row r="58">
          <cell r="D58">
            <v>31</v>
          </cell>
          <cell r="F58">
            <v>88660</v>
          </cell>
        </row>
        <row r="59">
          <cell r="D59">
            <v>-18</v>
          </cell>
          <cell r="F59">
            <v>-51480</v>
          </cell>
        </row>
        <row r="60">
          <cell r="D60">
            <v>42</v>
          </cell>
          <cell r="F60">
            <v>120120</v>
          </cell>
        </row>
        <row r="61">
          <cell r="D61">
            <v>-47</v>
          </cell>
          <cell r="F61">
            <v>-134420</v>
          </cell>
        </row>
        <row r="62">
          <cell r="D62">
            <v>-34</v>
          </cell>
          <cell r="F62">
            <v>-97240</v>
          </cell>
        </row>
        <row r="63">
          <cell r="D63">
            <v>39</v>
          </cell>
          <cell r="F63">
            <v>111540</v>
          </cell>
        </row>
        <row r="64">
          <cell r="D64">
            <v>39</v>
          </cell>
          <cell r="F64">
            <v>111540</v>
          </cell>
        </row>
        <row r="65">
          <cell r="D65">
            <v>18</v>
          </cell>
          <cell r="F65">
            <v>51480</v>
          </cell>
        </row>
        <row r="66">
          <cell r="D66">
            <v>-36</v>
          </cell>
          <cell r="F66">
            <v>-102960</v>
          </cell>
        </row>
        <row r="67">
          <cell r="D67">
            <v>-32</v>
          </cell>
          <cell r="F67">
            <v>-91520</v>
          </cell>
        </row>
        <row r="68">
          <cell r="D68">
            <v>15</v>
          </cell>
          <cell r="F68">
            <v>42900</v>
          </cell>
        </row>
        <row r="69">
          <cell r="D69">
            <v>27</v>
          </cell>
          <cell r="F69">
            <v>77220</v>
          </cell>
        </row>
        <row r="70">
          <cell r="D70">
            <v>44</v>
          </cell>
          <cell r="F70">
            <v>125840</v>
          </cell>
        </row>
        <row r="71">
          <cell r="D71">
            <v>-31</v>
          </cell>
          <cell r="F71">
            <v>-88660</v>
          </cell>
        </row>
        <row r="72">
          <cell r="D72">
            <v>4</v>
          </cell>
          <cell r="F72">
            <v>11440</v>
          </cell>
        </row>
        <row r="73">
          <cell r="D73">
            <v>-32</v>
          </cell>
          <cell r="F73">
            <v>-91520</v>
          </cell>
        </row>
        <row r="74">
          <cell r="D74">
            <v>-26</v>
          </cell>
          <cell r="F74">
            <v>-74360</v>
          </cell>
        </row>
        <row r="75">
          <cell r="D75">
            <v>29</v>
          </cell>
          <cell r="F75">
            <v>82940</v>
          </cell>
        </row>
        <row r="76">
          <cell r="D76">
            <v>-3</v>
          </cell>
          <cell r="F76">
            <v>-8580</v>
          </cell>
        </row>
        <row r="77">
          <cell r="D77">
            <v>42</v>
          </cell>
          <cell r="F77">
            <v>120120</v>
          </cell>
        </row>
        <row r="78">
          <cell r="D78">
            <v>14</v>
          </cell>
          <cell r="F78">
            <v>40040</v>
          </cell>
        </row>
        <row r="79">
          <cell r="D79">
            <v>35</v>
          </cell>
          <cell r="F79">
            <v>100100</v>
          </cell>
        </row>
        <row r="80">
          <cell r="D80">
            <v>2</v>
          </cell>
          <cell r="F80">
            <v>5720</v>
          </cell>
        </row>
        <row r="81">
          <cell r="D81">
            <v>39</v>
          </cell>
          <cell r="F81">
            <v>111540</v>
          </cell>
        </row>
        <row r="82">
          <cell r="D82">
            <v>4</v>
          </cell>
          <cell r="F82">
            <v>11440</v>
          </cell>
        </row>
        <row r="83">
          <cell r="D83">
            <v>0</v>
          </cell>
          <cell r="F83">
            <v>0</v>
          </cell>
        </row>
        <row r="84">
          <cell r="D84">
            <v>-29</v>
          </cell>
          <cell r="F84">
            <v>-82940</v>
          </cell>
        </row>
        <row r="85">
          <cell r="D85">
            <v>-12</v>
          </cell>
          <cell r="F85">
            <v>-34320</v>
          </cell>
        </row>
        <row r="86">
          <cell r="D86">
            <v>0</v>
          </cell>
          <cell r="F86">
            <v>0</v>
          </cell>
        </row>
        <row r="87">
          <cell r="D87">
            <v>-35</v>
          </cell>
          <cell r="F87">
            <v>-100100</v>
          </cell>
        </row>
        <row r="88">
          <cell r="D88">
            <v>-46</v>
          </cell>
          <cell r="F88">
            <v>-131560</v>
          </cell>
        </row>
        <row r="89">
          <cell r="D89">
            <v>-30</v>
          </cell>
          <cell r="F89">
            <v>-85800</v>
          </cell>
        </row>
        <row r="90">
          <cell r="D90">
            <v>-29</v>
          </cell>
          <cell r="F90">
            <v>-82940</v>
          </cell>
        </row>
        <row r="91">
          <cell r="D91">
            <v>45</v>
          </cell>
          <cell r="F91">
            <v>128700</v>
          </cell>
        </row>
        <row r="92">
          <cell r="D92">
            <v>-15</v>
          </cell>
          <cell r="F92">
            <v>-42900</v>
          </cell>
        </row>
        <row r="93">
          <cell r="D93">
            <v>43</v>
          </cell>
          <cell r="F93">
            <v>122980</v>
          </cell>
        </row>
        <row r="94">
          <cell r="D94">
            <v>-1</v>
          </cell>
          <cell r="F94">
            <v>-2860</v>
          </cell>
        </row>
        <row r="95">
          <cell r="D95">
            <v>-37</v>
          </cell>
          <cell r="F95">
            <v>-105820</v>
          </cell>
        </row>
        <row r="96">
          <cell r="D96">
            <v>44</v>
          </cell>
          <cell r="F96">
            <v>125840</v>
          </cell>
        </row>
        <row r="97">
          <cell r="D97">
            <v>41</v>
          </cell>
          <cell r="F97">
            <v>117260</v>
          </cell>
        </row>
        <row r="98">
          <cell r="D98">
            <v>11</v>
          </cell>
          <cell r="F98">
            <v>31460</v>
          </cell>
        </row>
        <row r="99">
          <cell r="D99">
            <v>25</v>
          </cell>
          <cell r="F99">
            <v>71500</v>
          </cell>
        </row>
        <row r="100">
          <cell r="D100">
            <v>-17</v>
          </cell>
          <cell r="F100">
            <v>-48620</v>
          </cell>
        </row>
        <row r="101">
          <cell r="D101">
            <v>-21</v>
          </cell>
          <cell r="F101">
            <v>-60060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C5B9-57E1-4D2B-894D-72D75B3CC8AB}">
  <dimension ref="A3:AC18"/>
  <sheetViews>
    <sheetView topLeftCell="M7" workbookViewId="0">
      <selection activeCell="W20" sqref="W20"/>
    </sheetView>
  </sheetViews>
  <sheetFormatPr baseColWidth="10" defaultColWidth="8.83203125" defaultRowHeight="15" x14ac:dyDescent="0.2"/>
  <cols>
    <col min="1" max="1" width="6.1640625" bestFit="1" customWidth="1"/>
    <col min="2" max="2" width="8.6640625" bestFit="1" customWidth="1"/>
    <col min="3" max="3" width="8.6640625" hidden="1" customWidth="1"/>
    <col min="4" max="4" width="14.33203125" bestFit="1" customWidth="1"/>
    <col min="5" max="5" width="8.6640625" bestFit="1" customWidth="1"/>
    <col min="6" max="6" width="8.6640625" hidden="1" customWidth="1"/>
    <col min="7" max="7" width="14.33203125" bestFit="1" customWidth="1"/>
    <col min="9" max="9" width="0" hidden="1" customWidth="1"/>
    <col min="11" max="11" width="11.83203125" customWidth="1"/>
    <col min="12" max="12" width="9.5" customWidth="1"/>
    <col min="13" max="13" width="11.33203125" customWidth="1"/>
    <col min="15" max="15" width="9.6640625" customWidth="1"/>
    <col min="16" max="16" width="10.33203125" customWidth="1"/>
    <col min="17" max="17" width="11.83203125" customWidth="1"/>
    <col min="21" max="21" width="0" hidden="1" customWidth="1"/>
    <col min="22" max="23" width="9.83203125" customWidth="1"/>
    <col min="24" max="24" width="12" customWidth="1"/>
    <col min="26" max="26" width="0" hidden="1" customWidth="1"/>
    <col min="27" max="27" width="9.83203125" customWidth="1"/>
    <col min="28" max="28" width="11.83203125" customWidth="1"/>
    <col min="29" max="29" width="12.1640625" customWidth="1"/>
  </cols>
  <sheetData>
    <row r="3" spans="1:29" ht="16" thickBot="1" x14ac:dyDescent="0.25">
      <c r="S3" t="s">
        <v>0</v>
      </c>
      <c r="T3">
        <f>B18</f>
        <v>4995.0599999999995</v>
      </c>
    </row>
    <row r="4" spans="1:29" ht="35.25" customHeight="1" thickBot="1" x14ac:dyDescent="0.25">
      <c r="A4" s="44" t="s">
        <v>1</v>
      </c>
      <c r="B4" s="47" t="s">
        <v>2</v>
      </c>
      <c r="C4" s="48"/>
      <c r="D4" s="48"/>
      <c r="E4" s="47" t="s">
        <v>3</v>
      </c>
      <c r="F4" s="48"/>
      <c r="G4" s="49"/>
      <c r="I4" s="44" t="s">
        <v>1</v>
      </c>
      <c r="J4" s="47" t="s">
        <v>2</v>
      </c>
      <c r="K4" s="48"/>
      <c r="L4" s="48"/>
      <c r="M4" s="49"/>
      <c r="N4" s="47" t="s">
        <v>3</v>
      </c>
      <c r="O4" s="48"/>
      <c r="P4" s="48"/>
      <c r="Q4" s="49"/>
      <c r="S4" s="44" t="s">
        <v>1</v>
      </c>
      <c r="T4" s="47" t="s">
        <v>2</v>
      </c>
      <c r="U4" s="48"/>
      <c r="V4" s="48"/>
      <c r="W4" s="48"/>
      <c r="X4" s="49"/>
      <c r="Y4" s="47" t="s">
        <v>3</v>
      </c>
      <c r="Z4" s="48"/>
      <c r="AA4" s="48"/>
      <c r="AB4" s="48"/>
      <c r="AC4" s="49"/>
    </row>
    <row r="5" spans="1:29" x14ac:dyDescent="0.2">
      <c r="A5" s="45"/>
      <c r="B5" s="44" t="s">
        <v>4</v>
      </c>
      <c r="C5" s="44" t="s">
        <v>0</v>
      </c>
      <c r="D5" s="44" t="s">
        <v>5</v>
      </c>
      <c r="E5" s="44" t="s">
        <v>4</v>
      </c>
      <c r="F5" s="44" t="s">
        <v>6</v>
      </c>
      <c r="G5" s="44" t="s">
        <v>7</v>
      </c>
      <c r="I5" s="45"/>
      <c r="J5" s="44" t="s">
        <v>8</v>
      </c>
      <c r="K5" s="44" t="s">
        <v>9</v>
      </c>
      <c r="L5" s="44" t="s">
        <v>10</v>
      </c>
      <c r="M5" s="44" t="s">
        <v>11</v>
      </c>
      <c r="N5" s="44" t="s">
        <v>8</v>
      </c>
      <c r="O5" s="44" t="s">
        <v>9</v>
      </c>
      <c r="P5" s="44" t="s">
        <v>10</v>
      </c>
      <c r="Q5" s="44" t="s">
        <v>11</v>
      </c>
      <c r="S5" s="45"/>
      <c r="T5" s="44" t="s">
        <v>4</v>
      </c>
      <c r="U5" s="44" t="s">
        <v>0</v>
      </c>
      <c r="V5" s="44" t="s">
        <v>5</v>
      </c>
      <c r="W5" s="44" t="s">
        <v>11</v>
      </c>
      <c r="X5" s="44" t="s">
        <v>12</v>
      </c>
      <c r="Y5" s="44" t="s">
        <v>4</v>
      </c>
      <c r="Z5" s="44" t="s">
        <v>6</v>
      </c>
      <c r="AA5" s="44" t="s">
        <v>7</v>
      </c>
      <c r="AB5" s="44" t="s">
        <v>11</v>
      </c>
      <c r="AC5" s="44" t="s">
        <v>12</v>
      </c>
    </row>
    <row r="6" spans="1:29" ht="24.75" customHeight="1" thickBot="1" x14ac:dyDescent="0.25">
      <c r="A6" s="46"/>
      <c r="B6" s="46"/>
      <c r="C6" s="46"/>
      <c r="D6" s="46"/>
      <c r="E6" s="46"/>
      <c r="F6" s="46"/>
      <c r="G6" s="46"/>
      <c r="I6" s="46"/>
      <c r="J6" s="46"/>
      <c r="K6" s="46"/>
      <c r="L6" s="46"/>
      <c r="M6" s="46"/>
      <c r="N6" s="46"/>
      <c r="O6" s="46"/>
      <c r="P6" s="46"/>
      <c r="Q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r="7" spans="1:29" ht="16" thickBot="1" x14ac:dyDescent="0.25">
      <c r="A7" s="1">
        <v>1</v>
      </c>
      <c r="B7" s="2">
        <v>6925.09</v>
      </c>
      <c r="C7" s="3">
        <v>4995.0599999999995</v>
      </c>
      <c r="D7" s="3">
        <v>1930.03</v>
      </c>
      <c r="E7" s="3">
        <v>5796.11</v>
      </c>
      <c r="F7" s="3">
        <v>5254.6059999999998</v>
      </c>
      <c r="G7" s="3">
        <f>E7-F7</f>
        <v>541.50399999999991</v>
      </c>
      <c r="I7" s="4">
        <v>1</v>
      </c>
      <c r="J7" s="5">
        <v>49950.6</v>
      </c>
      <c r="K7" s="6">
        <v>5</v>
      </c>
      <c r="L7" s="6">
        <f>C7*5</f>
        <v>24975.299999999996</v>
      </c>
      <c r="M7" s="6">
        <f>J7-L7</f>
        <v>24975.300000000003</v>
      </c>
      <c r="N7" s="6">
        <v>52546.06</v>
      </c>
      <c r="O7" s="6">
        <v>5</v>
      </c>
      <c r="P7" s="6">
        <f>F7*5</f>
        <v>26273.03</v>
      </c>
      <c r="Q7" s="7">
        <f>N7-P7</f>
        <v>26273.03</v>
      </c>
      <c r="S7" s="1">
        <v>1</v>
      </c>
      <c r="T7" s="2">
        <v>6925.09</v>
      </c>
      <c r="U7" s="3">
        <v>4995.0599999999995</v>
      </c>
      <c r="V7" s="3">
        <v>1930.03</v>
      </c>
      <c r="W7" s="3">
        <v>24975.300000000003</v>
      </c>
      <c r="X7" s="3">
        <f>V7*W7</f>
        <v>48203078.259000003</v>
      </c>
      <c r="Y7" s="3">
        <v>5796.11</v>
      </c>
      <c r="Z7" s="3">
        <v>5254.6059999999998</v>
      </c>
      <c r="AA7" s="3">
        <v>541.50399999999991</v>
      </c>
      <c r="AB7" s="3">
        <v>26273.03</v>
      </c>
      <c r="AC7" s="3">
        <f>AA7*AB7</f>
        <v>14226950.837119997</v>
      </c>
    </row>
    <row r="8" spans="1:29" ht="16" thickBot="1" x14ac:dyDescent="0.25">
      <c r="A8" s="8">
        <v>2</v>
      </c>
      <c r="B8" s="9">
        <v>0</v>
      </c>
      <c r="C8" s="6">
        <v>4995.0599999999995</v>
      </c>
      <c r="D8" s="10">
        <v>-4995.0600000000004</v>
      </c>
      <c r="E8" s="10">
        <v>0</v>
      </c>
      <c r="F8" s="6">
        <v>5254.6059999999998</v>
      </c>
      <c r="G8" s="7">
        <f t="shared" ref="G8:G16" si="0">E8-F8</f>
        <v>-5254.6059999999998</v>
      </c>
      <c r="I8" s="11">
        <v>2</v>
      </c>
      <c r="J8" s="12">
        <v>49950.6</v>
      </c>
      <c r="K8" s="13">
        <v>5</v>
      </c>
      <c r="L8" s="13">
        <f t="shared" ref="L8:L16" si="1">C8*5</f>
        <v>24975.299999999996</v>
      </c>
      <c r="M8" s="13">
        <f t="shared" ref="M8:M16" si="2">J8-L8</f>
        <v>24975.300000000003</v>
      </c>
      <c r="N8" s="13">
        <v>52546.06</v>
      </c>
      <c r="O8" s="13">
        <v>5</v>
      </c>
      <c r="P8" s="13">
        <f t="shared" ref="P8:P16" si="3">F8*5</f>
        <v>26273.03</v>
      </c>
      <c r="Q8" s="13">
        <f t="shared" ref="Q8:Q16" si="4">N8-P8</f>
        <v>26273.03</v>
      </c>
      <c r="S8" s="8">
        <v>2</v>
      </c>
      <c r="T8" s="9">
        <v>0</v>
      </c>
      <c r="U8" s="6">
        <v>4995.0599999999995</v>
      </c>
      <c r="V8" s="10">
        <v>-4995.0600000000004</v>
      </c>
      <c r="W8" s="7">
        <v>24975.300000000003</v>
      </c>
      <c r="X8" s="7">
        <f t="shared" ref="X8:X16" si="5">V8*W8</f>
        <v>-124753122.01800002</v>
      </c>
      <c r="Y8" s="10">
        <v>0</v>
      </c>
      <c r="Z8" s="6">
        <v>5254.6059999999998</v>
      </c>
      <c r="AA8" s="10">
        <v>-5254.6059999999998</v>
      </c>
      <c r="AB8" s="7">
        <v>26273.03</v>
      </c>
      <c r="AC8" s="7">
        <f t="shared" ref="AC8:AC16" si="6">AA8*AB8</f>
        <v>-138054421.07617998</v>
      </c>
    </row>
    <row r="9" spans="1:29" ht="16" thickBot="1" x14ac:dyDescent="0.25">
      <c r="A9" s="14">
        <v>3</v>
      </c>
      <c r="B9" s="15">
        <v>8605.64</v>
      </c>
      <c r="C9" s="3">
        <v>4995.0599999999995</v>
      </c>
      <c r="D9" s="16">
        <v>3610.58</v>
      </c>
      <c r="E9" s="16">
        <v>7146.72</v>
      </c>
      <c r="F9" s="3">
        <v>5254.6059999999998</v>
      </c>
      <c r="G9" s="3">
        <f t="shared" si="0"/>
        <v>1892.1140000000005</v>
      </c>
      <c r="I9" s="11">
        <v>3</v>
      </c>
      <c r="J9" s="12">
        <v>49950.6</v>
      </c>
      <c r="K9" s="13">
        <v>5</v>
      </c>
      <c r="L9" s="13">
        <f t="shared" si="1"/>
        <v>24975.299999999996</v>
      </c>
      <c r="M9" s="13">
        <f t="shared" si="2"/>
        <v>24975.300000000003</v>
      </c>
      <c r="N9" s="13">
        <v>52546.06</v>
      </c>
      <c r="O9" s="13">
        <v>5</v>
      </c>
      <c r="P9" s="13">
        <f t="shared" si="3"/>
        <v>26273.03</v>
      </c>
      <c r="Q9" s="13">
        <f t="shared" si="4"/>
        <v>26273.03</v>
      </c>
      <c r="S9" s="14">
        <v>3</v>
      </c>
      <c r="T9" s="15">
        <v>8605.64</v>
      </c>
      <c r="U9" s="3">
        <v>4995.0599999999995</v>
      </c>
      <c r="V9" s="16">
        <v>3610.58</v>
      </c>
      <c r="W9" s="3">
        <v>24975.300000000003</v>
      </c>
      <c r="X9" s="3">
        <f t="shared" si="5"/>
        <v>90175318.67400001</v>
      </c>
      <c r="Y9" s="16">
        <v>7146.72</v>
      </c>
      <c r="Z9" s="3">
        <v>5254.6059999999998</v>
      </c>
      <c r="AA9" s="16">
        <v>1892.1140000000005</v>
      </c>
      <c r="AB9" s="3">
        <v>26273.03</v>
      </c>
      <c r="AC9" s="3">
        <f t="shared" si="6"/>
        <v>49711567.885420009</v>
      </c>
    </row>
    <row r="10" spans="1:29" ht="16" thickBot="1" x14ac:dyDescent="0.25">
      <c r="A10" s="8">
        <v>4</v>
      </c>
      <c r="B10" s="9">
        <v>958.55</v>
      </c>
      <c r="C10" s="6">
        <v>4995.0599999999995</v>
      </c>
      <c r="D10" s="10">
        <v>-4036.51</v>
      </c>
      <c r="E10" s="10">
        <v>4626.51</v>
      </c>
      <c r="F10" s="6">
        <v>5254.6059999999998</v>
      </c>
      <c r="G10" s="7">
        <f t="shared" si="0"/>
        <v>-628.09599999999955</v>
      </c>
      <c r="I10" s="11">
        <v>4</v>
      </c>
      <c r="J10" s="12">
        <v>49950.6</v>
      </c>
      <c r="K10" s="13">
        <v>5</v>
      </c>
      <c r="L10" s="13">
        <f t="shared" si="1"/>
        <v>24975.299999999996</v>
      </c>
      <c r="M10" s="13">
        <f t="shared" si="2"/>
        <v>24975.300000000003</v>
      </c>
      <c r="N10" s="13">
        <v>52546.06</v>
      </c>
      <c r="O10" s="13">
        <v>5</v>
      </c>
      <c r="P10" s="13">
        <f t="shared" si="3"/>
        <v>26273.03</v>
      </c>
      <c r="Q10" s="13">
        <f t="shared" si="4"/>
        <v>26273.03</v>
      </c>
      <c r="S10" s="8">
        <v>4</v>
      </c>
      <c r="T10" s="9">
        <v>958.55</v>
      </c>
      <c r="U10" s="6">
        <v>4995.0599999999995</v>
      </c>
      <c r="V10" s="10">
        <v>-4036.51</v>
      </c>
      <c r="W10" s="7">
        <v>24975.300000000003</v>
      </c>
      <c r="X10" s="7">
        <f t="shared" si="5"/>
        <v>-100813048.20300002</v>
      </c>
      <c r="Y10" s="10">
        <v>4626.51</v>
      </c>
      <c r="Z10" s="6">
        <v>5254.6059999999998</v>
      </c>
      <c r="AA10" s="10">
        <v>-628.09599999999955</v>
      </c>
      <c r="AB10" s="7">
        <v>26273.03</v>
      </c>
      <c r="AC10" s="7">
        <f t="shared" si="6"/>
        <v>-16501985.050879987</v>
      </c>
    </row>
    <row r="11" spans="1:29" ht="16" thickBot="1" x14ac:dyDescent="0.25">
      <c r="A11" s="8">
        <v>5</v>
      </c>
      <c r="B11" s="9">
        <v>0</v>
      </c>
      <c r="C11" s="6">
        <v>4995.0599999999995</v>
      </c>
      <c r="D11" s="10">
        <v>-4995.0600000000004</v>
      </c>
      <c r="E11" s="10">
        <v>0</v>
      </c>
      <c r="F11" s="6">
        <v>5254.6059999999998</v>
      </c>
      <c r="G11" s="7">
        <f t="shared" si="0"/>
        <v>-5254.6059999999998</v>
      </c>
      <c r="I11" s="11">
        <v>5</v>
      </c>
      <c r="J11" s="12">
        <v>49950.6</v>
      </c>
      <c r="K11" s="13">
        <v>5</v>
      </c>
      <c r="L11" s="13">
        <f t="shared" si="1"/>
        <v>24975.299999999996</v>
      </c>
      <c r="M11" s="13">
        <f t="shared" si="2"/>
        <v>24975.300000000003</v>
      </c>
      <c r="N11" s="13">
        <v>52546.06</v>
      </c>
      <c r="O11" s="13">
        <v>5</v>
      </c>
      <c r="P11" s="13">
        <f t="shared" si="3"/>
        <v>26273.03</v>
      </c>
      <c r="Q11" s="13">
        <f t="shared" si="4"/>
        <v>26273.03</v>
      </c>
      <c r="S11" s="8">
        <v>5</v>
      </c>
      <c r="T11" s="9">
        <v>0</v>
      </c>
      <c r="U11" s="6">
        <v>4995.0599999999995</v>
      </c>
      <c r="V11" s="10">
        <v>-4995.0600000000004</v>
      </c>
      <c r="W11" s="7">
        <v>24975.300000000003</v>
      </c>
      <c r="X11" s="7">
        <f t="shared" si="5"/>
        <v>-124753122.01800002</v>
      </c>
      <c r="Y11" s="10">
        <v>0</v>
      </c>
      <c r="Z11" s="6">
        <v>5254.6059999999998</v>
      </c>
      <c r="AA11" s="10">
        <v>-5254.6059999999998</v>
      </c>
      <c r="AB11" s="7">
        <v>26273.03</v>
      </c>
      <c r="AC11" s="7">
        <f t="shared" si="6"/>
        <v>-138054421.07617998</v>
      </c>
    </row>
    <row r="12" spans="1:29" ht="16" thickBot="1" x14ac:dyDescent="0.25">
      <c r="A12" s="14">
        <v>6</v>
      </c>
      <c r="B12" s="15">
        <v>12378.8</v>
      </c>
      <c r="C12" s="3">
        <v>4995.0599999999995</v>
      </c>
      <c r="D12" s="16">
        <v>7383.74</v>
      </c>
      <c r="E12" s="16">
        <v>9830.56</v>
      </c>
      <c r="F12" s="3">
        <v>5254.6059999999998</v>
      </c>
      <c r="G12" s="3">
        <f t="shared" si="0"/>
        <v>4575.9539999999997</v>
      </c>
      <c r="I12" s="11">
        <v>6</v>
      </c>
      <c r="J12" s="12">
        <v>49950.6</v>
      </c>
      <c r="K12" s="13">
        <v>5</v>
      </c>
      <c r="L12" s="13">
        <f t="shared" si="1"/>
        <v>24975.299999999996</v>
      </c>
      <c r="M12" s="13">
        <f t="shared" si="2"/>
        <v>24975.300000000003</v>
      </c>
      <c r="N12" s="13">
        <v>52546.06</v>
      </c>
      <c r="O12" s="13">
        <v>5</v>
      </c>
      <c r="P12" s="13">
        <f t="shared" si="3"/>
        <v>26273.03</v>
      </c>
      <c r="Q12" s="13">
        <f t="shared" si="4"/>
        <v>26273.03</v>
      </c>
      <c r="S12" s="14">
        <v>6</v>
      </c>
      <c r="T12" s="15">
        <v>12378.8</v>
      </c>
      <c r="U12" s="3">
        <v>4995.0599999999995</v>
      </c>
      <c r="V12" s="16">
        <v>7383.74</v>
      </c>
      <c r="W12" s="3">
        <v>24975.300000000003</v>
      </c>
      <c r="X12" s="3">
        <f t="shared" si="5"/>
        <v>184411121.62200001</v>
      </c>
      <c r="Y12" s="16">
        <v>9830.56</v>
      </c>
      <c r="Z12" s="3">
        <v>5254.6059999999998</v>
      </c>
      <c r="AA12" s="16">
        <v>4575.9539999999997</v>
      </c>
      <c r="AB12" s="3">
        <v>26273.03</v>
      </c>
      <c r="AC12" s="3">
        <f t="shared" si="6"/>
        <v>120224176.72061999</v>
      </c>
    </row>
    <row r="13" spans="1:29" ht="16" thickBot="1" x14ac:dyDescent="0.25">
      <c r="A13" s="8">
        <v>7</v>
      </c>
      <c r="B13" s="9">
        <v>0</v>
      </c>
      <c r="C13" s="6">
        <v>4995.0599999999995</v>
      </c>
      <c r="D13" s="10">
        <v>-4995.0600000000004</v>
      </c>
      <c r="E13" s="10">
        <v>0</v>
      </c>
      <c r="F13" s="6">
        <v>5254.6059999999998</v>
      </c>
      <c r="G13" s="7">
        <f t="shared" si="0"/>
        <v>-5254.6059999999998</v>
      </c>
      <c r="I13" s="11">
        <v>7</v>
      </c>
      <c r="J13" s="12">
        <v>49950.6</v>
      </c>
      <c r="K13" s="13">
        <v>5</v>
      </c>
      <c r="L13" s="13">
        <f t="shared" si="1"/>
        <v>24975.299999999996</v>
      </c>
      <c r="M13" s="13">
        <f t="shared" si="2"/>
        <v>24975.300000000003</v>
      </c>
      <c r="N13" s="13">
        <v>52546.06</v>
      </c>
      <c r="O13" s="13">
        <v>5</v>
      </c>
      <c r="P13" s="13">
        <f t="shared" si="3"/>
        <v>26273.03</v>
      </c>
      <c r="Q13" s="13">
        <f t="shared" si="4"/>
        <v>26273.03</v>
      </c>
      <c r="S13" s="8">
        <v>7</v>
      </c>
      <c r="T13" s="9">
        <v>0</v>
      </c>
      <c r="U13" s="6">
        <v>4995.0599999999995</v>
      </c>
      <c r="V13" s="10">
        <v>-4995.0600000000004</v>
      </c>
      <c r="W13" s="7">
        <v>24975.300000000003</v>
      </c>
      <c r="X13" s="7">
        <f t="shared" si="5"/>
        <v>-124753122.01800002</v>
      </c>
      <c r="Y13" s="10">
        <v>0</v>
      </c>
      <c r="Z13" s="6">
        <v>5254.6059999999998</v>
      </c>
      <c r="AA13" s="10">
        <v>-5254.6059999999998</v>
      </c>
      <c r="AB13" s="7">
        <v>26273.03</v>
      </c>
      <c r="AC13" s="7">
        <f t="shared" si="6"/>
        <v>-138054421.07617998</v>
      </c>
    </row>
    <row r="14" spans="1:29" ht="16" thickBot="1" x14ac:dyDescent="0.25">
      <c r="A14" s="14">
        <v>8</v>
      </c>
      <c r="B14" s="15">
        <v>9948.94</v>
      </c>
      <c r="C14" s="3">
        <v>4995.0599999999995</v>
      </c>
      <c r="D14" s="16">
        <v>4953.88</v>
      </c>
      <c r="E14" s="16">
        <v>9909.52</v>
      </c>
      <c r="F14" s="3">
        <v>5254.6059999999998</v>
      </c>
      <c r="G14" s="3">
        <f t="shared" si="0"/>
        <v>4654.9140000000007</v>
      </c>
      <c r="I14" s="11">
        <v>8</v>
      </c>
      <c r="J14" s="12">
        <v>49950.6</v>
      </c>
      <c r="K14" s="13">
        <v>5</v>
      </c>
      <c r="L14" s="13">
        <f t="shared" si="1"/>
        <v>24975.299999999996</v>
      </c>
      <c r="M14" s="13">
        <f t="shared" si="2"/>
        <v>24975.300000000003</v>
      </c>
      <c r="N14" s="13">
        <v>52546.06</v>
      </c>
      <c r="O14" s="13">
        <v>5</v>
      </c>
      <c r="P14" s="13">
        <f t="shared" si="3"/>
        <v>26273.03</v>
      </c>
      <c r="Q14" s="13">
        <f t="shared" si="4"/>
        <v>26273.03</v>
      </c>
      <c r="S14" s="14">
        <v>8</v>
      </c>
      <c r="T14" s="15">
        <v>9948.94</v>
      </c>
      <c r="U14" s="3">
        <v>4995.0599999999995</v>
      </c>
      <c r="V14" s="16">
        <v>4953.88</v>
      </c>
      <c r="W14" s="3">
        <v>24975.300000000003</v>
      </c>
      <c r="X14" s="3">
        <f t="shared" si="5"/>
        <v>123724639.16400002</v>
      </c>
      <c r="Y14" s="16">
        <v>9909.52</v>
      </c>
      <c r="Z14" s="3">
        <v>5254.6059999999998</v>
      </c>
      <c r="AA14" s="16">
        <v>4654.9140000000007</v>
      </c>
      <c r="AB14" s="3">
        <v>26273.03</v>
      </c>
      <c r="AC14" s="3">
        <f t="shared" si="6"/>
        <v>122298695.16942002</v>
      </c>
    </row>
    <row r="15" spans="1:29" ht="16" thickBot="1" x14ac:dyDescent="0.25">
      <c r="A15" s="14">
        <v>9</v>
      </c>
      <c r="B15" s="15">
        <v>11133.58</v>
      </c>
      <c r="C15" s="3">
        <v>4995.0599999999995</v>
      </c>
      <c r="D15" s="16">
        <v>6138.52</v>
      </c>
      <c r="E15" s="16">
        <v>15236.64</v>
      </c>
      <c r="F15" s="3">
        <v>5254.6059999999998</v>
      </c>
      <c r="G15" s="3">
        <f t="shared" si="0"/>
        <v>9982.0339999999997</v>
      </c>
      <c r="I15" s="11">
        <v>9</v>
      </c>
      <c r="J15" s="12">
        <v>49950.6</v>
      </c>
      <c r="K15" s="13">
        <v>5</v>
      </c>
      <c r="L15" s="13">
        <f t="shared" si="1"/>
        <v>24975.299999999996</v>
      </c>
      <c r="M15" s="13">
        <f t="shared" si="2"/>
        <v>24975.300000000003</v>
      </c>
      <c r="N15" s="13">
        <v>52546.06</v>
      </c>
      <c r="O15" s="13">
        <v>5</v>
      </c>
      <c r="P15" s="13">
        <f t="shared" si="3"/>
        <v>26273.03</v>
      </c>
      <c r="Q15" s="13">
        <f t="shared" si="4"/>
        <v>26273.03</v>
      </c>
      <c r="S15" s="14">
        <v>9</v>
      </c>
      <c r="T15" s="15">
        <v>11133.58</v>
      </c>
      <c r="U15" s="3">
        <v>4995.0599999999995</v>
      </c>
      <c r="V15" s="16">
        <v>6138.52</v>
      </c>
      <c r="W15" s="3">
        <v>24975.300000000003</v>
      </c>
      <c r="X15" s="3">
        <f t="shared" si="5"/>
        <v>153311378.55600002</v>
      </c>
      <c r="Y15" s="16">
        <v>15236.64</v>
      </c>
      <c r="Z15" s="3">
        <v>5254.6059999999998</v>
      </c>
      <c r="AA15" s="16">
        <v>9982.0339999999997</v>
      </c>
      <c r="AB15" s="3">
        <v>26273.03</v>
      </c>
      <c r="AC15" s="3">
        <f t="shared" si="6"/>
        <v>262258278.74301997</v>
      </c>
    </row>
    <row r="16" spans="1:29" ht="16" thickBot="1" x14ac:dyDescent="0.25">
      <c r="A16" s="8">
        <v>10</v>
      </c>
      <c r="B16" s="9">
        <v>0</v>
      </c>
      <c r="C16" s="6">
        <v>4995.0599999999995</v>
      </c>
      <c r="D16" s="10">
        <v>-4995.0600000000004</v>
      </c>
      <c r="E16" s="10">
        <v>0</v>
      </c>
      <c r="F16" s="6">
        <v>5254.6059999999998</v>
      </c>
      <c r="G16" s="7">
        <f t="shared" si="0"/>
        <v>-5254.6059999999998</v>
      </c>
      <c r="I16" s="11">
        <v>10</v>
      </c>
      <c r="J16" s="12">
        <v>49950.6</v>
      </c>
      <c r="K16" s="13">
        <v>5</v>
      </c>
      <c r="L16" s="13">
        <f t="shared" si="1"/>
        <v>24975.299999999996</v>
      </c>
      <c r="M16" s="13">
        <f t="shared" si="2"/>
        <v>24975.300000000003</v>
      </c>
      <c r="N16" s="13">
        <v>52546.06</v>
      </c>
      <c r="O16" s="13">
        <v>5</v>
      </c>
      <c r="P16" s="13">
        <f t="shared" si="3"/>
        <v>26273.03</v>
      </c>
      <c r="Q16" s="13">
        <f t="shared" si="4"/>
        <v>26273.03</v>
      </c>
      <c r="S16" s="8">
        <v>10</v>
      </c>
      <c r="T16" s="9">
        <v>0</v>
      </c>
      <c r="U16" s="6">
        <v>4995.0599999999995</v>
      </c>
      <c r="V16" s="10">
        <v>-4995.0600000000004</v>
      </c>
      <c r="W16" s="7">
        <v>24975.300000000003</v>
      </c>
      <c r="X16" s="7">
        <f t="shared" si="5"/>
        <v>-124753122.01800002</v>
      </c>
      <c r="Y16" s="10">
        <v>0</v>
      </c>
      <c r="Z16" s="6">
        <v>5254.6059999999998</v>
      </c>
      <c r="AA16" s="10">
        <v>-5254.6059999999998</v>
      </c>
      <c r="AB16" s="7">
        <v>26273.03</v>
      </c>
      <c r="AC16" s="7">
        <f t="shared" si="6"/>
        <v>-138054421.07617998</v>
      </c>
    </row>
    <row r="17" spans="1:29" x14ac:dyDescent="0.2">
      <c r="A17" t="s">
        <v>8</v>
      </c>
      <c r="B17">
        <f>SUM(B7:B16)</f>
        <v>49950.6</v>
      </c>
      <c r="D17" t="s">
        <v>8</v>
      </c>
      <c r="E17">
        <f>SUM(E7:E16)</f>
        <v>52546.06</v>
      </c>
      <c r="I17" s="17"/>
      <c r="J17" s="17"/>
      <c r="K17" s="17"/>
      <c r="L17" s="17"/>
      <c r="M17" s="17"/>
      <c r="N17" s="17">
        <f>SUM(N7:N16)</f>
        <v>525460.6</v>
      </c>
      <c r="O17" s="17"/>
      <c r="P17" s="17"/>
      <c r="Q17" s="17"/>
      <c r="X17" s="18">
        <f>SUM(X7:X16)</f>
        <v>0</v>
      </c>
      <c r="AC17" s="18">
        <f>SUM(AC7:AC16)</f>
        <v>0</v>
      </c>
    </row>
    <row r="18" spans="1:29" x14ac:dyDescent="0.2">
      <c r="A18" t="s">
        <v>0</v>
      </c>
      <c r="B18">
        <f>B17/10</f>
        <v>4995.0599999999995</v>
      </c>
      <c r="D18" t="s">
        <v>0</v>
      </c>
      <c r="E18">
        <f>E17/10</f>
        <v>5254.6059999999998</v>
      </c>
      <c r="I18" s="17"/>
      <c r="J18" s="17"/>
      <c r="K18" s="17"/>
      <c r="L18" s="17"/>
      <c r="M18" s="17"/>
      <c r="N18" s="17">
        <f>N17/10</f>
        <v>52546.06</v>
      </c>
      <c r="O18" s="17"/>
      <c r="P18" s="17"/>
      <c r="Q18" s="17"/>
    </row>
  </sheetData>
  <mergeCells count="33">
    <mergeCell ref="T5:T6"/>
    <mergeCell ref="U5:U6"/>
    <mergeCell ref="AC5:AC6"/>
    <mergeCell ref="W5:W6"/>
    <mergeCell ref="X5:X6"/>
    <mergeCell ref="Y5:Y6"/>
    <mergeCell ref="Z5:Z6"/>
    <mergeCell ref="AA5:AA6"/>
    <mergeCell ref="AB5:AB6"/>
    <mergeCell ref="V5:V6"/>
    <mergeCell ref="S4:S6"/>
    <mergeCell ref="T4:X4"/>
    <mergeCell ref="Y4:AC4"/>
    <mergeCell ref="B5:B6"/>
    <mergeCell ref="C5:C6"/>
    <mergeCell ref="D5:D6"/>
    <mergeCell ref="E5:E6"/>
    <mergeCell ref="F5:F6"/>
    <mergeCell ref="G5:G6"/>
    <mergeCell ref="J5:J6"/>
    <mergeCell ref="N4:Q4"/>
    <mergeCell ref="N5:N6"/>
    <mergeCell ref="O5:O6"/>
    <mergeCell ref="P5:P6"/>
    <mergeCell ref="Q5:Q6"/>
    <mergeCell ref="A4:A6"/>
    <mergeCell ref="B4:D4"/>
    <mergeCell ref="E4:G4"/>
    <mergeCell ref="I4:I6"/>
    <mergeCell ref="J4:M4"/>
    <mergeCell ref="K5:K6"/>
    <mergeCell ref="L5:L6"/>
    <mergeCell ref="M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FCD8-02CB-47D5-88D7-D92828F1ADAE}">
  <dimension ref="A1:L102"/>
  <sheetViews>
    <sheetView tabSelected="1" topLeftCell="A102" workbookViewId="0">
      <selection activeCell="F1" sqref="F1"/>
    </sheetView>
  </sheetViews>
  <sheetFormatPr baseColWidth="10" defaultColWidth="8.83203125" defaultRowHeight="15" x14ac:dyDescent="0.2"/>
  <cols>
    <col min="6" max="6" width="17.83203125" customWidth="1"/>
  </cols>
  <sheetData>
    <row r="1" spans="1:12" ht="69" thickBot="1" x14ac:dyDescent="0.25">
      <c r="A1" s="19" t="s">
        <v>13</v>
      </c>
      <c r="B1" s="19" t="s">
        <v>14</v>
      </c>
      <c r="C1" s="19" t="s">
        <v>16</v>
      </c>
      <c r="D1" s="19" t="s">
        <v>5</v>
      </c>
      <c r="E1" s="19" t="s">
        <v>15</v>
      </c>
      <c r="F1" s="19" t="s">
        <v>17</v>
      </c>
      <c r="G1" s="39" t="s">
        <v>23</v>
      </c>
      <c r="H1" s="20" t="s">
        <v>18</v>
      </c>
      <c r="I1" s="20" t="s">
        <v>19</v>
      </c>
      <c r="J1" s="20" t="s">
        <v>20</v>
      </c>
      <c r="K1" s="20" t="s">
        <v>0</v>
      </c>
      <c r="L1" s="20" t="s">
        <v>11</v>
      </c>
    </row>
    <row r="2" spans="1:12" ht="17" thickBot="1" x14ac:dyDescent="0.25">
      <c r="A2" s="22">
        <v>96</v>
      </c>
      <c r="B2" s="23">
        <v>1</v>
      </c>
      <c r="C2" s="26">
        <v>96</v>
      </c>
      <c r="D2" s="26">
        <v>41</v>
      </c>
      <c r="E2" s="25">
        <v>1</v>
      </c>
      <c r="F2" s="40">
        <v>117260</v>
      </c>
      <c r="G2">
        <v>157300</v>
      </c>
      <c r="H2" s="28">
        <v>100</v>
      </c>
      <c r="I2" s="28">
        <v>48</v>
      </c>
      <c r="J2" s="29">
        <v>5500</v>
      </c>
      <c r="K2" s="30">
        <v>55</v>
      </c>
      <c r="L2" s="28">
        <v>2860</v>
      </c>
    </row>
    <row r="3" spans="1:12" ht="17" thickBot="1" x14ac:dyDescent="0.25">
      <c r="A3" s="22">
        <v>66</v>
      </c>
      <c r="B3" s="23">
        <v>1</v>
      </c>
      <c r="C3" s="26">
        <v>66</v>
      </c>
      <c r="D3" s="32">
        <v>11</v>
      </c>
      <c r="E3" s="31">
        <v>2</v>
      </c>
      <c r="F3" s="41">
        <v>31460</v>
      </c>
      <c r="G3">
        <v>157300</v>
      </c>
      <c r="K3" s="30">
        <v>55</v>
      </c>
      <c r="L3" s="28">
        <v>2860</v>
      </c>
    </row>
    <row r="4" spans="1:12" ht="17" thickBot="1" x14ac:dyDescent="0.25">
      <c r="A4" s="22">
        <v>34</v>
      </c>
      <c r="B4" s="23">
        <v>1</v>
      </c>
      <c r="C4" s="26">
        <v>34</v>
      </c>
      <c r="D4" s="32">
        <v>-21</v>
      </c>
      <c r="E4" s="25">
        <v>3</v>
      </c>
      <c r="F4" s="41">
        <v>-60060</v>
      </c>
      <c r="G4">
        <v>157300</v>
      </c>
      <c r="K4" s="30">
        <v>55</v>
      </c>
      <c r="L4" s="28">
        <v>2860</v>
      </c>
    </row>
    <row r="5" spans="1:12" ht="17" thickBot="1" x14ac:dyDescent="0.25">
      <c r="A5" s="22">
        <v>98</v>
      </c>
      <c r="B5" s="23">
        <v>1</v>
      </c>
      <c r="C5" s="26">
        <v>98</v>
      </c>
      <c r="D5" s="32">
        <v>43</v>
      </c>
      <c r="E5" s="31">
        <v>4</v>
      </c>
      <c r="F5" s="41">
        <v>122980</v>
      </c>
      <c r="G5">
        <v>157300</v>
      </c>
      <c r="K5" s="30">
        <v>55</v>
      </c>
      <c r="L5" s="28">
        <v>2860</v>
      </c>
    </row>
    <row r="6" spans="1:12" ht="17" thickBot="1" x14ac:dyDescent="0.25">
      <c r="A6" s="22">
        <v>98</v>
      </c>
      <c r="B6" s="23">
        <v>1</v>
      </c>
      <c r="C6" s="26">
        <v>98</v>
      </c>
      <c r="D6" s="32">
        <v>43</v>
      </c>
      <c r="E6" s="25">
        <v>5</v>
      </c>
      <c r="F6" s="41">
        <v>122980</v>
      </c>
      <c r="G6">
        <v>157300</v>
      </c>
      <c r="K6" s="30">
        <v>55</v>
      </c>
      <c r="L6" s="28">
        <v>2860</v>
      </c>
    </row>
    <row r="7" spans="1:12" ht="17" thickBot="1" x14ac:dyDescent="0.25">
      <c r="A7" s="22">
        <v>45</v>
      </c>
      <c r="B7" s="23">
        <v>1</v>
      </c>
      <c r="C7" s="26">
        <v>45</v>
      </c>
      <c r="D7" s="32">
        <v>-10</v>
      </c>
      <c r="E7" s="31">
        <v>6</v>
      </c>
      <c r="F7" s="41">
        <v>-28600</v>
      </c>
      <c r="G7">
        <v>157300</v>
      </c>
      <c r="K7" s="30">
        <v>55</v>
      </c>
      <c r="L7" s="28">
        <v>2860</v>
      </c>
    </row>
    <row r="8" spans="1:12" ht="17" thickBot="1" x14ac:dyDescent="0.25">
      <c r="A8" s="22">
        <v>28</v>
      </c>
      <c r="B8" s="23">
        <v>1</v>
      </c>
      <c r="C8" s="26">
        <v>28</v>
      </c>
      <c r="D8" s="32">
        <v>-27</v>
      </c>
      <c r="E8" s="25">
        <v>7</v>
      </c>
      <c r="F8" s="41">
        <v>-77220</v>
      </c>
      <c r="G8">
        <v>157300</v>
      </c>
      <c r="K8" s="30">
        <v>55</v>
      </c>
      <c r="L8" s="28">
        <v>2860</v>
      </c>
    </row>
    <row r="9" spans="1:12" ht="17" thickBot="1" x14ac:dyDescent="0.25">
      <c r="A9" s="22">
        <v>83</v>
      </c>
      <c r="B9" s="23">
        <v>1</v>
      </c>
      <c r="C9" s="26">
        <v>83</v>
      </c>
      <c r="D9" s="32">
        <v>28</v>
      </c>
      <c r="E9" s="31">
        <v>8</v>
      </c>
      <c r="F9" s="41">
        <v>80080</v>
      </c>
      <c r="G9">
        <v>157300</v>
      </c>
      <c r="K9" s="30">
        <v>55</v>
      </c>
      <c r="L9" s="28">
        <v>2860</v>
      </c>
    </row>
    <row r="10" spans="1:12" ht="17" thickBot="1" x14ac:dyDescent="0.25">
      <c r="A10" s="22">
        <v>31</v>
      </c>
      <c r="B10" s="23">
        <v>1</v>
      </c>
      <c r="C10" s="26">
        <v>31</v>
      </c>
      <c r="D10" s="32">
        <v>-24</v>
      </c>
      <c r="E10" s="25">
        <v>9</v>
      </c>
      <c r="F10" s="41">
        <v>-68640</v>
      </c>
      <c r="G10">
        <v>157300</v>
      </c>
      <c r="K10" s="30">
        <v>55</v>
      </c>
      <c r="L10" s="28">
        <v>2860</v>
      </c>
    </row>
    <row r="11" spans="1:12" ht="17" thickBot="1" x14ac:dyDescent="0.25">
      <c r="A11" s="22">
        <v>46</v>
      </c>
      <c r="B11" s="23">
        <v>1</v>
      </c>
      <c r="C11" s="26">
        <v>46</v>
      </c>
      <c r="D11" s="34">
        <v>-9</v>
      </c>
      <c r="E11" s="31">
        <v>10</v>
      </c>
      <c r="F11" s="42">
        <v>-25740</v>
      </c>
      <c r="G11">
        <v>157300</v>
      </c>
      <c r="K11" s="30">
        <v>55</v>
      </c>
      <c r="L11" s="28">
        <v>2860</v>
      </c>
    </row>
    <row r="12" spans="1:12" ht="17" thickBot="1" x14ac:dyDescent="0.25">
      <c r="A12" s="22">
        <v>70</v>
      </c>
      <c r="B12" s="23">
        <v>1</v>
      </c>
      <c r="C12" s="26">
        <v>70</v>
      </c>
      <c r="D12" s="34">
        <v>15</v>
      </c>
      <c r="E12" s="25">
        <v>11</v>
      </c>
      <c r="F12" s="42">
        <v>42900</v>
      </c>
      <c r="G12">
        <v>157300</v>
      </c>
      <c r="K12" s="30">
        <v>55</v>
      </c>
      <c r="L12" s="28">
        <v>2860</v>
      </c>
    </row>
    <row r="13" spans="1:12" ht="17" thickBot="1" x14ac:dyDescent="0.25">
      <c r="A13" s="22">
        <v>2</v>
      </c>
      <c r="B13" s="23">
        <v>1</v>
      </c>
      <c r="C13" s="26">
        <v>2</v>
      </c>
      <c r="D13" s="34">
        <v>-53</v>
      </c>
      <c r="E13" s="31">
        <v>12</v>
      </c>
      <c r="F13" s="42">
        <v>-151580</v>
      </c>
      <c r="G13">
        <v>157300</v>
      </c>
      <c r="K13" s="30">
        <v>55</v>
      </c>
      <c r="L13" s="28">
        <v>2860</v>
      </c>
    </row>
    <row r="14" spans="1:12" ht="17" thickBot="1" x14ac:dyDescent="0.25">
      <c r="A14" s="22">
        <v>58</v>
      </c>
      <c r="B14" s="23">
        <v>1</v>
      </c>
      <c r="C14" s="26">
        <v>58</v>
      </c>
      <c r="D14" s="34">
        <v>3</v>
      </c>
      <c r="E14" s="25">
        <v>13</v>
      </c>
      <c r="F14" s="42">
        <v>8580</v>
      </c>
      <c r="G14">
        <v>157300</v>
      </c>
      <c r="K14" s="30">
        <v>55</v>
      </c>
      <c r="L14" s="28">
        <v>2860</v>
      </c>
    </row>
    <row r="15" spans="1:12" ht="17" thickBot="1" x14ac:dyDescent="0.25">
      <c r="A15" s="22">
        <v>14</v>
      </c>
      <c r="B15" s="23">
        <v>1</v>
      </c>
      <c r="C15" s="26">
        <v>14</v>
      </c>
      <c r="D15" s="34">
        <v>-41</v>
      </c>
      <c r="E15" s="31">
        <v>14</v>
      </c>
      <c r="F15" s="42">
        <v>-117260</v>
      </c>
      <c r="G15">
        <v>157300</v>
      </c>
      <c r="K15" s="30">
        <v>55</v>
      </c>
      <c r="L15" s="28">
        <v>2860</v>
      </c>
    </row>
    <row r="16" spans="1:12" ht="17" thickBot="1" x14ac:dyDescent="0.25">
      <c r="A16" s="22">
        <v>44</v>
      </c>
      <c r="B16" s="23">
        <v>1</v>
      </c>
      <c r="C16" s="26">
        <v>44</v>
      </c>
      <c r="D16" s="34">
        <v>-11</v>
      </c>
      <c r="E16" s="25">
        <v>15</v>
      </c>
      <c r="F16" s="42">
        <v>-31460</v>
      </c>
      <c r="G16">
        <v>157300</v>
      </c>
      <c r="K16" s="30">
        <v>55</v>
      </c>
      <c r="L16" s="28">
        <v>2860</v>
      </c>
    </row>
    <row r="17" spans="1:12" ht="17" thickBot="1" x14ac:dyDescent="0.25">
      <c r="A17" s="22">
        <v>55</v>
      </c>
      <c r="B17" s="23">
        <v>1</v>
      </c>
      <c r="C17" s="26">
        <v>55</v>
      </c>
      <c r="D17" s="34">
        <v>0</v>
      </c>
      <c r="E17" s="31">
        <v>16</v>
      </c>
      <c r="F17" s="42">
        <v>0</v>
      </c>
      <c r="G17">
        <v>157300</v>
      </c>
      <c r="K17" s="30">
        <v>55</v>
      </c>
      <c r="L17" s="28">
        <v>2860</v>
      </c>
    </row>
    <row r="18" spans="1:12" ht="17" thickBot="1" x14ac:dyDescent="0.25">
      <c r="A18" s="22">
        <v>91</v>
      </c>
      <c r="B18" s="23">
        <v>1</v>
      </c>
      <c r="C18" s="26">
        <v>91</v>
      </c>
      <c r="D18" s="34">
        <v>36</v>
      </c>
      <c r="E18" s="25">
        <v>17</v>
      </c>
      <c r="F18" s="42">
        <v>102960</v>
      </c>
      <c r="G18">
        <v>157300</v>
      </c>
      <c r="K18" s="30">
        <v>55</v>
      </c>
      <c r="L18" s="28">
        <v>2860</v>
      </c>
    </row>
    <row r="19" spans="1:12" ht="17" thickBot="1" x14ac:dyDescent="0.25">
      <c r="A19" s="22">
        <v>32</v>
      </c>
      <c r="B19" s="23">
        <v>1</v>
      </c>
      <c r="C19" s="26">
        <v>32</v>
      </c>
      <c r="D19" s="34">
        <v>-23</v>
      </c>
      <c r="E19" s="31">
        <v>18</v>
      </c>
      <c r="F19" s="42">
        <v>-65780</v>
      </c>
      <c r="G19">
        <v>157300</v>
      </c>
      <c r="K19" s="30">
        <v>55</v>
      </c>
      <c r="L19" s="28">
        <v>2860</v>
      </c>
    </row>
    <row r="20" spans="1:12" ht="17" thickBot="1" x14ac:dyDescent="0.25">
      <c r="A20" s="22">
        <v>23</v>
      </c>
      <c r="B20" s="23">
        <v>1</v>
      </c>
      <c r="C20" s="26">
        <v>23</v>
      </c>
      <c r="D20" s="34">
        <v>-32</v>
      </c>
      <c r="E20" s="25">
        <v>19</v>
      </c>
      <c r="F20" s="42">
        <v>-91520</v>
      </c>
      <c r="G20">
        <v>157300</v>
      </c>
      <c r="K20" s="30">
        <v>55</v>
      </c>
      <c r="L20" s="28">
        <v>2860</v>
      </c>
    </row>
    <row r="21" spans="1:12" ht="17" thickBot="1" x14ac:dyDescent="0.25">
      <c r="A21" s="22">
        <v>17</v>
      </c>
      <c r="B21" s="23">
        <v>1</v>
      </c>
      <c r="C21" s="26">
        <v>17</v>
      </c>
      <c r="D21" s="34">
        <v>-38</v>
      </c>
      <c r="E21" s="31">
        <v>20</v>
      </c>
      <c r="F21" s="42">
        <v>-108680</v>
      </c>
      <c r="G21">
        <v>157300</v>
      </c>
      <c r="K21" s="30">
        <v>55</v>
      </c>
      <c r="L21" s="28">
        <v>2860</v>
      </c>
    </row>
    <row r="22" spans="1:12" ht="17" thickBot="1" x14ac:dyDescent="0.25">
      <c r="A22" s="22">
        <v>75</v>
      </c>
      <c r="B22" s="23">
        <v>1</v>
      </c>
      <c r="C22" s="26">
        <v>75</v>
      </c>
      <c r="D22" s="34">
        <v>20</v>
      </c>
      <c r="E22" s="25">
        <v>21</v>
      </c>
      <c r="F22" s="42">
        <v>57200</v>
      </c>
      <c r="G22">
        <v>157300</v>
      </c>
      <c r="K22" s="30">
        <v>55</v>
      </c>
      <c r="L22" s="28">
        <v>2860</v>
      </c>
    </row>
    <row r="23" spans="1:12" ht="17" thickBot="1" x14ac:dyDescent="0.25">
      <c r="A23" s="22">
        <v>74</v>
      </c>
      <c r="B23" s="23">
        <v>1</v>
      </c>
      <c r="C23" s="26">
        <v>74</v>
      </c>
      <c r="D23" s="34">
        <v>19</v>
      </c>
      <c r="E23" s="31">
        <v>22</v>
      </c>
      <c r="F23" s="42">
        <v>54340</v>
      </c>
      <c r="G23">
        <v>157300</v>
      </c>
      <c r="K23" s="30">
        <v>55</v>
      </c>
      <c r="L23" s="28">
        <v>2860</v>
      </c>
    </row>
    <row r="24" spans="1:12" ht="17" thickBot="1" x14ac:dyDescent="0.25">
      <c r="A24" s="22">
        <v>12</v>
      </c>
      <c r="B24" s="23">
        <v>1</v>
      </c>
      <c r="C24" s="26">
        <v>12</v>
      </c>
      <c r="D24" s="34">
        <v>-43</v>
      </c>
      <c r="E24" s="25">
        <v>23</v>
      </c>
      <c r="F24" s="42">
        <v>-122980</v>
      </c>
      <c r="G24">
        <v>157300</v>
      </c>
      <c r="K24" s="30">
        <v>55</v>
      </c>
      <c r="L24" s="28">
        <v>2860</v>
      </c>
    </row>
    <row r="25" spans="1:12" ht="17" thickBot="1" x14ac:dyDescent="0.25">
      <c r="A25" s="22">
        <v>22</v>
      </c>
      <c r="B25" s="23">
        <v>1</v>
      </c>
      <c r="C25" s="26">
        <v>22</v>
      </c>
      <c r="D25" s="34">
        <v>-33</v>
      </c>
      <c r="E25" s="31">
        <v>24</v>
      </c>
      <c r="F25" s="42">
        <v>-94380</v>
      </c>
      <c r="G25">
        <v>157300</v>
      </c>
      <c r="K25" s="30">
        <v>55</v>
      </c>
      <c r="L25" s="28">
        <v>2860</v>
      </c>
    </row>
    <row r="26" spans="1:12" ht="17" thickBot="1" x14ac:dyDescent="0.25">
      <c r="A26" s="22">
        <v>44</v>
      </c>
      <c r="B26" s="23">
        <v>1</v>
      </c>
      <c r="C26" s="26">
        <v>44</v>
      </c>
      <c r="D26" s="34">
        <v>-11</v>
      </c>
      <c r="E26" s="25">
        <v>25</v>
      </c>
      <c r="F26" s="42">
        <v>-31460</v>
      </c>
      <c r="G26">
        <v>157300</v>
      </c>
      <c r="K26" s="30">
        <v>55</v>
      </c>
      <c r="L26" s="28">
        <v>2860</v>
      </c>
    </row>
    <row r="27" spans="1:12" ht="17" thickBot="1" x14ac:dyDescent="0.25">
      <c r="A27" s="22">
        <v>90</v>
      </c>
      <c r="B27" s="23">
        <v>1</v>
      </c>
      <c r="C27" s="26">
        <v>90</v>
      </c>
      <c r="D27" s="34">
        <v>35</v>
      </c>
      <c r="E27" s="31">
        <v>26</v>
      </c>
      <c r="F27" s="42">
        <v>100100</v>
      </c>
      <c r="G27">
        <v>157300</v>
      </c>
      <c r="K27" s="30">
        <v>55</v>
      </c>
      <c r="L27" s="28">
        <v>2860</v>
      </c>
    </row>
    <row r="28" spans="1:12" ht="17" thickBot="1" x14ac:dyDescent="0.25">
      <c r="A28" s="22">
        <v>4</v>
      </c>
      <c r="B28" s="23">
        <v>1</v>
      </c>
      <c r="C28" s="26">
        <v>4</v>
      </c>
      <c r="D28" s="34">
        <v>-51</v>
      </c>
      <c r="E28" s="25">
        <v>27</v>
      </c>
      <c r="F28" s="42">
        <v>-145860</v>
      </c>
      <c r="G28">
        <v>157300</v>
      </c>
      <c r="K28" s="30">
        <v>55</v>
      </c>
      <c r="L28" s="28">
        <v>2860</v>
      </c>
    </row>
    <row r="29" spans="1:12" ht="17" thickBot="1" x14ac:dyDescent="0.25">
      <c r="A29" s="22">
        <v>74</v>
      </c>
      <c r="B29" s="23">
        <v>1</v>
      </c>
      <c r="C29" s="26">
        <v>74</v>
      </c>
      <c r="D29" s="34">
        <v>19</v>
      </c>
      <c r="E29" s="31">
        <v>28</v>
      </c>
      <c r="F29" s="42">
        <v>54340</v>
      </c>
      <c r="G29">
        <v>157300</v>
      </c>
      <c r="K29" s="30">
        <v>55</v>
      </c>
      <c r="L29" s="28">
        <v>2860</v>
      </c>
    </row>
    <row r="30" spans="1:12" ht="17" thickBot="1" x14ac:dyDescent="0.25">
      <c r="A30" s="22">
        <v>37</v>
      </c>
      <c r="B30" s="23">
        <v>1</v>
      </c>
      <c r="C30" s="26">
        <v>37</v>
      </c>
      <c r="D30" s="34">
        <v>-18</v>
      </c>
      <c r="E30" s="25">
        <v>29</v>
      </c>
      <c r="F30" s="42">
        <v>-51480</v>
      </c>
      <c r="G30">
        <v>157300</v>
      </c>
      <c r="K30" s="30">
        <v>55</v>
      </c>
      <c r="L30" s="28">
        <v>2860</v>
      </c>
    </row>
    <row r="31" spans="1:12" ht="17" thickBot="1" x14ac:dyDescent="0.25">
      <c r="A31" s="22">
        <v>23</v>
      </c>
      <c r="B31" s="23">
        <v>1</v>
      </c>
      <c r="C31" s="26">
        <v>23</v>
      </c>
      <c r="D31" s="34">
        <v>-32</v>
      </c>
      <c r="E31" s="31">
        <v>30</v>
      </c>
      <c r="F31" s="42">
        <v>-91520</v>
      </c>
      <c r="G31">
        <v>157300</v>
      </c>
      <c r="K31" s="30">
        <v>55</v>
      </c>
      <c r="L31" s="28">
        <v>2860</v>
      </c>
    </row>
    <row r="32" spans="1:12" ht="17" thickBot="1" x14ac:dyDescent="0.25">
      <c r="A32" s="22">
        <v>26</v>
      </c>
      <c r="B32" s="23">
        <v>1</v>
      </c>
      <c r="C32" s="26">
        <v>26</v>
      </c>
      <c r="D32" s="34">
        <v>-29</v>
      </c>
      <c r="E32" s="25">
        <v>31</v>
      </c>
      <c r="F32" s="42">
        <v>-82940</v>
      </c>
      <c r="G32">
        <v>157300</v>
      </c>
      <c r="K32" s="30">
        <v>55</v>
      </c>
      <c r="L32" s="28">
        <v>2860</v>
      </c>
    </row>
    <row r="33" spans="1:12" ht="17" thickBot="1" x14ac:dyDescent="0.25">
      <c r="A33" s="22">
        <v>68</v>
      </c>
      <c r="B33" s="23">
        <v>1</v>
      </c>
      <c r="C33" s="26">
        <v>68</v>
      </c>
      <c r="D33" s="34">
        <v>13</v>
      </c>
      <c r="E33" s="31">
        <v>32</v>
      </c>
      <c r="F33" s="42">
        <v>37180</v>
      </c>
      <c r="G33">
        <v>157300</v>
      </c>
      <c r="K33" s="30">
        <v>55</v>
      </c>
      <c r="L33" s="28">
        <v>2860</v>
      </c>
    </row>
    <row r="34" spans="1:12" ht="17" thickBot="1" x14ac:dyDescent="0.25">
      <c r="A34" s="22">
        <v>89</v>
      </c>
      <c r="B34" s="23">
        <v>1</v>
      </c>
      <c r="C34" s="26">
        <v>89</v>
      </c>
      <c r="D34" s="34">
        <v>34</v>
      </c>
      <c r="E34" s="25">
        <v>33</v>
      </c>
      <c r="F34" s="42">
        <v>97240</v>
      </c>
      <c r="G34">
        <v>157300</v>
      </c>
      <c r="K34" s="30">
        <v>55</v>
      </c>
      <c r="L34" s="28">
        <v>2860</v>
      </c>
    </row>
    <row r="35" spans="1:12" ht="17" thickBot="1" x14ac:dyDescent="0.25">
      <c r="A35" s="22">
        <v>54</v>
      </c>
      <c r="B35" s="23">
        <v>1</v>
      </c>
      <c r="C35" s="26">
        <v>54</v>
      </c>
      <c r="D35" s="34">
        <v>-1</v>
      </c>
      <c r="E35" s="31">
        <v>34</v>
      </c>
      <c r="F35" s="42">
        <v>-2860</v>
      </c>
      <c r="G35">
        <v>157300</v>
      </c>
      <c r="K35" s="30">
        <v>55</v>
      </c>
      <c r="L35" s="28">
        <v>2860</v>
      </c>
    </row>
    <row r="36" spans="1:12" ht="17" thickBot="1" x14ac:dyDescent="0.25">
      <c r="A36" s="22">
        <v>38</v>
      </c>
      <c r="B36" s="23">
        <v>1</v>
      </c>
      <c r="C36" s="26">
        <v>38</v>
      </c>
      <c r="D36" s="34">
        <v>-17</v>
      </c>
      <c r="E36" s="25">
        <v>35</v>
      </c>
      <c r="F36" s="42">
        <v>-48620</v>
      </c>
      <c r="G36">
        <v>157300</v>
      </c>
      <c r="K36" s="30">
        <v>55</v>
      </c>
      <c r="L36" s="28">
        <v>2860</v>
      </c>
    </row>
    <row r="37" spans="1:12" ht="17" thickBot="1" x14ac:dyDescent="0.25">
      <c r="A37" s="22">
        <v>34</v>
      </c>
      <c r="B37" s="23">
        <v>1</v>
      </c>
      <c r="C37" s="26">
        <v>34</v>
      </c>
      <c r="D37" s="34">
        <v>-21</v>
      </c>
      <c r="E37" s="31">
        <v>36</v>
      </c>
      <c r="F37" s="42">
        <v>-60060</v>
      </c>
      <c r="G37">
        <v>157300</v>
      </c>
      <c r="K37" s="30">
        <v>55</v>
      </c>
      <c r="L37" s="28">
        <v>2860</v>
      </c>
    </row>
    <row r="38" spans="1:12" ht="17" thickBot="1" x14ac:dyDescent="0.25">
      <c r="A38" s="22">
        <v>64</v>
      </c>
      <c r="B38" s="23">
        <v>1</v>
      </c>
      <c r="C38" s="26">
        <v>64</v>
      </c>
      <c r="D38" s="34">
        <v>9</v>
      </c>
      <c r="E38" s="25">
        <v>37</v>
      </c>
      <c r="F38" s="42">
        <v>25740</v>
      </c>
      <c r="G38">
        <v>157300</v>
      </c>
      <c r="K38" s="30">
        <v>55</v>
      </c>
      <c r="L38" s="28">
        <v>2860</v>
      </c>
    </row>
    <row r="39" spans="1:12" ht="17" thickBot="1" x14ac:dyDescent="0.25">
      <c r="A39" s="22">
        <v>52</v>
      </c>
      <c r="B39" s="23">
        <v>1</v>
      </c>
      <c r="C39" s="26">
        <v>52</v>
      </c>
      <c r="D39" s="34">
        <v>-3</v>
      </c>
      <c r="E39" s="31">
        <v>38</v>
      </c>
      <c r="F39" s="42">
        <v>-8580</v>
      </c>
      <c r="G39">
        <v>157300</v>
      </c>
      <c r="K39" s="30">
        <v>55</v>
      </c>
      <c r="L39" s="28">
        <v>2860</v>
      </c>
    </row>
    <row r="40" spans="1:12" ht="17" thickBot="1" x14ac:dyDescent="0.25">
      <c r="A40" s="22">
        <v>62</v>
      </c>
      <c r="B40" s="23">
        <v>1</v>
      </c>
      <c r="C40" s="26">
        <v>62</v>
      </c>
      <c r="D40" s="34">
        <v>7</v>
      </c>
      <c r="E40" s="25">
        <v>39</v>
      </c>
      <c r="F40" s="42">
        <v>20020</v>
      </c>
      <c r="G40">
        <v>157300</v>
      </c>
      <c r="K40" s="30">
        <v>55</v>
      </c>
      <c r="L40" s="28">
        <v>2860</v>
      </c>
    </row>
    <row r="41" spans="1:12" ht="17" thickBot="1" x14ac:dyDescent="0.25">
      <c r="A41" s="22">
        <v>86</v>
      </c>
      <c r="B41" s="23">
        <v>1</v>
      </c>
      <c r="C41" s="26">
        <v>86</v>
      </c>
      <c r="D41" s="34">
        <v>31</v>
      </c>
      <c r="E41" s="31">
        <v>40</v>
      </c>
      <c r="F41" s="42">
        <v>88660</v>
      </c>
      <c r="G41">
        <v>157300</v>
      </c>
      <c r="K41" s="30">
        <v>55</v>
      </c>
      <c r="L41" s="28">
        <v>2860</v>
      </c>
    </row>
    <row r="42" spans="1:12" ht="17" thickBot="1" x14ac:dyDescent="0.25">
      <c r="A42" s="22">
        <v>60</v>
      </c>
      <c r="B42" s="23">
        <v>1</v>
      </c>
      <c r="C42" s="26">
        <v>60</v>
      </c>
      <c r="D42" s="34">
        <v>5</v>
      </c>
      <c r="E42" s="25">
        <v>41</v>
      </c>
      <c r="F42" s="42">
        <v>14300</v>
      </c>
      <c r="G42">
        <v>157300</v>
      </c>
      <c r="K42" s="30">
        <v>55</v>
      </c>
      <c r="L42" s="28">
        <v>2860</v>
      </c>
    </row>
    <row r="43" spans="1:12" ht="17" thickBot="1" x14ac:dyDescent="0.25">
      <c r="A43" s="22">
        <v>23</v>
      </c>
      <c r="B43" s="23">
        <v>1</v>
      </c>
      <c r="C43" s="26">
        <v>23</v>
      </c>
      <c r="D43" s="34">
        <v>-32</v>
      </c>
      <c r="E43" s="31">
        <v>42</v>
      </c>
      <c r="F43" s="42">
        <v>-91520</v>
      </c>
      <c r="G43">
        <v>157300</v>
      </c>
      <c r="K43" s="30">
        <v>55</v>
      </c>
      <c r="L43" s="28">
        <v>2860</v>
      </c>
    </row>
    <row r="44" spans="1:12" ht="17" thickBot="1" x14ac:dyDescent="0.25">
      <c r="A44" s="22">
        <v>83</v>
      </c>
      <c r="B44" s="23">
        <v>1</v>
      </c>
      <c r="C44" s="26">
        <v>83</v>
      </c>
      <c r="D44" s="34">
        <v>28</v>
      </c>
      <c r="E44" s="25">
        <v>43</v>
      </c>
      <c r="F44" s="42">
        <v>80080</v>
      </c>
      <c r="G44">
        <v>157300</v>
      </c>
      <c r="K44" s="30">
        <v>55</v>
      </c>
      <c r="L44" s="28">
        <v>2860</v>
      </c>
    </row>
    <row r="45" spans="1:12" ht="17" thickBot="1" x14ac:dyDescent="0.25">
      <c r="A45" s="22">
        <v>86</v>
      </c>
      <c r="B45" s="23">
        <v>1</v>
      </c>
      <c r="C45" s="26">
        <v>86</v>
      </c>
      <c r="D45" s="34">
        <v>31</v>
      </c>
      <c r="E45" s="31">
        <v>44</v>
      </c>
      <c r="F45" s="42">
        <v>88660</v>
      </c>
      <c r="G45">
        <v>157300</v>
      </c>
      <c r="K45" s="30">
        <v>55</v>
      </c>
      <c r="L45" s="28">
        <v>2860</v>
      </c>
    </row>
    <row r="46" spans="1:12" ht="17" thickBot="1" x14ac:dyDescent="0.25">
      <c r="A46" s="22">
        <v>77</v>
      </c>
      <c r="B46" s="23">
        <v>1</v>
      </c>
      <c r="C46" s="26">
        <v>77</v>
      </c>
      <c r="D46" s="34">
        <v>22</v>
      </c>
      <c r="E46" s="25">
        <v>45</v>
      </c>
      <c r="F46" s="42">
        <v>62920</v>
      </c>
      <c r="G46">
        <v>157300</v>
      </c>
      <c r="K46" s="30">
        <v>55</v>
      </c>
      <c r="L46" s="28">
        <v>2860</v>
      </c>
    </row>
    <row r="47" spans="1:12" ht="17" thickBot="1" x14ac:dyDescent="0.25">
      <c r="A47" s="22">
        <v>81</v>
      </c>
      <c r="B47" s="23">
        <v>1</v>
      </c>
      <c r="C47" s="26">
        <v>81</v>
      </c>
      <c r="D47" s="34">
        <v>26</v>
      </c>
      <c r="E47" s="31">
        <v>46</v>
      </c>
      <c r="F47" s="42">
        <v>74360</v>
      </c>
      <c r="G47">
        <v>157300</v>
      </c>
      <c r="K47" s="30">
        <v>55</v>
      </c>
      <c r="L47" s="28">
        <v>2860</v>
      </c>
    </row>
    <row r="48" spans="1:12" ht="17" thickBot="1" x14ac:dyDescent="0.25">
      <c r="A48" s="22">
        <v>35</v>
      </c>
      <c r="B48" s="23">
        <v>1</v>
      </c>
      <c r="C48" s="26">
        <v>35</v>
      </c>
      <c r="D48" s="34">
        <v>-20</v>
      </c>
      <c r="E48" s="25">
        <v>47</v>
      </c>
      <c r="F48" s="42">
        <v>-57200</v>
      </c>
      <c r="G48">
        <v>157300</v>
      </c>
      <c r="K48" s="30">
        <v>55</v>
      </c>
      <c r="L48" s="28">
        <v>2860</v>
      </c>
    </row>
    <row r="49" spans="1:12" ht="17" thickBot="1" x14ac:dyDescent="0.25">
      <c r="A49" s="22">
        <v>3</v>
      </c>
      <c r="B49" s="23">
        <v>1</v>
      </c>
      <c r="C49" s="26">
        <v>3</v>
      </c>
      <c r="D49" s="34">
        <v>-52</v>
      </c>
      <c r="E49" s="31">
        <v>48</v>
      </c>
      <c r="F49" s="42">
        <v>-148720</v>
      </c>
      <c r="G49">
        <v>157300</v>
      </c>
      <c r="K49" s="30">
        <v>55</v>
      </c>
      <c r="L49" s="28">
        <v>2860</v>
      </c>
    </row>
    <row r="50" spans="1:12" ht="17" thickBot="1" x14ac:dyDescent="0.25">
      <c r="A50" s="22">
        <v>89</v>
      </c>
      <c r="B50" s="23">
        <v>1</v>
      </c>
      <c r="C50" s="26">
        <v>89</v>
      </c>
      <c r="D50" s="34">
        <v>34</v>
      </c>
      <c r="E50" s="25">
        <v>49</v>
      </c>
      <c r="F50" s="42">
        <v>97240</v>
      </c>
      <c r="G50">
        <v>157300</v>
      </c>
      <c r="K50" s="30">
        <v>55</v>
      </c>
      <c r="L50" s="28">
        <v>2860</v>
      </c>
    </row>
    <row r="51" spans="1:12" ht="17" thickBot="1" x14ac:dyDescent="0.25">
      <c r="A51" s="22">
        <v>61</v>
      </c>
      <c r="B51" s="23">
        <v>1</v>
      </c>
      <c r="C51" s="26">
        <v>61</v>
      </c>
      <c r="D51" s="34">
        <v>6</v>
      </c>
      <c r="E51" s="31">
        <v>50</v>
      </c>
      <c r="F51" s="42">
        <v>17160</v>
      </c>
      <c r="G51">
        <v>157300</v>
      </c>
      <c r="K51" s="30">
        <v>55</v>
      </c>
      <c r="L51" s="28">
        <v>2860</v>
      </c>
    </row>
    <row r="52" spans="1:12" ht="17" thickBot="1" x14ac:dyDescent="0.25">
      <c r="A52" s="22">
        <v>30</v>
      </c>
      <c r="B52" s="23">
        <v>1</v>
      </c>
      <c r="C52" s="26">
        <v>30</v>
      </c>
      <c r="D52" s="34">
        <v>-25</v>
      </c>
      <c r="E52" s="25">
        <v>51</v>
      </c>
      <c r="F52" s="42">
        <v>-71500</v>
      </c>
      <c r="G52">
        <v>157300</v>
      </c>
      <c r="K52" s="30">
        <v>55</v>
      </c>
      <c r="L52" s="28">
        <v>2860</v>
      </c>
    </row>
    <row r="53" spans="1:12" ht="17" thickBot="1" x14ac:dyDescent="0.25">
      <c r="A53" s="22">
        <v>81</v>
      </c>
      <c r="B53" s="23">
        <v>1</v>
      </c>
      <c r="C53" s="26">
        <v>81</v>
      </c>
      <c r="D53" s="34">
        <v>26</v>
      </c>
      <c r="E53" s="31">
        <v>52</v>
      </c>
      <c r="F53" s="42">
        <v>74360</v>
      </c>
      <c r="G53">
        <v>157300</v>
      </c>
      <c r="K53" s="30">
        <v>55</v>
      </c>
      <c r="L53" s="28">
        <v>2860</v>
      </c>
    </row>
    <row r="54" spans="1:12" ht="17" thickBot="1" x14ac:dyDescent="0.25">
      <c r="A54" s="22">
        <v>38</v>
      </c>
      <c r="B54" s="23">
        <v>1</v>
      </c>
      <c r="C54" s="26">
        <v>38</v>
      </c>
      <c r="D54" s="34">
        <v>-17</v>
      </c>
      <c r="E54" s="25">
        <v>53</v>
      </c>
      <c r="F54" s="42">
        <v>-48620</v>
      </c>
      <c r="G54">
        <v>157300</v>
      </c>
      <c r="K54" s="30">
        <v>55</v>
      </c>
      <c r="L54" s="28">
        <v>2860</v>
      </c>
    </row>
    <row r="55" spans="1:12" ht="17" thickBot="1" x14ac:dyDescent="0.25">
      <c r="A55" s="22">
        <v>47</v>
      </c>
      <c r="B55" s="23">
        <v>1</v>
      </c>
      <c r="C55" s="26">
        <v>47</v>
      </c>
      <c r="D55" s="34">
        <v>-8</v>
      </c>
      <c r="E55" s="31">
        <v>54</v>
      </c>
      <c r="F55" s="42">
        <v>-22880</v>
      </c>
      <c r="G55">
        <v>157300</v>
      </c>
      <c r="K55" s="30">
        <v>55</v>
      </c>
      <c r="L55" s="28">
        <v>2860</v>
      </c>
    </row>
    <row r="56" spans="1:12" ht="17" thickBot="1" x14ac:dyDescent="0.25">
      <c r="A56" s="22">
        <v>97</v>
      </c>
      <c r="B56" s="23">
        <v>1</v>
      </c>
      <c r="C56" s="26">
        <v>97</v>
      </c>
      <c r="D56" s="34">
        <v>42</v>
      </c>
      <c r="E56" s="25">
        <v>55</v>
      </c>
      <c r="F56" s="42">
        <v>120120</v>
      </c>
      <c r="G56">
        <v>157300</v>
      </c>
      <c r="K56" s="30">
        <v>55</v>
      </c>
      <c r="L56" s="28">
        <v>2860</v>
      </c>
    </row>
    <row r="57" spans="1:12" ht="17" thickBot="1" x14ac:dyDescent="0.25">
      <c r="A57" s="22">
        <v>28</v>
      </c>
      <c r="B57" s="23">
        <v>1</v>
      </c>
      <c r="C57" s="26">
        <v>28</v>
      </c>
      <c r="D57" s="34">
        <v>-27</v>
      </c>
      <c r="E57" s="31">
        <v>56</v>
      </c>
      <c r="F57" s="42">
        <v>-77220</v>
      </c>
      <c r="G57">
        <v>157300</v>
      </c>
      <c r="K57" s="30">
        <v>55</v>
      </c>
      <c r="L57" s="28">
        <v>2860</v>
      </c>
    </row>
    <row r="58" spans="1:12" ht="17" thickBot="1" x14ac:dyDescent="0.25">
      <c r="A58" s="22">
        <v>86</v>
      </c>
      <c r="B58" s="23">
        <v>1</v>
      </c>
      <c r="C58" s="26">
        <v>86</v>
      </c>
      <c r="D58" s="34">
        <v>31</v>
      </c>
      <c r="E58" s="25">
        <v>57</v>
      </c>
      <c r="F58" s="42">
        <v>88660</v>
      </c>
      <c r="G58">
        <v>157300</v>
      </c>
      <c r="K58" s="30">
        <v>55</v>
      </c>
      <c r="L58" s="28">
        <v>2860</v>
      </c>
    </row>
    <row r="59" spans="1:12" ht="17" thickBot="1" x14ac:dyDescent="0.25">
      <c r="A59" s="22">
        <v>37</v>
      </c>
      <c r="B59" s="23">
        <v>1</v>
      </c>
      <c r="C59" s="26">
        <v>37</v>
      </c>
      <c r="D59" s="34">
        <v>-18</v>
      </c>
      <c r="E59" s="31">
        <v>58</v>
      </c>
      <c r="F59" s="42">
        <v>-51480</v>
      </c>
      <c r="G59">
        <v>157300</v>
      </c>
      <c r="K59" s="30">
        <v>55</v>
      </c>
      <c r="L59" s="28">
        <v>2860</v>
      </c>
    </row>
    <row r="60" spans="1:12" ht="17" thickBot="1" x14ac:dyDescent="0.25">
      <c r="A60" s="22">
        <v>97</v>
      </c>
      <c r="B60" s="23">
        <v>1</v>
      </c>
      <c r="C60" s="26">
        <v>97</v>
      </c>
      <c r="D60" s="34">
        <v>42</v>
      </c>
      <c r="E60" s="25">
        <v>59</v>
      </c>
      <c r="F60" s="42">
        <v>120120</v>
      </c>
      <c r="G60">
        <v>157300</v>
      </c>
      <c r="K60" s="30">
        <v>55</v>
      </c>
      <c r="L60" s="28">
        <v>2860</v>
      </c>
    </row>
    <row r="61" spans="1:12" ht="17" thickBot="1" x14ac:dyDescent="0.25">
      <c r="A61" s="22">
        <v>8</v>
      </c>
      <c r="B61" s="23">
        <v>1</v>
      </c>
      <c r="C61" s="26">
        <v>8</v>
      </c>
      <c r="D61" s="34">
        <v>-47</v>
      </c>
      <c r="E61" s="31">
        <v>60</v>
      </c>
      <c r="F61" s="42">
        <v>-134420</v>
      </c>
      <c r="G61">
        <v>157300</v>
      </c>
      <c r="K61" s="30">
        <v>55</v>
      </c>
      <c r="L61" s="28">
        <v>2860</v>
      </c>
    </row>
    <row r="62" spans="1:12" ht="17" thickBot="1" x14ac:dyDescent="0.25">
      <c r="A62" s="22">
        <v>21</v>
      </c>
      <c r="B62" s="23">
        <v>1</v>
      </c>
      <c r="C62" s="26">
        <v>21</v>
      </c>
      <c r="D62" s="34">
        <v>-34</v>
      </c>
      <c r="E62" s="25">
        <v>61</v>
      </c>
      <c r="F62" s="42">
        <v>-97240</v>
      </c>
      <c r="G62">
        <v>157300</v>
      </c>
      <c r="K62" s="30">
        <v>55</v>
      </c>
      <c r="L62" s="28">
        <v>2860</v>
      </c>
    </row>
    <row r="63" spans="1:12" ht="17" thickBot="1" x14ac:dyDescent="0.25">
      <c r="A63" s="22">
        <v>94</v>
      </c>
      <c r="B63" s="23">
        <v>1</v>
      </c>
      <c r="C63" s="26">
        <v>94</v>
      </c>
      <c r="D63" s="34">
        <v>39</v>
      </c>
      <c r="E63" s="31">
        <v>62</v>
      </c>
      <c r="F63" s="42">
        <v>111540</v>
      </c>
      <c r="G63">
        <v>157300</v>
      </c>
      <c r="K63" s="30">
        <v>55</v>
      </c>
      <c r="L63" s="28">
        <v>2860</v>
      </c>
    </row>
    <row r="64" spans="1:12" ht="17" thickBot="1" x14ac:dyDescent="0.25">
      <c r="A64" s="22">
        <v>94</v>
      </c>
      <c r="B64" s="23">
        <v>1</v>
      </c>
      <c r="C64" s="26">
        <v>94</v>
      </c>
      <c r="D64" s="34">
        <v>39</v>
      </c>
      <c r="E64" s="25">
        <v>63</v>
      </c>
      <c r="F64" s="42">
        <v>111540</v>
      </c>
      <c r="G64">
        <v>157300</v>
      </c>
      <c r="K64" s="30">
        <v>55</v>
      </c>
      <c r="L64" s="28">
        <v>2860</v>
      </c>
    </row>
    <row r="65" spans="1:12" ht="17" thickBot="1" x14ac:dyDescent="0.25">
      <c r="A65" s="22">
        <v>73</v>
      </c>
      <c r="B65" s="23">
        <v>1</v>
      </c>
      <c r="C65" s="26">
        <v>73</v>
      </c>
      <c r="D65" s="34">
        <v>18</v>
      </c>
      <c r="E65" s="31">
        <v>64</v>
      </c>
      <c r="F65" s="42">
        <v>51480</v>
      </c>
      <c r="G65">
        <v>157300</v>
      </c>
      <c r="K65" s="30">
        <v>55</v>
      </c>
      <c r="L65" s="28">
        <v>2860</v>
      </c>
    </row>
    <row r="66" spans="1:12" ht="17" thickBot="1" x14ac:dyDescent="0.25">
      <c r="A66" s="22">
        <v>19</v>
      </c>
      <c r="B66" s="23">
        <v>1</v>
      </c>
      <c r="C66" s="26">
        <v>19</v>
      </c>
      <c r="D66" s="34">
        <v>-36</v>
      </c>
      <c r="E66" s="25">
        <v>65</v>
      </c>
      <c r="F66" s="42">
        <v>-102960</v>
      </c>
      <c r="G66">
        <v>157300</v>
      </c>
      <c r="K66" s="30">
        <v>55</v>
      </c>
      <c r="L66" s="28">
        <v>2860</v>
      </c>
    </row>
    <row r="67" spans="1:12" ht="17" thickBot="1" x14ac:dyDescent="0.25">
      <c r="A67" s="22">
        <v>23</v>
      </c>
      <c r="B67" s="23">
        <v>1</v>
      </c>
      <c r="C67" s="26">
        <v>23</v>
      </c>
      <c r="D67" s="34">
        <v>-32</v>
      </c>
      <c r="E67" s="31">
        <v>66</v>
      </c>
      <c r="F67" s="42">
        <v>-91520</v>
      </c>
      <c r="G67">
        <v>157300</v>
      </c>
      <c r="K67" s="30">
        <v>55</v>
      </c>
      <c r="L67" s="28">
        <v>2860</v>
      </c>
    </row>
    <row r="68" spans="1:12" ht="17" thickBot="1" x14ac:dyDescent="0.25">
      <c r="A68" s="22">
        <v>70</v>
      </c>
      <c r="B68" s="23">
        <v>1</v>
      </c>
      <c r="C68" s="26">
        <v>70</v>
      </c>
      <c r="D68" s="34">
        <v>15</v>
      </c>
      <c r="E68" s="25">
        <v>67</v>
      </c>
      <c r="F68" s="42">
        <v>42900</v>
      </c>
      <c r="G68">
        <v>157300</v>
      </c>
      <c r="K68" s="30">
        <v>55</v>
      </c>
      <c r="L68" s="28">
        <v>2860</v>
      </c>
    </row>
    <row r="69" spans="1:12" ht="17" thickBot="1" x14ac:dyDescent="0.25">
      <c r="A69" s="22">
        <v>82</v>
      </c>
      <c r="B69" s="23">
        <v>1</v>
      </c>
      <c r="C69" s="26">
        <v>82</v>
      </c>
      <c r="D69" s="34">
        <v>27</v>
      </c>
      <c r="E69" s="31">
        <v>68</v>
      </c>
      <c r="F69" s="42">
        <v>77220</v>
      </c>
      <c r="G69">
        <v>157300</v>
      </c>
      <c r="K69" s="30">
        <v>55</v>
      </c>
      <c r="L69" s="28">
        <v>2860</v>
      </c>
    </row>
    <row r="70" spans="1:12" ht="17" thickBot="1" x14ac:dyDescent="0.25">
      <c r="A70" s="22">
        <v>99</v>
      </c>
      <c r="B70" s="23">
        <v>1</v>
      </c>
      <c r="C70" s="26">
        <v>99</v>
      </c>
      <c r="D70" s="34">
        <v>44</v>
      </c>
      <c r="E70" s="25">
        <v>69</v>
      </c>
      <c r="F70" s="42">
        <v>125840</v>
      </c>
      <c r="G70">
        <v>157300</v>
      </c>
      <c r="K70" s="30">
        <v>55</v>
      </c>
      <c r="L70" s="28">
        <v>2860</v>
      </c>
    </row>
    <row r="71" spans="1:12" ht="17" thickBot="1" x14ac:dyDescent="0.25">
      <c r="A71" s="22">
        <v>24</v>
      </c>
      <c r="B71" s="23">
        <v>1</v>
      </c>
      <c r="C71" s="26">
        <v>24</v>
      </c>
      <c r="D71" s="34">
        <v>-31</v>
      </c>
      <c r="E71" s="31">
        <v>70</v>
      </c>
      <c r="F71" s="42">
        <v>-88660</v>
      </c>
      <c r="G71">
        <v>157300</v>
      </c>
      <c r="K71" s="30">
        <v>55</v>
      </c>
      <c r="L71" s="28">
        <v>2860</v>
      </c>
    </row>
    <row r="72" spans="1:12" ht="17" thickBot="1" x14ac:dyDescent="0.25">
      <c r="A72" s="22">
        <v>59</v>
      </c>
      <c r="B72" s="23">
        <v>1</v>
      </c>
      <c r="C72" s="26">
        <v>59</v>
      </c>
      <c r="D72" s="34">
        <v>4</v>
      </c>
      <c r="E72" s="25">
        <v>71</v>
      </c>
      <c r="F72" s="42">
        <v>11440</v>
      </c>
      <c r="G72">
        <v>157300</v>
      </c>
      <c r="K72" s="30">
        <v>55</v>
      </c>
      <c r="L72" s="28">
        <v>2860</v>
      </c>
    </row>
    <row r="73" spans="1:12" ht="17" thickBot="1" x14ac:dyDescent="0.25">
      <c r="A73" s="22">
        <v>23</v>
      </c>
      <c r="B73" s="23">
        <v>1</v>
      </c>
      <c r="C73" s="26">
        <v>23</v>
      </c>
      <c r="D73" s="34">
        <v>-32</v>
      </c>
      <c r="E73" s="31">
        <v>72</v>
      </c>
      <c r="F73" s="42">
        <v>-91520</v>
      </c>
      <c r="G73">
        <v>157300</v>
      </c>
      <c r="K73" s="30">
        <v>55</v>
      </c>
      <c r="L73" s="28">
        <v>2860</v>
      </c>
    </row>
    <row r="74" spans="1:12" ht="17" thickBot="1" x14ac:dyDescent="0.25">
      <c r="A74" s="22">
        <v>29</v>
      </c>
      <c r="B74" s="23">
        <v>1</v>
      </c>
      <c r="C74" s="26">
        <v>29</v>
      </c>
      <c r="D74" s="34">
        <v>-26</v>
      </c>
      <c r="E74" s="25">
        <v>73</v>
      </c>
      <c r="F74" s="42">
        <v>-74360</v>
      </c>
      <c r="G74">
        <v>157300</v>
      </c>
      <c r="K74" s="30">
        <v>55</v>
      </c>
      <c r="L74" s="28">
        <v>2860</v>
      </c>
    </row>
    <row r="75" spans="1:12" ht="17" thickBot="1" x14ac:dyDescent="0.25">
      <c r="A75" s="22">
        <v>84</v>
      </c>
      <c r="B75" s="23">
        <v>1</v>
      </c>
      <c r="C75" s="26">
        <v>84</v>
      </c>
      <c r="D75" s="34">
        <v>29</v>
      </c>
      <c r="E75" s="31">
        <v>74</v>
      </c>
      <c r="F75" s="42">
        <v>82940</v>
      </c>
      <c r="G75">
        <v>157300</v>
      </c>
      <c r="K75" s="30">
        <v>55</v>
      </c>
      <c r="L75" s="28">
        <v>2860</v>
      </c>
    </row>
    <row r="76" spans="1:12" ht="17" thickBot="1" x14ac:dyDescent="0.25">
      <c r="A76" s="22">
        <v>52</v>
      </c>
      <c r="B76" s="23">
        <v>1</v>
      </c>
      <c r="C76" s="26">
        <v>52</v>
      </c>
      <c r="D76" s="34">
        <v>-3</v>
      </c>
      <c r="E76" s="25">
        <v>75</v>
      </c>
      <c r="F76" s="42">
        <v>-8580</v>
      </c>
      <c r="G76">
        <v>157300</v>
      </c>
      <c r="K76" s="30">
        <v>55</v>
      </c>
      <c r="L76" s="28">
        <v>2860</v>
      </c>
    </row>
    <row r="77" spans="1:12" ht="17" thickBot="1" x14ac:dyDescent="0.25">
      <c r="A77" s="22">
        <v>97</v>
      </c>
      <c r="B77" s="23">
        <v>1</v>
      </c>
      <c r="C77" s="26">
        <v>97</v>
      </c>
      <c r="D77" s="34">
        <v>42</v>
      </c>
      <c r="E77" s="31">
        <v>76</v>
      </c>
      <c r="F77" s="42">
        <v>120120</v>
      </c>
      <c r="G77">
        <v>157300</v>
      </c>
      <c r="K77" s="30">
        <v>55</v>
      </c>
      <c r="L77" s="28">
        <v>2860</v>
      </c>
    </row>
    <row r="78" spans="1:12" ht="17" thickBot="1" x14ac:dyDescent="0.25">
      <c r="A78" s="22">
        <v>69</v>
      </c>
      <c r="B78" s="23">
        <v>1</v>
      </c>
      <c r="C78" s="26">
        <v>69</v>
      </c>
      <c r="D78" s="34">
        <v>14</v>
      </c>
      <c r="E78" s="25">
        <v>77</v>
      </c>
      <c r="F78" s="42">
        <v>40040</v>
      </c>
      <c r="G78">
        <v>157300</v>
      </c>
      <c r="K78" s="30">
        <v>55</v>
      </c>
      <c r="L78" s="28">
        <v>2860</v>
      </c>
    </row>
    <row r="79" spans="1:12" ht="17" thickBot="1" x14ac:dyDescent="0.25">
      <c r="A79" s="22">
        <v>90</v>
      </c>
      <c r="B79" s="23">
        <v>1</v>
      </c>
      <c r="C79" s="26">
        <v>90</v>
      </c>
      <c r="D79" s="34">
        <v>35</v>
      </c>
      <c r="E79" s="31">
        <v>78</v>
      </c>
      <c r="F79" s="42">
        <v>100100</v>
      </c>
      <c r="G79">
        <v>157300</v>
      </c>
      <c r="K79" s="30">
        <v>55</v>
      </c>
      <c r="L79" s="28">
        <v>2860</v>
      </c>
    </row>
    <row r="80" spans="1:12" ht="17" thickBot="1" x14ac:dyDescent="0.25">
      <c r="A80" s="22">
        <v>57</v>
      </c>
      <c r="B80" s="23">
        <v>1</v>
      </c>
      <c r="C80" s="26">
        <v>57</v>
      </c>
      <c r="D80" s="34">
        <v>2</v>
      </c>
      <c r="E80" s="25">
        <v>79</v>
      </c>
      <c r="F80" s="42">
        <v>5720</v>
      </c>
      <c r="G80">
        <v>157300</v>
      </c>
      <c r="K80" s="30">
        <v>55</v>
      </c>
      <c r="L80" s="28">
        <v>2860</v>
      </c>
    </row>
    <row r="81" spans="1:12" ht="17" thickBot="1" x14ac:dyDescent="0.25">
      <c r="A81" s="22">
        <v>94</v>
      </c>
      <c r="B81" s="23">
        <v>1</v>
      </c>
      <c r="C81" s="26">
        <v>94</v>
      </c>
      <c r="D81" s="34">
        <v>39</v>
      </c>
      <c r="E81" s="31">
        <v>80</v>
      </c>
      <c r="F81" s="42">
        <v>111540</v>
      </c>
      <c r="G81">
        <v>157300</v>
      </c>
      <c r="K81" s="30">
        <v>55</v>
      </c>
      <c r="L81" s="28">
        <v>2860</v>
      </c>
    </row>
    <row r="82" spans="1:12" ht="17" thickBot="1" x14ac:dyDescent="0.25">
      <c r="A82" s="22">
        <v>59</v>
      </c>
      <c r="B82" s="23">
        <v>1</v>
      </c>
      <c r="C82" s="26">
        <v>59</v>
      </c>
      <c r="D82" s="34">
        <v>4</v>
      </c>
      <c r="E82" s="25">
        <v>81</v>
      </c>
      <c r="F82" s="42">
        <v>11440</v>
      </c>
      <c r="G82">
        <v>157300</v>
      </c>
      <c r="K82" s="30">
        <v>55</v>
      </c>
      <c r="L82" s="28">
        <v>2860</v>
      </c>
    </row>
    <row r="83" spans="1:12" ht="17" thickBot="1" x14ac:dyDescent="0.25">
      <c r="A83" s="22">
        <v>55</v>
      </c>
      <c r="B83" s="23">
        <v>1</v>
      </c>
      <c r="C83" s="26">
        <v>55</v>
      </c>
      <c r="D83" s="34">
        <v>0</v>
      </c>
      <c r="E83" s="31">
        <v>82</v>
      </c>
      <c r="F83" s="42">
        <v>0</v>
      </c>
      <c r="G83">
        <v>157300</v>
      </c>
      <c r="K83" s="30">
        <v>55</v>
      </c>
      <c r="L83" s="28">
        <v>2860</v>
      </c>
    </row>
    <row r="84" spans="1:12" ht="17" thickBot="1" x14ac:dyDescent="0.25">
      <c r="A84" s="22">
        <v>26</v>
      </c>
      <c r="B84" s="23">
        <v>1</v>
      </c>
      <c r="C84" s="26">
        <v>26</v>
      </c>
      <c r="D84" s="34">
        <v>-29</v>
      </c>
      <c r="E84" s="25">
        <v>83</v>
      </c>
      <c r="F84" s="42">
        <v>-82940</v>
      </c>
      <c r="G84">
        <v>157300</v>
      </c>
      <c r="K84" s="30">
        <v>55</v>
      </c>
      <c r="L84" s="28">
        <v>2860</v>
      </c>
    </row>
    <row r="85" spans="1:12" ht="17" thickBot="1" x14ac:dyDescent="0.25">
      <c r="A85" s="22">
        <v>43</v>
      </c>
      <c r="B85" s="23">
        <v>1</v>
      </c>
      <c r="C85" s="26">
        <v>43</v>
      </c>
      <c r="D85" s="34">
        <v>-12</v>
      </c>
      <c r="E85" s="31">
        <v>84</v>
      </c>
      <c r="F85" s="42">
        <v>-34320</v>
      </c>
      <c r="G85">
        <v>157300</v>
      </c>
      <c r="K85" s="30">
        <v>55</v>
      </c>
      <c r="L85" s="28">
        <v>2860</v>
      </c>
    </row>
    <row r="86" spans="1:12" ht="17" thickBot="1" x14ac:dyDescent="0.25">
      <c r="A86" s="22">
        <v>55</v>
      </c>
      <c r="B86" s="23">
        <v>1</v>
      </c>
      <c r="C86" s="26">
        <v>55</v>
      </c>
      <c r="D86" s="34">
        <v>0</v>
      </c>
      <c r="E86" s="25">
        <v>85</v>
      </c>
      <c r="F86" s="42">
        <v>0</v>
      </c>
      <c r="G86">
        <v>157300</v>
      </c>
      <c r="K86" s="30">
        <v>55</v>
      </c>
      <c r="L86" s="28">
        <v>2860</v>
      </c>
    </row>
    <row r="87" spans="1:12" ht="17" thickBot="1" x14ac:dyDescent="0.25">
      <c r="A87" s="22">
        <v>20</v>
      </c>
      <c r="B87" s="23">
        <v>1</v>
      </c>
      <c r="C87" s="26">
        <v>20</v>
      </c>
      <c r="D87" s="34">
        <v>-35</v>
      </c>
      <c r="E87" s="31">
        <v>86</v>
      </c>
      <c r="F87" s="42">
        <v>-100100</v>
      </c>
      <c r="G87">
        <v>157300</v>
      </c>
      <c r="K87" s="30">
        <v>55</v>
      </c>
      <c r="L87" s="28">
        <v>2860</v>
      </c>
    </row>
    <row r="88" spans="1:12" ht="17" thickBot="1" x14ac:dyDescent="0.25">
      <c r="A88" s="22">
        <v>9</v>
      </c>
      <c r="B88" s="23">
        <v>1</v>
      </c>
      <c r="C88" s="26">
        <v>9</v>
      </c>
      <c r="D88" s="34">
        <v>-46</v>
      </c>
      <c r="E88" s="25">
        <v>87</v>
      </c>
      <c r="F88" s="42">
        <v>-131560</v>
      </c>
      <c r="G88">
        <v>157300</v>
      </c>
      <c r="K88" s="30">
        <v>55</v>
      </c>
      <c r="L88" s="28">
        <v>2860</v>
      </c>
    </row>
    <row r="89" spans="1:12" ht="17" thickBot="1" x14ac:dyDescent="0.25">
      <c r="A89" s="22">
        <v>25</v>
      </c>
      <c r="B89" s="23">
        <v>1</v>
      </c>
      <c r="C89" s="26">
        <v>25</v>
      </c>
      <c r="D89" s="34">
        <v>-30</v>
      </c>
      <c r="E89" s="31">
        <v>88</v>
      </c>
      <c r="F89" s="42">
        <v>-85800</v>
      </c>
      <c r="G89">
        <v>157300</v>
      </c>
      <c r="K89" s="30">
        <v>55</v>
      </c>
      <c r="L89" s="28">
        <v>2860</v>
      </c>
    </row>
    <row r="90" spans="1:12" ht="17" thickBot="1" x14ac:dyDescent="0.25">
      <c r="A90" s="22">
        <v>26</v>
      </c>
      <c r="B90" s="23">
        <v>1</v>
      </c>
      <c r="C90" s="26">
        <v>26</v>
      </c>
      <c r="D90" s="34">
        <v>-29</v>
      </c>
      <c r="E90" s="25">
        <v>89</v>
      </c>
      <c r="F90" s="42">
        <v>-82940</v>
      </c>
      <c r="G90">
        <v>157300</v>
      </c>
      <c r="K90" s="30">
        <v>55</v>
      </c>
      <c r="L90" s="28">
        <v>2860</v>
      </c>
    </row>
    <row r="91" spans="1:12" ht="17" thickBot="1" x14ac:dyDescent="0.25">
      <c r="A91" s="22">
        <v>100</v>
      </c>
      <c r="B91" s="23">
        <v>1</v>
      </c>
      <c r="C91" s="26">
        <v>100</v>
      </c>
      <c r="D91" s="34">
        <v>45</v>
      </c>
      <c r="E91" s="31">
        <v>90</v>
      </c>
      <c r="F91" s="42">
        <v>128700</v>
      </c>
      <c r="G91">
        <v>157300</v>
      </c>
      <c r="K91" s="30">
        <v>55</v>
      </c>
      <c r="L91" s="28">
        <v>2860</v>
      </c>
    </row>
    <row r="92" spans="1:12" ht="17" thickBot="1" x14ac:dyDescent="0.25">
      <c r="A92" s="22">
        <v>40</v>
      </c>
      <c r="B92" s="23">
        <v>1</v>
      </c>
      <c r="C92" s="26">
        <v>40</v>
      </c>
      <c r="D92" s="34">
        <v>-15</v>
      </c>
      <c r="E92" s="25">
        <v>91</v>
      </c>
      <c r="F92" s="42">
        <v>-42900</v>
      </c>
      <c r="G92">
        <v>157300</v>
      </c>
      <c r="K92" s="30">
        <v>55</v>
      </c>
      <c r="L92" s="28">
        <v>2860</v>
      </c>
    </row>
    <row r="93" spans="1:12" ht="17" thickBot="1" x14ac:dyDescent="0.25">
      <c r="A93" s="22">
        <v>98</v>
      </c>
      <c r="B93" s="23">
        <v>1</v>
      </c>
      <c r="C93" s="26">
        <v>98</v>
      </c>
      <c r="D93" s="34">
        <v>43</v>
      </c>
      <c r="E93" s="31">
        <v>92</v>
      </c>
      <c r="F93" s="42">
        <v>122980</v>
      </c>
      <c r="G93">
        <v>157300</v>
      </c>
      <c r="K93" s="30">
        <v>55</v>
      </c>
      <c r="L93" s="28">
        <v>2860</v>
      </c>
    </row>
    <row r="94" spans="1:12" ht="17" thickBot="1" x14ac:dyDescent="0.25">
      <c r="A94" s="22">
        <v>54</v>
      </c>
      <c r="B94" s="23">
        <v>1</v>
      </c>
      <c r="C94" s="26">
        <v>54</v>
      </c>
      <c r="D94" s="34">
        <v>-1</v>
      </c>
      <c r="E94" s="25">
        <v>93</v>
      </c>
      <c r="F94" s="42">
        <v>-2860</v>
      </c>
      <c r="G94">
        <v>157300</v>
      </c>
      <c r="K94" s="30">
        <v>55</v>
      </c>
      <c r="L94" s="28">
        <v>2860</v>
      </c>
    </row>
    <row r="95" spans="1:12" ht="17" thickBot="1" x14ac:dyDescent="0.25">
      <c r="A95" s="22">
        <v>18</v>
      </c>
      <c r="B95" s="23">
        <v>1</v>
      </c>
      <c r="C95" s="26">
        <v>18</v>
      </c>
      <c r="D95" s="34">
        <v>-37</v>
      </c>
      <c r="E95" s="31">
        <v>94</v>
      </c>
      <c r="F95" s="42">
        <v>-105820</v>
      </c>
      <c r="G95">
        <v>157300</v>
      </c>
      <c r="K95" s="30">
        <v>55</v>
      </c>
      <c r="L95" s="28">
        <v>2860</v>
      </c>
    </row>
    <row r="96" spans="1:12" ht="17" thickBot="1" x14ac:dyDescent="0.25">
      <c r="A96" s="22">
        <v>99</v>
      </c>
      <c r="B96" s="23">
        <v>1</v>
      </c>
      <c r="C96" s="26">
        <v>99</v>
      </c>
      <c r="D96" s="34">
        <v>44</v>
      </c>
      <c r="E96" s="25">
        <v>95</v>
      </c>
      <c r="F96" s="42">
        <v>125840</v>
      </c>
      <c r="G96">
        <v>157300</v>
      </c>
      <c r="K96" s="30">
        <v>55</v>
      </c>
      <c r="L96" s="28">
        <v>2860</v>
      </c>
    </row>
    <row r="97" spans="1:12" ht="17" thickBot="1" x14ac:dyDescent="0.25">
      <c r="A97" s="22">
        <v>96</v>
      </c>
      <c r="B97" s="23">
        <v>1</v>
      </c>
      <c r="C97" s="26">
        <v>96</v>
      </c>
      <c r="D97" s="34">
        <v>41</v>
      </c>
      <c r="E97" s="31">
        <v>96</v>
      </c>
      <c r="F97" s="42">
        <v>117260</v>
      </c>
      <c r="G97">
        <v>157300</v>
      </c>
      <c r="K97" s="30">
        <v>55</v>
      </c>
      <c r="L97" s="28">
        <v>2860</v>
      </c>
    </row>
    <row r="98" spans="1:12" ht="17" thickBot="1" x14ac:dyDescent="0.25">
      <c r="A98" s="22">
        <v>66</v>
      </c>
      <c r="B98" s="23">
        <v>1</v>
      </c>
      <c r="C98" s="26">
        <v>66</v>
      </c>
      <c r="D98" s="34">
        <v>11</v>
      </c>
      <c r="E98" s="25">
        <v>97</v>
      </c>
      <c r="F98" s="42">
        <v>31460</v>
      </c>
      <c r="G98">
        <v>157300</v>
      </c>
      <c r="K98" s="30">
        <v>55</v>
      </c>
      <c r="L98" s="28">
        <v>2860</v>
      </c>
    </row>
    <row r="99" spans="1:12" ht="17" thickBot="1" x14ac:dyDescent="0.25">
      <c r="A99" s="22">
        <v>80</v>
      </c>
      <c r="B99" s="23">
        <v>1</v>
      </c>
      <c r="C99" s="26">
        <v>80</v>
      </c>
      <c r="D99" s="34">
        <v>25</v>
      </c>
      <c r="E99" s="31">
        <v>98</v>
      </c>
      <c r="F99" s="42">
        <v>71500</v>
      </c>
      <c r="G99">
        <v>157300</v>
      </c>
      <c r="K99" s="30">
        <v>55</v>
      </c>
      <c r="L99" s="28">
        <v>2860</v>
      </c>
    </row>
    <row r="100" spans="1:12" ht="17" thickBot="1" x14ac:dyDescent="0.25">
      <c r="A100" s="22">
        <v>38</v>
      </c>
      <c r="B100" s="23">
        <v>1</v>
      </c>
      <c r="C100" s="26">
        <v>38</v>
      </c>
      <c r="D100" s="34">
        <v>-17</v>
      </c>
      <c r="E100" s="25">
        <v>99</v>
      </c>
      <c r="F100" s="42">
        <v>-48620</v>
      </c>
      <c r="G100">
        <v>157300</v>
      </c>
      <c r="K100" s="30">
        <v>55</v>
      </c>
      <c r="L100" s="28">
        <v>2860</v>
      </c>
    </row>
    <row r="101" spans="1:12" ht="17" thickBot="1" x14ac:dyDescent="0.25">
      <c r="A101" s="22">
        <v>34</v>
      </c>
      <c r="B101" s="23">
        <v>1</v>
      </c>
      <c r="C101" s="26">
        <v>34</v>
      </c>
      <c r="D101" s="34">
        <v>-21</v>
      </c>
      <c r="E101" s="31">
        <v>100</v>
      </c>
      <c r="F101" s="42">
        <v>-60060</v>
      </c>
      <c r="G101">
        <v>157300</v>
      </c>
      <c r="K101" s="30">
        <v>55</v>
      </c>
      <c r="L101" s="28">
        <v>2860</v>
      </c>
    </row>
    <row r="102" spans="1:12" x14ac:dyDescent="0.2">
      <c r="A102" s="43" t="s">
        <v>22</v>
      </c>
      <c r="B102" s="43"/>
      <c r="C102" s="37">
        <v>5500</v>
      </c>
      <c r="E102" s="36">
        <v>100</v>
      </c>
      <c r="F102" s="3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26980-B177-4F24-A331-41E8D84CA25C}">
  <dimension ref="A1:O102"/>
  <sheetViews>
    <sheetView workbookViewId="0">
      <selection activeCell="D7" sqref="D7"/>
    </sheetView>
  </sheetViews>
  <sheetFormatPr baseColWidth="10" defaultColWidth="8.83203125" defaultRowHeight="15" x14ac:dyDescent="0.2"/>
  <cols>
    <col min="5" max="5" width="9.83203125" customWidth="1"/>
    <col min="7" max="7" width="16.6640625" customWidth="1"/>
    <col min="11" max="11" width="12.83203125" customWidth="1"/>
  </cols>
  <sheetData>
    <row r="1" spans="1:15" ht="69" thickBot="1" x14ac:dyDescent="0.25">
      <c r="A1" s="19" t="s">
        <v>13</v>
      </c>
      <c r="B1" s="19" t="s">
        <v>14</v>
      </c>
      <c r="C1" s="19"/>
      <c r="D1" s="19" t="s">
        <v>15</v>
      </c>
      <c r="E1" s="19" t="s">
        <v>16</v>
      </c>
      <c r="F1" s="19" t="s">
        <v>5</v>
      </c>
      <c r="G1" s="19" t="s">
        <v>17</v>
      </c>
      <c r="I1" s="20" t="s">
        <v>18</v>
      </c>
      <c r="J1" s="20" t="s">
        <v>19</v>
      </c>
      <c r="K1" s="20" t="s">
        <v>20</v>
      </c>
      <c r="L1" s="20" t="s">
        <v>0</v>
      </c>
      <c r="M1" s="20" t="s">
        <v>11</v>
      </c>
      <c r="O1" s="21" t="s">
        <v>21</v>
      </c>
    </row>
    <row r="2" spans="1:15" ht="17" thickBot="1" x14ac:dyDescent="0.25">
      <c r="A2" s="22">
        <f ca="1">RANDBETWEEN(0,100)</f>
        <v>34</v>
      </c>
      <c r="B2" s="23">
        <v>1</v>
      </c>
      <c r="C2" s="24"/>
      <c r="D2" s="25">
        <v>1</v>
      </c>
      <c r="E2" s="26">
        <f ca="1">A2*B2</f>
        <v>34</v>
      </c>
      <c r="F2" s="26">
        <f ca="1">E2-L2</f>
        <v>-18.72</v>
      </c>
      <c r="G2" s="27">
        <f ca="1">F2*M2</f>
        <v>-47372.083199999994</v>
      </c>
      <c r="I2" s="28">
        <f>D102</f>
        <v>100</v>
      </c>
      <c r="J2" s="28">
        <f ca="1">O102</f>
        <v>52</v>
      </c>
      <c r="K2" s="29">
        <f ca="1">E102</f>
        <v>5272</v>
      </c>
      <c r="L2" s="30">
        <f ca="1">E102/D102</f>
        <v>52.72</v>
      </c>
      <c r="M2" s="28">
        <f ca="1">(K2-(J2*L2))</f>
        <v>2530.56</v>
      </c>
      <c r="O2">
        <f ca="1">IF(E2&gt;L2,1,0)</f>
        <v>0</v>
      </c>
    </row>
    <row r="3" spans="1:15" ht="17" thickBot="1" x14ac:dyDescent="0.25">
      <c r="A3" s="22">
        <f t="shared" ref="A3:A66" ca="1" si="0">RANDBETWEEN(0,100)</f>
        <v>36</v>
      </c>
      <c r="B3" s="23">
        <v>1</v>
      </c>
      <c r="C3" s="24"/>
      <c r="D3" s="31">
        <v>2</v>
      </c>
      <c r="E3" s="26">
        <f t="shared" ref="E3:E66" ca="1" si="1">A3*B3</f>
        <v>36</v>
      </c>
      <c r="F3" s="32">
        <f ca="1">E3-L2</f>
        <v>-16.72</v>
      </c>
      <c r="G3" s="33">
        <f ca="1">F3*M2</f>
        <v>-42310.963199999998</v>
      </c>
      <c r="O3">
        <f ca="1">IF(E3&gt;L2,1,0)</f>
        <v>0</v>
      </c>
    </row>
    <row r="4" spans="1:15" ht="17" thickBot="1" x14ac:dyDescent="0.25">
      <c r="A4" s="22">
        <f t="shared" ca="1" si="0"/>
        <v>4</v>
      </c>
      <c r="B4" s="23">
        <v>1</v>
      </c>
      <c r="C4" s="24"/>
      <c r="D4" s="25">
        <v>3</v>
      </c>
      <c r="E4" s="26">
        <f t="shared" ca="1" si="1"/>
        <v>4</v>
      </c>
      <c r="F4" s="32">
        <f ca="1">E4-L2</f>
        <v>-48.72</v>
      </c>
      <c r="G4" s="33">
        <f ca="1">F4*M2</f>
        <v>-123288.8832</v>
      </c>
      <c r="O4">
        <f ca="1">IF(E4&gt;L2,1,0)</f>
        <v>0</v>
      </c>
    </row>
    <row r="5" spans="1:15" ht="17" thickBot="1" x14ac:dyDescent="0.25">
      <c r="A5" s="22">
        <f t="shared" ca="1" si="0"/>
        <v>52</v>
      </c>
      <c r="B5" s="23">
        <v>1</v>
      </c>
      <c r="C5" s="24"/>
      <c r="D5" s="31">
        <v>4</v>
      </c>
      <c r="E5" s="26">
        <f t="shared" ca="1" si="1"/>
        <v>52</v>
      </c>
      <c r="F5" s="32">
        <f ca="1">E5-L2</f>
        <v>-0.71999999999999886</v>
      </c>
      <c r="G5" s="33">
        <f ca="1">F5*M2</f>
        <v>-1822.0031999999972</v>
      </c>
      <c r="O5">
        <f ca="1">IF(E5&gt;L2,1,0)</f>
        <v>0</v>
      </c>
    </row>
    <row r="6" spans="1:15" ht="17" thickBot="1" x14ac:dyDescent="0.25">
      <c r="A6" s="22">
        <f t="shared" ca="1" si="0"/>
        <v>100</v>
      </c>
      <c r="B6" s="23">
        <v>1</v>
      </c>
      <c r="C6" s="24"/>
      <c r="D6" s="25">
        <v>5</v>
      </c>
      <c r="E6" s="26">
        <f t="shared" ca="1" si="1"/>
        <v>100</v>
      </c>
      <c r="F6" s="32">
        <f ca="1">E6-L2</f>
        <v>47.28</v>
      </c>
      <c r="G6" s="33">
        <f ca="1">F6*M2</f>
        <v>119644.8768</v>
      </c>
      <c r="O6">
        <f ca="1">IF(E6&gt;L2,1,0)</f>
        <v>1</v>
      </c>
    </row>
    <row r="7" spans="1:15" ht="17" thickBot="1" x14ac:dyDescent="0.25">
      <c r="A7" s="22">
        <f t="shared" ca="1" si="0"/>
        <v>87</v>
      </c>
      <c r="B7" s="23">
        <v>1</v>
      </c>
      <c r="C7" s="24"/>
      <c r="D7" s="31">
        <v>6</v>
      </c>
      <c r="E7" s="26">
        <f t="shared" ca="1" si="1"/>
        <v>87</v>
      </c>
      <c r="F7" s="32">
        <f ca="1">E7-L2</f>
        <v>34.28</v>
      </c>
      <c r="G7" s="33">
        <f ca="1">F7*M2</f>
        <v>86747.596799999999</v>
      </c>
      <c r="O7">
        <f ca="1">IF(E7&gt;L2,1,0)</f>
        <v>1</v>
      </c>
    </row>
    <row r="8" spans="1:15" ht="17" thickBot="1" x14ac:dyDescent="0.25">
      <c r="A8" s="22">
        <f t="shared" ca="1" si="0"/>
        <v>70</v>
      </c>
      <c r="B8" s="23">
        <v>1</v>
      </c>
      <c r="C8" s="24"/>
      <c r="D8" s="25">
        <v>7</v>
      </c>
      <c r="E8" s="26">
        <f t="shared" ca="1" si="1"/>
        <v>70</v>
      </c>
      <c r="F8" s="32">
        <f ca="1">E8-L2</f>
        <v>17.28</v>
      </c>
      <c r="G8" s="33">
        <f ca="1">F8*M2</f>
        <v>43728.076800000003</v>
      </c>
      <c r="O8">
        <f ca="1">IF(E8&gt;L2,1,0)</f>
        <v>1</v>
      </c>
    </row>
    <row r="9" spans="1:15" ht="17" thickBot="1" x14ac:dyDescent="0.25">
      <c r="A9" s="22">
        <f t="shared" ca="1" si="0"/>
        <v>37</v>
      </c>
      <c r="B9" s="23">
        <v>1</v>
      </c>
      <c r="C9" s="24"/>
      <c r="D9" s="31">
        <v>8</v>
      </c>
      <c r="E9" s="26">
        <f t="shared" ca="1" si="1"/>
        <v>37</v>
      </c>
      <c r="F9" s="32">
        <f ca="1">E9-L2</f>
        <v>-15.719999999999999</v>
      </c>
      <c r="G9" s="33">
        <f ca="1">F9*M2</f>
        <v>-39780.403199999993</v>
      </c>
      <c r="O9">
        <f ca="1">IF(E9&gt;L2,1,0)</f>
        <v>0</v>
      </c>
    </row>
    <row r="10" spans="1:15" ht="17" thickBot="1" x14ac:dyDescent="0.25">
      <c r="A10" s="22">
        <f t="shared" ca="1" si="0"/>
        <v>11</v>
      </c>
      <c r="B10" s="23">
        <v>1</v>
      </c>
      <c r="C10" s="24"/>
      <c r="D10" s="25">
        <v>9</v>
      </c>
      <c r="E10" s="26">
        <f t="shared" ca="1" si="1"/>
        <v>11</v>
      </c>
      <c r="F10" s="32">
        <f ca="1">E10-L2</f>
        <v>-41.72</v>
      </c>
      <c r="G10" s="33">
        <f ca="1">F10*M2</f>
        <v>-105574.9632</v>
      </c>
      <c r="O10">
        <f ca="1">IF(E10&gt;L2,1,0)</f>
        <v>0</v>
      </c>
    </row>
    <row r="11" spans="1:15" ht="17" thickBot="1" x14ac:dyDescent="0.25">
      <c r="A11" s="22">
        <f t="shared" ca="1" si="0"/>
        <v>10</v>
      </c>
      <c r="B11" s="23">
        <v>1</v>
      </c>
      <c r="C11" s="24"/>
      <c r="D11" s="31">
        <v>10</v>
      </c>
      <c r="E11" s="26">
        <f t="shared" ca="1" si="1"/>
        <v>10</v>
      </c>
      <c r="F11" s="34">
        <f ca="1">E11-L2</f>
        <v>-42.72</v>
      </c>
      <c r="G11" s="35">
        <f ca="1">F11*M2</f>
        <v>-108105.5232</v>
      </c>
      <c r="O11">
        <f ca="1">IF(E11&gt;L2,1,0)</f>
        <v>0</v>
      </c>
    </row>
    <row r="12" spans="1:15" ht="17" thickBot="1" x14ac:dyDescent="0.25">
      <c r="A12" s="22">
        <f t="shared" ca="1" si="0"/>
        <v>6</v>
      </c>
      <c r="B12" s="23">
        <v>1</v>
      </c>
      <c r="D12" s="25">
        <v>11</v>
      </c>
      <c r="E12" s="26">
        <f t="shared" ca="1" si="1"/>
        <v>6</v>
      </c>
      <c r="F12" s="34">
        <f ca="1">E12-L2</f>
        <v>-46.72</v>
      </c>
      <c r="G12" s="35">
        <f ca="1">F12*M2</f>
        <v>-118227.7632</v>
      </c>
      <c r="O12">
        <f ca="1">IF(E12&gt;L2,1,0)</f>
        <v>0</v>
      </c>
    </row>
    <row r="13" spans="1:15" ht="17" thickBot="1" x14ac:dyDescent="0.25">
      <c r="A13" s="22">
        <f t="shared" ca="1" si="0"/>
        <v>45</v>
      </c>
      <c r="B13" s="23">
        <v>1</v>
      </c>
      <c r="D13" s="31">
        <v>12</v>
      </c>
      <c r="E13" s="26">
        <f t="shared" ca="1" si="1"/>
        <v>45</v>
      </c>
      <c r="F13" s="34">
        <f ca="1">E13-L2</f>
        <v>-7.7199999999999989</v>
      </c>
      <c r="G13" s="35">
        <f ca="1">F13*M2</f>
        <v>-19535.923199999997</v>
      </c>
      <c r="O13">
        <f ca="1">IF(E13&gt;L2,1,0)</f>
        <v>0</v>
      </c>
    </row>
    <row r="14" spans="1:15" ht="17" thickBot="1" x14ac:dyDescent="0.25">
      <c r="A14" s="22">
        <f t="shared" ca="1" si="0"/>
        <v>45</v>
      </c>
      <c r="B14" s="23">
        <v>1</v>
      </c>
      <c r="D14" s="25">
        <v>13</v>
      </c>
      <c r="E14" s="26">
        <f t="shared" ca="1" si="1"/>
        <v>45</v>
      </c>
      <c r="F14" s="34">
        <f ca="1">E14-L2</f>
        <v>-7.7199999999999989</v>
      </c>
      <c r="G14" s="35">
        <f ca="1">F14*M2</f>
        <v>-19535.923199999997</v>
      </c>
      <c r="O14">
        <f ca="1">IF(E14&gt;L2,1,0)</f>
        <v>0</v>
      </c>
    </row>
    <row r="15" spans="1:15" ht="17" thickBot="1" x14ac:dyDescent="0.25">
      <c r="A15" s="22">
        <f t="shared" ca="1" si="0"/>
        <v>1</v>
      </c>
      <c r="B15" s="23">
        <v>1</v>
      </c>
      <c r="D15" s="31">
        <v>14</v>
      </c>
      <c r="E15" s="26">
        <f t="shared" ca="1" si="1"/>
        <v>1</v>
      </c>
      <c r="F15" s="34">
        <f ca="1">E15-L2</f>
        <v>-51.72</v>
      </c>
      <c r="G15" s="35">
        <f ca="1">F15*M2</f>
        <v>-130880.56319999999</v>
      </c>
      <c r="O15">
        <f ca="1">IF(E15&gt;L2,1,0)</f>
        <v>0</v>
      </c>
    </row>
    <row r="16" spans="1:15" ht="17" thickBot="1" x14ac:dyDescent="0.25">
      <c r="A16" s="22">
        <f t="shared" ca="1" si="0"/>
        <v>99</v>
      </c>
      <c r="B16" s="23">
        <v>1</v>
      </c>
      <c r="D16" s="25">
        <v>15</v>
      </c>
      <c r="E16" s="26">
        <f t="shared" ca="1" si="1"/>
        <v>99</v>
      </c>
      <c r="F16" s="34">
        <f ca="1">E16-L2</f>
        <v>46.28</v>
      </c>
      <c r="G16" s="35">
        <f ca="1">F16*M2</f>
        <v>117114.3168</v>
      </c>
      <c r="O16">
        <f ca="1">IF(E16&gt;L2,1,0)</f>
        <v>1</v>
      </c>
    </row>
    <row r="17" spans="1:15" ht="17" thickBot="1" x14ac:dyDescent="0.25">
      <c r="A17" s="22">
        <f t="shared" ca="1" si="0"/>
        <v>3</v>
      </c>
      <c r="B17" s="23">
        <v>1</v>
      </c>
      <c r="D17" s="31">
        <v>16</v>
      </c>
      <c r="E17" s="26">
        <f t="shared" ca="1" si="1"/>
        <v>3</v>
      </c>
      <c r="F17" s="34">
        <f ca="1">E17-L2</f>
        <v>-49.72</v>
      </c>
      <c r="G17" s="35">
        <f ca="1">F17*M2</f>
        <v>-125819.44319999999</v>
      </c>
      <c r="O17">
        <f ca="1">IF(E17&gt;L2,1,0)</f>
        <v>0</v>
      </c>
    </row>
    <row r="18" spans="1:15" ht="17" thickBot="1" x14ac:dyDescent="0.25">
      <c r="A18" s="22">
        <f t="shared" ca="1" si="0"/>
        <v>11</v>
      </c>
      <c r="B18" s="23">
        <v>1</v>
      </c>
      <c r="D18" s="25">
        <v>17</v>
      </c>
      <c r="E18" s="26">
        <f t="shared" ca="1" si="1"/>
        <v>11</v>
      </c>
      <c r="F18" s="34">
        <f ca="1">E18-L2</f>
        <v>-41.72</v>
      </c>
      <c r="G18" s="35">
        <f ca="1">F18*M2</f>
        <v>-105574.9632</v>
      </c>
      <c r="O18">
        <f ca="1">IF(E18&gt;L2,1,0)</f>
        <v>0</v>
      </c>
    </row>
    <row r="19" spans="1:15" ht="17" thickBot="1" x14ac:dyDescent="0.25">
      <c r="A19" s="22">
        <f t="shared" ca="1" si="0"/>
        <v>36</v>
      </c>
      <c r="B19" s="23">
        <v>1</v>
      </c>
      <c r="D19" s="31">
        <v>18</v>
      </c>
      <c r="E19" s="26">
        <f t="shared" ca="1" si="1"/>
        <v>36</v>
      </c>
      <c r="F19" s="34">
        <f ca="1">E19-L2</f>
        <v>-16.72</v>
      </c>
      <c r="G19" s="35">
        <f ca="1">F19*M2</f>
        <v>-42310.963199999998</v>
      </c>
      <c r="O19">
        <f ca="1">IF(E19&gt;L2,1,0)</f>
        <v>0</v>
      </c>
    </row>
    <row r="20" spans="1:15" ht="17" thickBot="1" x14ac:dyDescent="0.25">
      <c r="A20" s="22">
        <f t="shared" ca="1" si="0"/>
        <v>29</v>
      </c>
      <c r="B20" s="23">
        <v>1</v>
      </c>
      <c r="D20" s="25">
        <v>19</v>
      </c>
      <c r="E20" s="26">
        <f t="shared" ca="1" si="1"/>
        <v>29</v>
      </c>
      <c r="F20" s="34">
        <f ca="1">E20-L2</f>
        <v>-23.72</v>
      </c>
      <c r="G20" s="35">
        <f ca="1">F20*M2</f>
        <v>-60024.883199999997</v>
      </c>
      <c r="O20">
        <f ca="1">IF(E20&gt;L2,1,0)</f>
        <v>0</v>
      </c>
    </row>
    <row r="21" spans="1:15" ht="17" thickBot="1" x14ac:dyDescent="0.25">
      <c r="A21" s="22">
        <f t="shared" ca="1" si="0"/>
        <v>70</v>
      </c>
      <c r="B21" s="23">
        <v>1</v>
      </c>
      <c r="D21" s="31">
        <v>20</v>
      </c>
      <c r="E21" s="26">
        <f t="shared" ca="1" si="1"/>
        <v>70</v>
      </c>
      <c r="F21" s="34">
        <f ca="1">E21-L2</f>
        <v>17.28</v>
      </c>
      <c r="G21" s="35">
        <f ca="1">F21*M2</f>
        <v>43728.076800000003</v>
      </c>
      <c r="O21">
        <f ca="1">IF(E21&gt;L2,1,0)</f>
        <v>1</v>
      </c>
    </row>
    <row r="22" spans="1:15" ht="17" thickBot="1" x14ac:dyDescent="0.25">
      <c r="A22" s="22">
        <f t="shared" ca="1" si="0"/>
        <v>46</v>
      </c>
      <c r="B22" s="23">
        <v>1</v>
      </c>
      <c r="D22" s="25">
        <v>21</v>
      </c>
      <c r="E22" s="26">
        <f t="shared" ca="1" si="1"/>
        <v>46</v>
      </c>
      <c r="F22" s="34">
        <f ca="1">E22-L2</f>
        <v>-6.7199999999999989</v>
      </c>
      <c r="G22" s="35">
        <f ca="1">F22*M2</f>
        <v>-17005.363199999996</v>
      </c>
      <c r="O22">
        <f ca="1">IF(E22&gt;L2,1,0)</f>
        <v>0</v>
      </c>
    </row>
    <row r="23" spans="1:15" ht="17" thickBot="1" x14ac:dyDescent="0.25">
      <c r="A23" s="22">
        <f t="shared" ca="1" si="0"/>
        <v>39</v>
      </c>
      <c r="B23" s="23">
        <v>1</v>
      </c>
      <c r="D23" s="31">
        <v>22</v>
      </c>
      <c r="E23" s="26">
        <f t="shared" ca="1" si="1"/>
        <v>39</v>
      </c>
      <c r="F23" s="34">
        <f ca="1">E23-L2</f>
        <v>-13.719999999999999</v>
      </c>
      <c r="G23" s="35">
        <f ca="1">F23*M2</f>
        <v>-34719.283199999998</v>
      </c>
      <c r="O23">
        <f ca="1">IF(E23&gt;L2,1,0)</f>
        <v>0</v>
      </c>
    </row>
    <row r="24" spans="1:15" ht="17" thickBot="1" x14ac:dyDescent="0.25">
      <c r="A24" s="22">
        <f t="shared" ca="1" si="0"/>
        <v>59</v>
      </c>
      <c r="B24" s="23">
        <v>1</v>
      </c>
      <c r="D24" s="25">
        <v>23</v>
      </c>
      <c r="E24" s="26">
        <f t="shared" ca="1" si="1"/>
        <v>59</v>
      </c>
      <c r="F24" s="34">
        <f ca="1">E24-L2</f>
        <v>6.2800000000000011</v>
      </c>
      <c r="G24" s="35">
        <f ca="1">F24*M2</f>
        <v>15891.916800000003</v>
      </c>
      <c r="O24">
        <f ca="1">IF(E24&gt;L2,1,0)</f>
        <v>1</v>
      </c>
    </row>
    <row r="25" spans="1:15" ht="17" thickBot="1" x14ac:dyDescent="0.25">
      <c r="A25" s="22">
        <f t="shared" ca="1" si="0"/>
        <v>42</v>
      </c>
      <c r="B25" s="23">
        <v>1</v>
      </c>
      <c r="D25" s="31">
        <v>24</v>
      </c>
      <c r="E25" s="26">
        <f t="shared" ca="1" si="1"/>
        <v>42</v>
      </c>
      <c r="F25" s="34">
        <f ca="1">E25-L2</f>
        <v>-10.719999999999999</v>
      </c>
      <c r="G25" s="35">
        <f ca="1">F25*M2</f>
        <v>-27127.603199999998</v>
      </c>
      <c r="O25">
        <f ca="1">IF(E25&gt;L2,1,0)</f>
        <v>0</v>
      </c>
    </row>
    <row r="26" spans="1:15" ht="17" thickBot="1" x14ac:dyDescent="0.25">
      <c r="A26" s="22">
        <f t="shared" ca="1" si="0"/>
        <v>85</v>
      </c>
      <c r="B26" s="23">
        <v>1</v>
      </c>
      <c r="D26" s="25">
        <v>25</v>
      </c>
      <c r="E26" s="26">
        <f t="shared" ca="1" si="1"/>
        <v>85</v>
      </c>
      <c r="F26" s="34">
        <f ca="1">E26-L2</f>
        <v>32.28</v>
      </c>
      <c r="G26" s="35">
        <f ca="1">F26*M2</f>
        <v>81686.476800000004</v>
      </c>
      <c r="O26">
        <f ca="1">IF(E26&gt;L2,1,0)</f>
        <v>1</v>
      </c>
    </row>
    <row r="27" spans="1:15" ht="17" thickBot="1" x14ac:dyDescent="0.25">
      <c r="A27" s="22">
        <f t="shared" ca="1" si="0"/>
        <v>18</v>
      </c>
      <c r="B27" s="23">
        <v>1</v>
      </c>
      <c r="D27" s="31">
        <v>26</v>
      </c>
      <c r="E27" s="26">
        <f t="shared" ca="1" si="1"/>
        <v>18</v>
      </c>
      <c r="F27" s="34">
        <f ca="1">E27-L2</f>
        <v>-34.72</v>
      </c>
      <c r="G27" s="35">
        <f ca="1">F27*M2</f>
        <v>-87861.0432</v>
      </c>
      <c r="O27">
        <f ca="1">IF(E27&gt;L2,1,0)</f>
        <v>0</v>
      </c>
    </row>
    <row r="28" spans="1:15" ht="17" thickBot="1" x14ac:dyDescent="0.25">
      <c r="A28" s="22">
        <f t="shared" ca="1" si="0"/>
        <v>31</v>
      </c>
      <c r="B28" s="23">
        <v>1</v>
      </c>
      <c r="D28" s="25">
        <v>27</v>
      </c>
      <c r="E28" s="26">
        <f t="shared" ca="1" si="1"/>
        <v>31</v>
      </c>
      <c r="F28" s="34">
        <f ca="1">E28-L2</f>
        <v>-21.72</v>
      </c>
      <c r="G28" s="35">
        <f ca="1">F28*M2</f>
        <v>-54963.763199999994</v>
      </c>
      <c r="O28">
        <f ca="1">IF(E28&gt;L2,1,0)</f>
        <v>0</v>
      </c>
    </row>
    <row r="29" spans="1:15" ht="17" thickBot="1" x14ac:dyDescent="0.25">
      <c r="A29" s="22">
        <f t="shared" ca="1" si="0"/>
        <v>9</v>
      </c>
      <c r="B29" s="23">
        <v>1</v>
      </c>
      <c r="D29" s="31">
        <v>28</v>
      </c>
      <c r="E29" s="26">
        <f t="shared" ca="1" si="1"/>
        <v>9</v>
      </c>
      <c r="F29" s="34">
        <f ca="1">E29-L2</f>
        <v>-43.72</v>
      </c>
      <c r="G29" s="35">
        <f ca="1">F29*M2</f>
        <v>-110636.08319999999</v>
      </c>
      <c r="O29">
        <f ca="1">IF(E29&gt;L2,1,0)</f>
        <v>0</v>
      </c>
    </row>
    <row r="30" spans="1:15" ht="17" thickBot="1" x14ac:dyDescent="0.25">
      <c r="A30" s="22">
        <f t="shared" ca="1" si="0"/>
        <v>67</v>
      </c>
      <c r="B30" s="23">
        <v>1</v>
      </c>
      <c r="D30" s="25">
        <v>29</v>
      </c>
      <c r="E30" s="26">
        <f t="shared" ca="1" si="1"/>
        <v>67</v>
      </c>
      <c r="F30" s="34">
        <f ca="1">E30-L2</f>
        <v>14.280000000000001</v>
      </c>
      <c r="G30" s="35">
        <f ca="1">F30*M2</f>
        <v>36136.396800000002</v>
      </c>
      <c r="O30">
        <f ca="1">IF(E30&gt;L2,1,0)</f>
        <v>1</v>
      </c>
    </row>
    <row r="31" spans="1:15" ht="17" thickBot="1" x14ac:dyDescent="0.25">
      <c r="A31" s="22">
        <f t="shared" ca="1" si="0"/>
        <v>71</v>
      </c>
      <c r="B31" s="23">
        <v>1</v>
      </c>
      <c r="D31" s="31">
        <v>30</v>
      </c>
      <c r="E31" s="26">
        <f t="shared" ca="1" si="1"/>
        <v>71</v>
      </c>
      <c r="F31" s="34">
        <f ca="1">E31-L2</f>
        <v>18.28</v>
      </c>
      <c r="G31" s="35">
        <f ca="1">F31*M2</f>
        <v>46258.6368</v>
      </c>
      <c r="O31">
        <f ca="1">IF(E31&gt;L2,1,0)</f>
        <v>1</v>
      </c>
    </row>
    <row r="32" spans="1:15" ht="17" thickBot="1" x14ac:dyDescent="0.25">
      <c r="A32" s="22">
        <f t="shared" ca="1" si="0"/>
        <v>88</v>
      </c>
      <c r="B32" s="23">
        <v>1</v>
      </c>
      <c r="D32" s="25">
        <v>31</v>
      </c>
      <c r="E32" s="26">
        <f t="shared" ca="1" si="1"/>
        <v>88</v>
      </c>
      <c r="F32" s="34">
        <f ca="1">E32-L2</f>
        <v>35.28</v>
      </c>
      <c r="G32" s="35">
        <f ca="1">F32*M2</f>
        <v>89278.156799999997</v>
      </c>
      <c r="O32">
        <f ca="1">IF(E32&gt;L2,1,0)</f>
        <v>1</v>
      </c>
    </row>
    <row r="33" spans="1:15" ht="17" thickBot="1" x14ac:dyDescent="0.25">
      <c r="A33" s="22">
        <f t="shared" ca="1" si="0"/>
        <v>54</v>
      </c>
      <c r="B33" s="23">
        <v>1</v>
      </c>
      <c r="D33" s="31">
        <v>32</v>
      </c>
      <c r="E33" s="26">
        <f t="shared" ca="1" si="1"/>
        <v>54</v>
      </c>
      <c r="F33" s="34">
        <f ca="1">E33-L2</f>
        <v>1.2800000000000011</v>
      </c>
      <c r="G33" s="35">
        <f ca="1">F33*M2</f>
        <v>3239.116800000003</v>
      </c>
      <c r="O33">
        <f ca="1">IF(E33&gt;L2,1,0)</f>
        <v>1</v>
      </c>
    </row>
    <row r="34" spans="1:15" ht="17" thickBot="1" x14ac:dyDescent="0.25">
      <c r="A34" s="22">
        <f t="shared" ca="1" si="0"/>
        <v>86</v>
      </c>
      <c r="B34" s="23">
        <v>1</v>
      </c>
      <c r="D34" s="25">
        <v>33</v>
      </c>
      <c r="E34" s="26">
        <f t="shared" ca="1" si="1"/>
        <v>86</v>
      </c>
      <c r="F34" s="34">
        <f ca="1">E34-L2</f>
        <v>33.28</v>
      </c>
      <c r="G34" s="35">
        <f ca="1">F34*M2</f>
        <v>84217.036800000002</v>
      </c>
      <c r="O34">
        <f ca="1">IF(E34&gt;L2,1,0)</f>
        <v>1</v>
      </c>
    </row>
    <row r="35" spans="1:15" ht="17" thickBot="1" x14ac:dyDescent="0.25">
      <c r="A35" s="22">
        <f t="shared" ca="1" si="0"/>
        <v>45</v>
      </c>
      <c r="B35" s="23">
        <v>1</v>
      </c>
      <c r="D35" s="31">
        <v>34</v>
      </c>
      <c r="E35" s="26">
        <f t="shared" ca="1" si="1"/>
        <v>45</v>
      </c>
      <c r="F35" s="34">
        <f ca="1">E35-L2</f>
        <v>-7.7199999999999989</v>
      </c>
      <c r="G35" s="35">
        <f ca="1">F35*M2</f>
        <v>-19535.923199999997</v>
      </c>
      <c r="O35">
        <f ca="1">IF(E35&gt;L2,1,0)</f>
        <v>0</v>
      </c>
    </row>
    <row r="36" spans="1:15" ht="17" thickBot="1" x14ac:dyDescent="0.25">
      <c r="A36" s="22">
        <f t="shared" ca="1" si="0"/>
        <v>98</v>
      </c>
      <c r="B36" s="23">
        <v>1</v>
      </c>
      <c r="D36" s="25">
        <v>35</v>
      </c>
      <c r="E36" s="26">
        <f t="shared" ca="1" si="1"/>
        <v>98</v>
      </c>
      <c r="F36" s="34">
        <f ca="1">E36-L2</f>
        <v>45.28</v>
      </c>
      <c r="G36" s="35">
        <f ca="1">F36*M2</f>
        <v>114583.7568</v>
      </c>
      <c r="O36">
        <f ca="1">IF(E36&gt;L2,1,0)</f>
        <v>1</v>
      </c>
    </row>
    <row r="37" spans="1:15" ht="17" thickBot="1" x14ac:dyDescent="0.25">
      <c r="A37" s="22">
        <f t="shared" ca="1" si="0"/>
        <v>7</v>
      </c>
      <c r="B37" s="23">
        <v>1</v>
      </c>
      <c r="D37" s="31">
        <v>36</v>
      </c>
      <c r="E37" s="26">
        <f t="shared" ca="1" si="1"/>
        <v>7</v>
      </c>
      <c r="F37" s="34">
        <f ca="1">E37-L2</f>
        <v>-45.72</v>
      </c>
      <c r="G37" s="35">
        <f ca="1">F37*M2</f>
        <v>-115697.20319999999</v>
      </c>
      <c r="O37">
        <f ca="1">IF(E37&gt;L2,1,0)</f>
        <v>0</v>
      </c>
    </row>
    <row r="38" spans="1:15" ht="17" thickBot="1" x14ac:dyDescent="0.25">
      <c r="A38" s="22">
        <f t="shared" ca="1" si="0"/>
        <v>25</v>
      </c>
      <c r="B38" s="23">
        <v>1</v>
      </c>
      <c r="D38" s="25">
        <v>37</v>
      </c>
      <c r="E38" s="26">
        <f t="shared" ca="1" si="1"/>
        <v>25</v>
      </c>
      <c r="F38" s="34">
        <f ca="1">E38-L2</f>
        <v>-27.72</v>
      </c>
      <c r="G38" s="35">
        <f ca="1">F38*M2</f>
        <v>-70147.123200000002</v>
      </c>
      <c r="O38">
        <f ca="1">IF(E38&gt;L2,1,0)</f>
        <v>0</v>
      </c>
    </row>
    <row r="39" spans="1:15" ht="17" thickBot="1" x14ac:dyDescent="0.25">
      <c r="A39" s="22">
        <f t="shared" ca="1" si="0"/>
        <v>84</v>
      </c>
      <c r="B39" s="23">
        <v>1</v>
      </c>
      <c r="D39" s="31">
        <v>38</v>
      </c>
      <c r="E39" s="26">
        <f t="shared" ca="1" si="1"/>
        <v>84</v>
      </c>
      <c r="F39" s="34">
        <f ca="1">E39-L2</f>
        <v>31.28</v>
      </c>
      <c r="G39" s="35">
        <f ca="1">F39*M2</f>
        <v>79155.916800000006</v>
      </c>
      <c r="O39">
        <f ca="1">IF(E39&gt;L2,1,0)</f>
        <v>1</v>
      </c>
    </row>
    <row r="40" spans="1:15" ht="17" thickBot="1" x14ac:dyDescent="0.25">
      <c r="A40" s="22">
        <f t="shared" ca="1" si="0"/>
        <v>69</v>
      </c>
      <c r="B40" s="23">
        <v>1</v>
      </c>
      <c r="D40" s="25">
        <v>39</v>
      </c>
      <c r="E40" s="26">
        <f t="shared" ca="1" si="1"/>
        <v>69</v>
      </c>
      <c r="F40" s="34">
        <f ca="1">E40-L2</f>
        <v>16.28</v>
      </c>
      <c r="G40" s="35">
        <f ca="1">F40*M2</f>
        <v>41197.516800000005</v>
      </c>
      <c r="O40">
        <f ca="1">IF(E40&gt;L2,1,0)</f>
        <v>1</v>
      </c>
    </row>
    <row r="41" spans="1:15" ht="17" thickBot="1" x14ac:dyDescent="0.25">
      <c r="A41" s="22">
        <f t="shared" ca="1" si="0"/>
        <v>14</v>
      </c>
      <c r="B41" s="23">
        <v>1</v>
      </c>
      <c r="D41" s="31">
        <v>40</v>
      </c>
      <c r="E41" s="26">
        <f t="shared" ca="1" si="1"/>
        <v>14</v>
      </c>
      <c r="F41" s="34">
        <f ca="1">E41-L2</f>
        <v>-38.72</v>
      </c>
      <c r="G41" s="35">
        <f ca="1">F41*M2</f>
        <v>-97983.283199999991</v>
      </c>
      <c r="O41">
        <f ca="1">IF(E41&gt;L2,1,0)</f>
        <v>0</v>
      </c>
    </row>
    <row r="42" spans="1:15" ht="17" thickBot="1" x14ac:dyDescent="0.25">
      <c r="A42" s="22">
        <f t="shared" ca="1" si="0"/>
        <v>82</v>
      </c>
      <c r="B42" s="23">
        <v>1</v>
      </c>
      <c r="D42" s="25">
        <v>41</v>
      </c>
      <c r="E42" s="26">
        <f t="shared" ca="1" si="1"/>
        <v>82</v>
      </c>
      <c r="F42" s="34">
        <f ca="1">E42-L2</f>
        <v>29.28</v>
      </c>
      <c r="G42" s="35">
        <f ca="1">F42*M2</f>
        <v>74094.796799999996</v>
      </c>
      <c r="O42">
        <f ca="1">IF(E42&gt;L2,1,0)</f>
        <v>1</v>
      </c>
    </row>
    <row r="43" spans="1:15" ht="17" thickBot="1" x14ac:dyDescent="0.25">
      <c r="A43" s="22">
        <f t="shared" ca="1" si="0"/>
        <v>44</v>
      </c>
      <c r="B43" s="23">
        <v>1</v>
      </c>
      <c r="D43" s="31">
        <v>42</v>
      </c>
      <c r="E43" s="26">
        <f t="shared" ca="1" si="1"/>
        <v>44</v>
      </c>
      <c r="F43" s="34">
        <f ca="1">E43-L2</f>
        <v>-8.7199999999999989</v>
      </c>
      <c r="G43" s="35">
        <f ca="1">F43*M2</f>
        <v>-22066.483199999995</v>
      </c>
      <c r="O43">
        <f ca="1">IF(E43&gt;L2,1,0)</f>
        <v>0</v>
      </c>
    </row>
    <row r="44" spans="1:15" ht="17" thickBot="1" x14ac:dyDescent="0.25">
      <c r="A44" s="22">
        <f t="shared" ca="1" si="0"/>
        <v>81</v>
      </c>
      <c r="B44" s="23">
        <v>1</v>
      </c>
      <c r="D44" s="25">
        <v>43</v>
      </c>
      <c r="E44" s="26">
        <f t="shared" ca="1" si="1"/>
        <v>81</v>
      </c>
      <c r="F44" s="34">
        <f ca="1">E44-L2</f>
        <v>28.28</v>
      </c>
      <c r="G44" s="35">
        <f ca="1">F44*M2</f>
        <v>71564.236799999999</v>
      </c>
      <c r="O44">
        <f ca="1">IF(E44&gt;L2,1,0)</f>
        <v>1</v>
      </c>
    </row>
    <row r="45" spans="1:15" ht="17" thickBot="1" x14ac:dyDescent="0.25">
      <c r="A45" s="22">
        <f t="shared" ca="1" si="0"/>
        <v>83</v>
      </c>
      <c r="B45" s="23">
        <v>1</v>
      </c>
      <c r="D45" s="31">
        <v>44</v>
      </c>
      <c r="E45" s="26">
        <f t="shared" ca="1" si="1"/>
        <v>83</v>
      </c>
      <c r="F45" s="34">
        <f ca="1">E45-L2</f>
        <v>30.28</v>
      </c>
      <c r="G45" s="35">
        <f ca="1">F45*M2</f>
        <v>76625.356799999994</v>
      </c>
      <c r="O45">
        <f ca="1">IF(E45&gt;L2,1,0)</f>
        <v>1</v>
      </c>
    </row>
    <row r="46" spans="1:15" ht="17" thickBot="1" x14ac:dyDescent="0.25">
      <c r="A46" s="22">
        <f t="shared" ca="1" si="0"/>
        <v>20</v>
      </c>
      <c r="B46" s="23">
        <v>1</v>
      </c>
      <c r="D46" s="25">
        <v>45</v>
      </c>
      <c r="E46" s="26">
        <f t="shared" ca="1" si="1"/>
        <v>20</v>
      </c>
      <c r="F46" s="34">
        <f ca="1">E46-L2</f>
        <v>-32.72</v>
      </c>
      <c r="G46" s="35">
        <f ca="1">F46*M2</f>
        <v>-82799.92319999999</v>
      </c>
      <c r="O46">
        <f ca="1">IF(E46&gt;L2,1,0)</f>
        <v>0</v>
      </c>
    </row>
    <row r="47" spans="1:15" ht="17" thickBot="1" x14ac:dyDescent="0.25">
      <c r="A47" s="22">
        <f t="shared" ca="1" si="0"/>
        <v>29</v>
      </c>
      <c r="B47" s="23">
        <v>1</v>
      </c>
      <c r="D47" s="31">
        <v>46</v>
      </c>
      <c r="E47" s="26">
        <f t="shared" ca="1" si="1"/>
        <v>29</v>
      </c>
      <c r="F47" s="34">
        <f ca="1">E47-L2</f>
        <v>-23.72</v>
      </c>
      <c r="G47" s="35">
        <f ca="1">F47*M2</f>
        <v>-60024.883199999997</v>
      </c>
      <c r="O47">
        <f ca="1">IF(E47&gt;L2,1,0)</f>
        <v>0</v>
      </c>
    </row>
    <row r="48" spans="1:15" ht="17" thickBot="1" x14ac:dyDescent="0.25">
      <c r="A48" s="22">
        <f t="shared" ca="1" si="0"/>
        <v>98</v>
      </c>
      <c r="B48" s="23">
        <v>1</v>
      </c>
      <c r="D48" s="25">
        <v>47</v>
      </c>
      <c r="E48" s="26">
        <f t="shared" ca="1" si="1"/>
        <v>98</v>
      </c>
      <c r="F48" s="34">
        <f ca="1">E48-L2</f>
        <v>45.28</v>
      </c>
      <c r="G48" s="35">
        <f ca="1">F48*M2</f>
        <v>114583.7568</v>
      </c>
      <c r="O48">
        <f ca="1">IF(E48&gt;L2,1,0)</f>
        <v>1</v>
      </c>
    </row>
    <row r="49" spans="1:15" ht="17" thickBot="1" x14ac:dyDescent="0.25">
      <c r="A49" s="22">
        <f t="shared" ca="1" si="0"/>
        <v>52</v>
      </c>
      <c r="B49" s="23">
        <v>1</v>
      </c>
      <c r="D49" s="31">
        <v>48</v>
      </c>
      <c r="E49" s="26">
        <f t="shared" ca="1" si="1"/>
        <v>52</v>
      </c>
      <c r="F49" s="34">
        <f ca="1">E49-L2</f>
        <v>-0.71999999999999886</v>
      </c>
      <c r="G49" s="35">
        <f ca="1">F49*M2</f>
        <v>-1822.0031999999972</v>
      </c>
      <c r="O49">
        <f ca="1">IF(E49&gt;L2,1,0)</f>
        <v>0</v>
      </c>
    </row>
    <row r="50" spans="1:15" ht="17" thickBot="1" x14ac:dyDescent="0.25">
      <c r="A50" s="22">
        <f t="shared" ca="1" si="0"/>
        <v>4</v>
      </c>
      <c r="B50" s="23">
        <v>1</v>
      </c>
      <c r="D50" s="25">
        <v>49</v>
      </c>
      <c r="E50" s="26">
        <f t="shared" ca="1" si="1"/>
        <v>4</v>
      </c>
      <c r="F50" s="34">
        <f ca="1">E50-L2</f>
        <v>-48.72</v>
      </c>
      <c r="G50" s="35">
        <f ca="1">F50*M2</f>
        <v>-123288.8832</v>
      </c>
      <c r="O50">
        <f ca="1">IF(E50&gt;L2,1,0)</f>
        <v>0</v>
      </c>
    </row>
    <row r="51" spans="1:15" ht="17" thickBot="1" x14ac:dyDescent="0.25">
      <c r="A51" s="22">
        <f t="shared" ca="1" si="0"/>
        <v>22</v>
      </c>
      <c r="B51" s="23">
        <v>1</v>
      </c>
      <c r="D51" s="31">
        <v>50</v>
      </c>
      <c r="E51" s="26">
        <f t="shared" ca="1" si="1"/>
        <v>22</v>
      </c>
      <c r="F51" s="34">
        <f ca="1">E51-L2</f>
        <v>-30.72</v>
      </c>
      <c r="G51" s="35">
        <f ca="1">F51*M2</f>
        <v>-77738.803199999995</v>
      </c>
      <c r="O51">
        <f ca="1">IF(E51&gt;L2,1,0)</f>
        <v>0</v>
      </c>
    </row>
    <row r="52" spans="1:15" ht="17" thickBot="1" x14ac:dyDescent="0.25">
      <c r="A52" s="22">
        <f t="shared" ca="1" si="0"/>
        <v>78</v>
      </c>
      <c r="B52" s="23">
        <v>1</v>
      </c>
      <c r="D52" s="25">
        <v>51</v>
      </c>
      <c r="E52" s="26">
        <f t="shared" ca="1" si="1"/>
        <v>78</v>
      </c>
      <c r="F52" s="34">
        <f ca="1">E52-L2</f>
        <v>25.28</v>
      </c>
      <c r="G52" s="35">
        <f ca="1">F52*M2</f>
        <v>63972.556799999998</v>
      </c>
      <c r="O52">
        <f ca="1">IF(E52&gt;L2,1,0)</f>
        <v>1</v>
      </c>
    </row>
    <row r="53" spans="1:15" ht="17" thickBot="1" x14ac:dyDescent="0.25">
      <c r="A53" s="22">
        <f t="shared" ca="1" si="0"/>
        <v>28</v>
      </c>
      <c r="B53" s="23">
        <v>1</v>
      </c>
      <c r="D53" s="31">
        <v>52</v>
      </c>
      <c r="E53" s="26">
        <f t="shared" ca="1" si="1"/>
        <v>28</v>
      </c>
      <c r="F53" s="34">
        <f ca="1">E53-L2</f>
        <v>-24.72</v>
      </c>
      <c r="G53" s="35">
        <f ca="1">F53*M2</f>
        <v>-62555.443199999994</v>
      </c>
      <c r="O53">
        <f ca="1">IF(E53&gt;L2,1,0)</f>
        <v>0</v>
      </c>
    </row>
    <row r="54" spans="1:15" ht="17" thickBot="1" x14ac:dyDescent="0.25">
      <c r="A54" s="22">
        <f t="shared" ca="1" si="0"/>
        <v>59</v>
      </c>
      <c r="B54" s="23">
        <v>1</v>
      </c>
      <c r="D54" s="25">
        <v>53</v>
      </c>
      <c r="E54" s="26">
        <f t="shared" ca="1" si="1"/>
        <v>59</v>
      </c>
      <c r="F54" s="34">
        <f ca="1">E54-L2</f>
        <v>6.2800000000000011</v>
      </c>
      <c r="G54" s="35">
        <f ca="1">F54*M2</f>
        <v>15891.916800000003</v>
      </c>
      <c r="O54">
        <f ca="1">IF(E54&gt;L2,1,0)</f>
        <v>1</v>
      </c>
    </row>
    <row r="55" spans="1:15" ht="17" thickBot="1" x14ac:dyDescent="0.25">
      <c r="A55" s="22">
        <f t="shared" ca="1" si="0"/>
        <v>25</v>
      </c>
      <c r="B55" s="23">
        <v>1</v>
      </c>
      <c r="D55" s="31">
        <v>54</v>
      </c>
      <c r="E55" s="26">
        <f t="shared" ca="1" si="1"/>
        <v>25</v>
      </c>
      <c r="F55" s="34">
        <f ca="1">E55-L2</f>
        <v>-27.72</v>
      </c>
      <c r="G55" s="35">
        <f ca="1">F55*M2</f>
        <v>-70147.123200000002</v>
      </c>
      <c r="O55">
        <f ca="1">IF(E55&gt;L2,1,0)</f>
        <v>0</v>
      </c>
    </row>
    <row r="56" spans="1:15" ht="17" thickBot="1" x14ac:dyDescent="0.25">
      <c r="A56" s="22">
        <f t="shared" ca="1" si="0"/>
        <v>91</v>
      </c>
      <c r="B56" s="23">
        <v>1</v>
      </c>
      <c r="D56" s="25">
        <v>55</v>
      </c>
      <c r="E56" s="26">
        <f t="shared" ca="1" si="1"/>
        <v>91</v>
      </c>
      <c r="F56" s="34">
        <f ca="1">E56-L2</f>
        <v>38.28</v>
      </c>
      <c r="G56" s="35">
        <f ca="1">F56*M2</f>
        <v>96869.836800000005</v>
      </c>
      <c r="O56">
        <f ca="1">IF(E56&gt;L2,1,0)</f>
        <v>1</v>
      </c>
    </row>
    <row r="57" spans="1:15" ht="17" thickBot="1" x14ac:dyDescent="0.25">
      <c r="A57" s="22">
        <f t="shared" ca="1" si="0"/>
        <v>83</v>
      </c>
      <c r="B57" s="23">
        <v>1</v>
      </c>
      <c r="D57" s="31">
        <v>56</v>
      </c>
      <c r="E57" s="26">
        <f t="shared" ca="1" si="1"/>
        <v>83</v>
      </c>
      <c r="F57" s="34">
        <f ca="1">E57-L2</f>
        <v>30.28</v>
      </c>
      <c r="G57" s="35">
        <f ca="1">F57*M2</f>
        <v>76625.356799999994</v>
      </c>
      <c r="O57">
        <f ca="1">IF(E57&gt;L2,1,0)</f>
        <v>1</v>
      </c>
    </row>
    <row r="58" spans="1:15" ht="17" thickBot="1" x14ac:dyDescent="0.25">
      <c r="A58" s="22">
        <f t="shared" ca="1" si="0"/>
        <v>75</v>
      </c>
      <c r="B58" s="23">
        <v>1</v>
      </c>
      <c r="D58" s="25">
        <v>57</v>
      </c>
      <c r="E58" s="26">
        <f t="shared" ca="1" si="1"/>
        <v>75</v>
      </c>
      <c r="F58" s="34">
        <f ca="1">E58-L2</f>
        <v>22.28</v>
      </c>
      <c r="G58" s="35">
        <f ca="1">F58*M2</f>
        <v>56380.876799999998</v>
      </c>
      <c r="O58">
        <f ca="1">IF(E58&gt;L2,1,0)</f>
        <v>1</v>
      </c>
    </row>
    <row r="59" spans="1:15" ht="17" thickBot="1" x14ac:dyDescent="0.25">
      <c r="A59" s="22">
        <f t="shared" ca="1" si="0"/>
        <v>63</v>
      </c>
      <c r="B59" s="23">
        <v>1</v>
      </c>
      <c r="D59" s="31">
        <v>58</v>
      </c>
      <c r="E59" s="26">
        <f t="shared" ca="1" si="1"/>
        <v>63</v>
      </c>
      <c r="F59" s="34">
        <f ca="1">E59-L2</f>
        <v>10.280000000000001</v>
      </c>
      <c r="G59" s="35">
        <f ca="1">F59*M2</f>
        <v>26014.156800000001</v>
      </c>
      <c r="O59">
        <f ca="1">IF(E59&gt;L2,1,0)</f>
        <v>1</v>
      </c>
    </row>
    <row r="60" spans="1:15" ht="17" thickBot="1" x14ac:dyDescent="0.25">
      <c r="A60" s="22">
        <f t="shared" ca="1" si="0"/>
        <v>58</v>
      </c>
      <c r="B60" s="23">
        <v>1</v>
      </c>
      <c r="D60" s="25">
        <v>59</v>
      </c>
      <c r="E60" s="26">
        <f t="shared" ca="1" si="1"/>
        <v>58</v>
      </c>
      <c r="F60" s="34">
        <f ca="1">E60-L2</f>
        <v>5.2800000000000011</v>
      </c>
      <c r="G60" s="35">
        <f ca="1">F60*M2</f>
        <v>13361.356800000003</v>
      </c>
      <c r="O60">
        <f ca="1">IF(E60&gt;L2,1,0)</f>
        <v>1</v>
      </c>
    </row>
    <row r="61" spans="1:15" ht="17" thickBot="1" x14ac:dyDescent="0.25">
      <c r="A61" s="22">
        <f t="shared" ca="1" si="0"/>
        <v>62</v>
      </c>
      <c r="B61" s="23">
        <v>1</v>
      </c>
      <c r="D61" s="31">
        <v>60</v>
      </c>
      <c r="E61" s="26">
        <f t="shared" ca="1" si="1"/>
        <v>62</v>
      </c>
      <c r="F61" s="34">
        <f ca="1">E61-L2</f>
        <v>9.2800000000000011</v>
      </c>
      <c r="G61" s="35">
        <f ca="1">F61*M2</f>
        <v>23483.596800000003</v>
      </c>
      <c r="O61">
        <f ca="1">IF(E61&gt;L2,1,0)</f>
        <v>1</v>
      </c>
    </row>
    <row r="62" spans="1:15" ht="17" thickBot="1" x14ac:dyDescent="0.25">
      <c r="A62" s="22">
        <f t="shared" ca="1" si="0"/>
        <v>84</v>
      </c>
      <c r="B62" s="23">
        <v>1</v>
      </c>
      <c r="D62" s="25">
        <v>61</v>
      </c>
      <c r="E62" s="26">
        <f t="shared" ca="1" si="1"/>
        <v>84</v>
      </c>
      <c r="F62" s="34">
        <f ca="1">E62-L2</f>
        <v>31.28</v>
      </c>
      <c r="G62" s="35">
        <f ca="1">F62*M2</f>
        <v>79155.916800000006</v>
      </c>
      <c r="O62">
        <f ca="1">IF(E62&gt;L2,1,0)</f>
        <v>1</v>
      </c>
    </row>
    <row r="63" spans="1:15" ht="17" thickBot="1" x14ac:dyDescent="0.25">
      <c r="A63" s="22">
        <f t="shared" ca="1" si="0"/>
        <v>72</v>
      </c>
      <c r="B63" s="23">
        <v>1</v>
      </c>
      <c r="D63" s="31">
        <v>62</v>
      </c>
      <c r="E63" s="26">
        <f t="shared" ca="1" si="1"/>
        <v>72</v>
      </c>
      <c r="F63" s="34">
        <f ca="1">E63-L2</f>
        <v>19.28</v>
      </c>
      <c r="G63" s="35">
        <f ca="1">F63*M2</f>
        <v>48789.196800000005</v>
      </c>
      <c r="O63">
        <f ca="1">IF(E63&gt;L2,1,0)</f>
        <v>1</v>
      </c>
    </row>
    <row r="64" spans="1:15" ht="17" thickBot="1" x14ac:dyDescent="0.25">
      <c r="A64" s="22">
        <f t="shared" ca="1" si="0"/>
        <v>35</v>
      </c>
      <c r="B64" s="23">
        <v>1</v>
      </c>
      <c r="D64" s="25">
        <v>63</v>
      </c>
      <c r="E64" s="26">
        <f t="shared" ca="1" si="1"/>
        <v>35</v>
      </c>
      <c r="F64" s="34">
        <f ca="1">E64-L2</f>
        <v>-17.72</v>
      </c>
      <c r="G64" s="35">
        <f ca="1">F64*M2</f>
        <v>-44841.523199999996</v>
      </c>
      <c r="O64">
        <f ca="1">IF(E64&gt;L2,1,0)</f>
        <v>0</v>
      </c>
    </row>
    <row r="65" spans="1:15" ht="17" thickBot="1" x14ac:dyDescent="0.25">
      <c r="A65" s="22">
        <f t="shared" ca="1" si="0"/>
        <v>54</v>
      </c>
      <c r="B65" s="23">
        <v>1</v>
      </c>
      <c r="D65" s="31">
        <v>64</v>
      </c>
      <c r="E65" s="26">
        <f t="shared" ca="1" si="1"/>
        <v>54</v>
      </c>
      <c r="F65" s="34">
        <f ca="1">E65-L2</f>
        <v>1.2800000000000011</v>
      </c>
      <c r="G65" s="35">
        <f ca="1">F65*M2</f>
        <v>3239.116800000003</v>
      </c>
      <c r="O65">
        <f ca="1">IF(E65&gt;L2,1,0)</f>
        <v>1</v>
      </c>
    </row>
    <row r="66" spans="1:15" ht="17" thickBot="1" x14ac:dyDescent="0.25">
      <c r="A66" s="22">
        <f t="shared" ca="1" si="0"/>
        <v>60</v>
      </c>
      <c r="B66" s="23">
        <v>1</v>
      </c>
      <c r="D66" s="25">
        <v>65</v>
      </c>
      <c r="E66" s="26">
        <f t="shared" ca="1" si="1"/>
        <v>60</v>
      </c>
      <c r="F66" s="34">
        <f ca="1">E66-L2</f>
        <v>7.2800000000000011</v>
      </c>
      <c r="G66" s="35">
        <f ca="1">F66*M2</f>
        <v>18422.476800000004</v>
      </c>
      <c r="O66">
        <f ca="1">IF(E66&gt;L2,1,0)</f>
        <v>1</v>
      </c>
    </row>
    <row r="67" spans="1:15" ht="17" thickBot="1" x14ac:dyDescent="0.25">
      <c r="A67" s="22">
        <f t="shared" ref="A67:A101" ca="1" si="2">RANDBETWEEN(0,100)</f>
        <v>55</v>
      </c>
      <c r="B67" s="23">
        <v>1</v>
      </c>
      <c r="D67" s="31">
        <v>66</v>
      </c>
      <c r="E67" s="26">
        <f t="shared" ref="E67:E101" ca="1" si="3">A67*B67</f>
        <v>55</v>
      </c>
      <c r="F67" s="34">
        <f ca="1">E67-L2</f>
        <v>2.2800000000000011</v>
      </c>
      <c r="G67" s="35">
        <f ca="1">F67*M2</f>
        <v>5769.6768000000029</v>
      </c>
      <c r="O67">
        <f ca="1">IF(E67&gt;L2,1,0)</f>
        <v>1</v>
      </c>
    </row>
    <row r="68" spans="1:15" ht="17" thickBot="1" x14ac:dyDescent="0.25">
      <c r="A68" s="22">
        <f t="shared" ca="1" si="2"/>
        <v>22</v>
      </c>
      <c r="B68" s="23">
        <v>1</v>
      </c>
      <c r="D68" s="25">
        <v>67</v>
      </c>
      <c r="E68" s="26">
        <f t="shared" ca="1" si="3"/>
        <v>22</v>
      </c>
      <c r="F68" s="34">
        <f ca="1">E68-L2</f>
        <v>-30.72</v>
      </c>
      <c r="G68" s="35">
        <f ca="1">F68*M2</f>
        <v>-77738.803199999995</v>
      </c>
      <c r="O68">
        <f ca="1">IF(E68&gt;L2,1,0)</f>
        <v>0</v>
      </c>
    </row>
    <row r="69" spans="1:15" ht="17" thickBot="1" x14ac:dyDescent="0.25">
      <c r="A69" s="22">
        <f t="shared" ca="1" si="2"/>
        <v>97</v>
      </c>
      <c r="B69" s="23">
        <v>1</v>
      </c>
      <c r="D69" s="31">
        <v>68</v>
      </c>
      <c r="E69" s="26">
        <f t="shared" ca="1" si="3"/>
        <v>97</v>
      </c>
      <c r="F69" s="34">
        <f ca="1">E69-L2</f>
        <v>44.28</v>
      </c>
      <c r="G69" s="35">
        <f ca="1">F69*M2</f>
        <v>112053.19680000001</v>
      </c>
      <c r="O69">
        <f ca="1">IF(E69&gt;L2,1,0)</f>
        <v>1</v>
      </c>
    </row>
    <row r="70" spans="1:15" ht="17" thickBot="1" x14ac:dyDescent="0.25">
      <c r="A70" s="22">
        <f t="shared" ca="1" si="2"/>
        <v>62</v>
      </c>
      <c r="B70" s="23">
        <v>1</v>
      </c>
      <c r="D70" s="25">
        <v>69</v>
      </c>
      <c r="E70" s="26">
        <f t="shared" ca="1" si="3"/>
        <v>62</v>
      </c>
      <c r="F70" s="34">
        <f ca="1">E70-L2</f>
        <v>9.2800000000000011</v>
      </c>
      <c r="G70" s="35">
        <f ca="1">F70*M2</f>
        <v>23483.596800000003</v>
      </c>
      <c r="O70">
        <f ca="1">IF(E70&gt;L2,1,0)</f>
        <v>1</v>
      </c>
    </row>
    <row r="71" spans="1:15" ht="17" thickBot="1" x14ac:dyDescent="0.25">
      <c r="A71" s="22">
        <f t="shared" ca="1" si="2"/>
        <v>96</v>
      </c>
      <c r="B71" s="23">
        <v>1</v>
      </c>
      <c r="D71" s="31">
        <v>70</v>
      </c>
      <c r="E71" s="26">
        <f t="shared" ca="1" si="3"/>
        <v>96</v>
      </c>
      <c r="F71" s="34">
        <f ca="1">E71-L2</f>
        <v>43.28</v>
      </c>
      <c r="G71" s="35">
        <f ca="1">F71*M2</f>
        <v>109522.63680000001</v>
      </c>
      <c r="O71">
        <f ca="1">IF(E71&gt;L2,1,0)</f>
        <v>1</v>
      </c>
    </row>
    <row r="72" spans="1:15" ht="17" thickBot="1" x14ac:dyDescent="0.25">
      <c r="A72" s="22">
        <f t="shared" ca="1" si="2"/>
        <v>35</v>
      </c>
      <c r="B72" s="23">
        <v>1</v>
      </c>
      <c r="D72" s="25">
        <v>71</v>
      </c>
      <c r="E72" s="26">
        <f t="shared" ca="1" si="3"/>
        <v>35</v>
      </c>
      <c r="F72" s="34">
        <f ca="1">E72-L2</f>
        <v>-17.72</v>
      </c>
      <c r="G72" s="35">
        <f ca="1">F72*M2</f>
        <v>-44841.523199999996</v>
      </c>
      <c r="O72">
        <f ca="1">IF(E72&gt;L2,1,0)</f>
        <v>0</v>
      </c>
    </row>
    <row r="73" spans="1:15" ht="17" thickBot="1" x14ac:dyDescent="0.25">
      <c r="A73" s="22">
        <f t="shared" ca="1" si="2"/>
        <v>35</v>
      </c>
      <c r="B73" s="23">
        <v>1</v>
      </c>
      <c r="D73" s="31">
        <v>72</v>
      </c>
      <c r="E73" s="26">
        <f t="shared" ca="1" si="3"/>
        <v>35</v>
      </c>
      <c r="F73" s="34">
        <f ca="1">E73-L2</f>
        <v>-17.72</v>
      </c>
      <c r="G73" s="35">
        <f ca="1">F73*M2</f>
        <v>-44841.523199999996</v>
      </c>
      <c r="O73">
        <f ca="1">IF(E73&gt;L2,1,0)</f>
        <v>0</v>
      </c>
    </row>
    <row r="74" spans="1:15" ht="17" thickBot="1" x14ac:dyDescent="0.25">
      <c r="A74" s="22">
        <f t="shared" ca="1" si="2"/>
        <v>71</v>
      </c>
      <c r="B74" s="23">
        <v>1</v>
      </c>
      <c r="D74" s="25">
        <v>73</v>
      </c>
      <c r="E74" s="26">
        <f t="shared" ca="1" si="3"/>
        <v>71</v>
      </c>
      <c r="F74" s="34">
        <f ca="1">E74-L2</f>
        <v>18.28</v>
      </c>
      <c r="G74" s="35">
        <f ca="1">F74*M2</f>
        <v>46258.6368</v>
      </c>
      <c r="O74">
        <f ca="1">IF(E74&gt;L2,1,0)</f>
        <v>1</v>
      </c>
    </row>
    <row r="75" spans="1:15" ht="17" thickBot="1" x14ac:dyDescent="0.25">
      <c r="A75" s="22">
        <f t="shared" ca="1" si="2"/>
        <v>71</v>
      </c>
      <c r="B75" s="23">
        <v>1</v>
      </c>
      <c r="D75" s="31">
        <v>74</v>
      </c>
      <c r="E75" s="26">
        <f t="shared" ca="1" si="3"/>
        <v>71</v>
      </c>
      <c r="F75" s="34">
        <f ca="1">E75-L2</f>
        <v>18.28</v>
      </c>
      <c r="G75" s="35">
        <f ca="1">F75*M2</f>
        <v>46258.6368</v>
      </c>
      <c r="O75">
        <f ca="1">IF(E75&gt;L2,1,0)</f>
        <v>1</v>
      </c>
    </row>
    <row r="76" spans="1:15" ht="17" thickBot="1" x14ac:dyDescent="0.25">
      <c r="A76" s="22">
        <f t="shared" ca="1" si="2"/>
        <v>38</v>
      </c>
      <c r="B76" s="23">
        <v>1</v>
      </c>
      <c r="D76" s="25">
        <v>75</v>
      </c>
      <c r="E76" s="26">
        <f t="shared" ca="1" si="3"/>
        <v>38</v>
      </c>
      <c r="F76" s="34">
        <f ca="1">E76-L2</f>
        <v>-14.719999999999999</v>
      </c>
      <c r="G76" s="35">
        <f ca="1">F76*M2</f>
        <v>-37249.843199999996</v>
      </c>
      <c r="O76">
        <f ca="1">IF(E76&gt;L2,1,0)</f>
        <v>0</v>
      </c>
    </row>
    <row r="77" spans="1:15" ht="17" thickBot="1" x14ac:dyDescent="0.25">
      <c r="A77" s="22">
        <f t="shared" ca="1" si="2"/>
        <v>30</v>
      </c>
      <c r="B77" s="23">
        <v>1</v>
      </c>
      <c r="D77" s="31">
        <v>76</v>
      </c>
      <c r="E77" s="26">
        <f t="shared" ca="1" si="3"/>
        <v>30</v>
      </c>
      <c r="F77" s="34">
        <f ca="1">E77-L2</f>
        <v>-22.72</v>
      </c>
      <c r="G77" s="35">
        <f ca="1">F77*M2</f>
        <v>-57494.323199999999</v>
      </c>
      <c r="O77">
        <f ca="1">IF(E77&gt;L2,1,0)</f>
        <v>0</v>
      </c>
    </row>
    <row r="78" spans="1:15" ht="17" thickBot="1" x14ac:dyDescent="0.25">
      <c r="A78" s="22">
        <f t="shared" ca="1" si="2"/>
        <v>90</v>
      </c>
      <c r="B78" s="23">
        <v>1</v>
      </c>
      <c r="D78" s="25">
        <v>77</v>
      </c>
      <c r="E78" s="26">
        <f t="shared" ca="1" si="3"/>
        <v>90</v>
      </c>
      <c r="F78" s="34">
        <f ca="1">E78-L2</f>
        <v>37.28</v>
      </c>
      <c r="G78" s="35">
        <f ca="1">F78*M2</f>
        <v>94339.276800000007</v>
      </c>
      <c r="O78">
        <f ca="1">IF(E78&gt;L2,1,0)</f>
        <v>1</v>
      </c>
    </row>
    <row r="79" spans="1:15" ht="17" thickBot="1" x14ac:dyDescent="0.25">
      <c r="A79" s="22">
        <f t="shared" ca="1" si="2"/>
        <v>67</v>
      </c>
      <c r="B79" s="23">
        <v>1</v>
      </c>
      <c r="D79" s="31">
        <v>78</v>
      </c>
      <c r="E79" s="26">
        <f t="shared" ca="1" si="3"/>
        <v>67</v>
      </c>
      <c r="F79" s="34">
        <f ca="1">E79-L2</f>
        <v>14.280000000000001</v>
      </c>
      <c r="G79" s="35">
        <f ca="1">F79*M2</f>
        <v>36136.396800000002</v>
      </c>
      <c r="O79">
        <f ca="1">IF(E79&gt;L2,1,0)</f>
        <v>1</v>
      </c>
    </row>
    <row r="80" spans="1:15" ht="17" thickBot="1" x14ac:dyDescent="0.25">
      <c r="A80" s="22">
        <f t="shared" ca="1" si="2"/>
        <v>19</v>
      </c>
      <c r="B80" s="23">
        <v>1</v>
      </c>
      <c r="D80" s="25">
        <v>79</v>
      </c>
      <c r="E80" s="26">
        <f t="shared" ca="1" si="3"/>
        <v>19</v>
      </c>
      <c r="F80" s="34">
        <f ca="1">E80-L2</f>
        <v>-33.72</v>
      </c>
      <c r="G80" s="35">
        <f ca="1">F80*M2</f>
        <v>-85330.483200000002</v>
      </c>
      <c r="O80">
        <f ca="1">IF(E80&gt;L2,1,0)</f>
        <v>0</v>
      </c>
    </row>
    <row r="81" spans="1:15" ht="17" thickBot="1" x14ac:dyDescent="0.25">
      <c r="A81" s="22">
        <f t="shared" ca="1" si="2"/>
        <v>74</v>
      </c>
      <c r="B81" s="23">
        <v>1</v>
      </c>
      <c r="D81" s="31">
        <v>80</v>
      </c>
      <c r="E81" s="26">
        <f t="shared" ca="1" si="3"/>
        <v>74</v>
      </c>
      <c r="F81" s="34">
        <f ca="1">E81-L2</f>
        <v>21.28</v>
      </c>
      <c r="G81" s="35">
        <f ca="1">F81*M2</f>
        <v>53850.316800000001</v>
      </c>
      <c r="O81">
        <f ca="1">IF(E81&gt;L2,1,0)</f>
        <v>1</v>
      </c>
    </row>
    <row r="82" spans="1:15" ht="17" thickBot="1" x14ac:dyDescent="0.25">
      <c r="A82" s="22">
        <f t="shared" ca="1" si="2"/>
        <v>68</v>
      </c>
      <c r="B82" s="23">
        <v>1</v>
      </c>
      <c r="D82" s="25">
        <v>81</v>
      </c>
      <c r="E82" s="26">
        <f t="shared" ca="1" si="3"/>
        <v>68</v>
      </c>
      <c r="F82" s="34">
        <f ca="1">E82-L2</f>
        <v>15.280000000000001</v>
      </c>
      <c r="G82" s="35">
        <f ca="1">F82*M2</f>
        <v>38666.9568</v>
      </c>
      <c r="O82">
        <f ca="1">IF(E82&gt;L2,1,0)</f>
        <v>1</v>
      </c>
    </row>
    <row r="83" spans="1:15" ht="17" thickBot="1" x14ac:dyDescent="0.25">
      <c r="A83" s="22">
        <f t="shared" ca="1" si="2"/>
        <v>98</v>
      </c>
      <c r="B83" s="23">
        <v>1</v>
      </c>
      <c r="D83" s="31">
        <v>82</v>
      </c>
      <c r="E83" s="26">
        <f t="shared" ca="1" si="3"/>
        <v>98</v>
      </c>
      <c r="F83" s="34">
        <f ca="1">E83-L2</f>
        <v>45.28</v>
      </c>
      <c r="G83" s="35">
        <f ca="1">F83*M2</f>
        <v>114583.7568</v>
      </c>
      <c r="O83">
        <f ca="1">IF(E83&gt;L2,1,0)</f>
        <v>1</v>
      </c>
    </row>
    <row r="84" spans="1:15" ht="17" thickBot="1" x14ac:dyDescent="0.25">
      <c r="A84" s="22">
        <f t="shared" ca="1" si="2"/>
        <v>87</v>
      </c>
      <c r="B84" s="23">
        <v>1</v>
      </c>
      <c r="D84" s="25">
        <v>83</v>
      </c>
      <c r="E84" s="26">
        <f t="shared" ca="1" si="3"/>
        <v>87</v>
      </c>
      <c r="F84" s="34">
        <f ca="1">E84-L2</f>
        <v>34.28</v>
      </c>
      <c r="G84" s="35">
        <f ca="1">F84*M2</f>
        <v>86747.596799999999</v>
      </c>
      <c r="O84">
        <f ca="1">IF(E84&gt;L2,1,0)</f>
        <v>1</v>
      </c>
    </row>
    <row r="85" spans="1:15" ht="17" thickBot="1" x14ac:dyDescent="0.25">
      <c r="A85" s="22">
        <f t="shared" ca="1" si="2"/>
        <v>28</v>
      </c>
      <c r="B85" s="23">
        <v>1</v>
      </c>
      <c r="D85" s="31">
        <v>84</v>
      </c>
      <c r="E85" s="26">
        <f t="shared" ca="1" si="3"/>
        <v>28</v>
      </c>
      <c r="F85" s="34">
        <f ca="1">E85-L2</f>
        <v>-24.72</v>
      </c>
      <c r="G85" s="35">
        <f ca="1">F85*M2</f>
        <v>-62555.443199999994</v>
      </c>
      <c r="O85">
        <f ca="1">IF(E85&gt;L2,1,0)</f>
        <v>0</v>
      </c>
    </row>
    <row r="86" spans="1:15" ht="17" thickBot="1" x14ac:dyDescent="0.25">
      <c r="A86" s="22">
        <f t="shared" ca="1" si="2"/>
        <v>84</v>
      </c>
      <c r="B86" s="23">
        <v>1</v>
      </c>
      <c r="D86" s="25">
        <v>85</v>
      </c>
      <c r="E86" s="26">
        <f t="shared" ca="1" si="3"/>
        <v>84</v>
      </c>
      <c r="F86" s="34">
        <f ca="1">E86-L2</f>
        <v>31.28</v>
      </c>
      <c r="G86" s="35">
        <f ca="1">F86*M2</f>
        <v>79155.916800000006</v>
      </c>
      <c r="O86">
        <f ca="1">IF(E86&gt;L2,1,0)</f>
        <v>1</v>
      </c>
    </row>
    <row r="87" spans="1:15" ht="17" thickBot="1" x14ac:dyDescent="0.25">
      <c r="A87" s="22">
        <f t="shared" ca="1" si="2"/>
        <v>11</v>
      </c>
      <c r="B87" s="23">
        <v>1</v>
      </c>
      <c r="D87" s="31">
        <v>86</v>
      </c>
      <c r="E87" s="26">
        <f t="shared" ca="1" si="3"/>
        <v>11</v>
      </c>
      <c r="F87" s="34">
        <f ca="1">E87-L2</f>
        <v>-41.72</v>
      </c>
      <c r="G87" s="35">
        <f ca="1">F87*M2</f>
        <v>-105574.9632</v>
      </c>
      <c r="O87">
        <f ca="1">IF(E87&gt;L2,1,0)</f>
        <v>0</v>
      </c>
    </row>
    <row r="88" spans="1:15" ht="17" thickBot="1" x14ac:dyDescent="0.25">
      <c r="A88" s="22">
        <f t="shared" ca="1" si="2"/>
        <v>2</v>
      </c>
      <c r="B88" s="23">
        <v>1</v>
      </c>
      <c r="D88" s="25">
        <v>87</v>
      </c>
      <c r="E88" s="26">
        <f t="shared" ca="1" si="3"/>
        <v>2</v>
      </c>
      <c r="F88" s="34">
        <f ca="1">E88-L2</f>
        <v>-50.72</v>
      </c>
      <c r="G88" s="35">
        <f ca="1">F88*M2</f>
        <v>-128350.00319999999</v>
      </c>
      <c r="O88">
        <f ca="1">IF(E88&gt;L2,1,0)</f>
        <v>0</v>
      </c>
    </row>
    <row r="89" spans="1:15" ht="17" thickBot="1" x14ac:dyDescent="0.25">
      <c r="A89" s="22">
        <f t="shared" ca="1" si="2"/>
        <v>48</v>
      </c>
      <c r="B89" s="23">
        <v>1</v>
      </c>
      <c r="D89" s="31">
        <v>88</v>
      </c>
      <c r="E89" s="26">
        <f t="shared" ca="1" si="3"/>
        <v>48</v>
      </c>
      <c r="F89" s="34">
        <f ca="1">E89-L2</f>
        <v>-4.7199999999999989</v>
      </c>
      <c r="G89" s="35">
        <f ca="1">F89*M2</f>
        <v>-11944.243199999997</v>
      </c>
      <c r="O89">
        <f ca="1">IF(E89&gt;L2,1,0)</f>
        <v>0</v>
      </c>
    </row>
    <row r="90" spans="1:15" ht="17" thickBot="1" x14ac:dyDescent="0.25">
      <c r="A90" s="22">
        <f t="shared" ca="1" si="2"/>
        <v>58</v>
      </c>
      <c r="B90" s="23">
        <v>1</v>
      </c>
      <c r="D90" s="25">
        <v>89</v>
      </c>
      <c r="E90" s="26">
        <f t="shared" ca="1" si="3"/>
        <v>58</v>
      </c>
      <c r="F90" s="34">
        <f ca="1">E90-L2</f>
        <v>5.2800000000000011</v>
      </c>
      <c r="G90" s="35">
        <f ca="1">F90*M2</f>
        <v>13361.356800000003</v>
      </c>
      <c r="O90">
        <f ca="1">IF(E90&gt;L2,1,0)</f>
        <v>1</v>
      </c>
    </row>
    <row r="91" spans="1:15" ht="17" thickBot="1" x14ac:dyDescent="0.25">
      <c r="A91" s="22">
        <f t="shared" ca="1" si="2"/>
        <v>68</v>
      </c>
      <c r="B91" s="23">
        <v>1</v>
      </c>
      <c r="D91" s="31">
        <v>90</v>
      </c>
      <c r="E91" s="26">
        <f t="shared" ca="1" si="3"/>
        <v>68</v>
      </c>
      <c r="F91" s="34">
        <f ca="1">E91-L2</f>
        <v>15.280000000000001</v>
      </c>
      <c r="G91" s="35">
        <f ca="1">F91*M2</f>
        <v>38666.9568</v>
      </c>
      <c r="O91">
        <f ca="1">IF(E91&gt;L2,1,0)</f>
        <v>1</v>
      </c>
    </row>
    <row r="92" spans="1:15" ht="17" thickBot="1" x14ac:dyDescent="0.25">
      <c r="A92" s="22">
        <f t="shared" ca="1" si="2"/>
        <v>30</v>
      </c>
      <c r="B92" s="23">
        <v>1</v>
      </c>
      <c r="D92" s="25">
        <v>91</v>
      </c>
      <c r="E92" s="26">
        <f t="shared" ca="1" si="3"/>
        <v>30</v>
      </c>
      <c r="F92" s="34">
        <f ca="1">E92-L2</f>
        <v>-22.72</v>
      </c>
      <c r="G92" s="35">
        <f ca="1">F92*M2</f>
        <v>-57494.323199999999</v>
      </c>
      <c r="O92">
        <f ca="1">IF(E92&gt;L2,1,0)</f>
        <v>0</v>
      </c>
    </row>
    <row r="93" spans="1:15" ht="17" thickBot="1" x14ac:dyDescent="0.25">
      <c r="A93" s="22">
        <f t="shared" ca="1" si="2"/>
        <v>18</v>
      </c>
      <c r="B93" s="23">
        <v>1</v>
      </c>
      <c r="D93" s="31">
        <v>92</v>
      </c>
      <c r="E93" s="26">
        <f t="shared" ca="1" si="3"/>
        <v>18</v>
      </c>
      <c r="F93" s="34">
        <f ca="1">E93-L2</f>
        <v>-34.72</v>
      </c>
      <c r="G93" s="35">
        <f ca="1">F93*M2</f>
        <v>-87861.0432</v>
      </c>
      <c r="O93">
        <f ca="1">IF(E93&gt;L2,1,0)</f>
        <v>0</v>
      </c>
    </row>
    <row r="94" spans="1:15" ht="17" thickBot="1" x14ac:dyDescent="0.25">
      <c r="A94" s="22">
        <f t="shared" ca="1" si="2"/>
        <v>42</v>
      </c>
      <c r="B94" s="23">
        <v>1</v>
      </c>
      <c r="D94" s="25">
        <v>93</v>
      </c>
      <c r="E94" s="26">
        <f t="shared" ca="1" si="3"/>
        <v>42</v>
      </c>
      <c r="F94" s="34">
        <f ca="1">E94-L2</f>
        <v>-10.719999999999999</v>
      </c>
      <c r="G94" s="35">
        <f ca="1">F94*M2</f>
        <v>-27127.603199999998</v>
      </c>
      <c r="O94">
        <f ca="1">IF(E94&gt;L2,1,0)</f>
        <v>0</v>
      </c>
    </row>
    <row r="95" spans="1:15" ht="17" thickBot="1" x14ac:dyDescent="0.25">
      <c r="A95" s="22">
        <f t="shared" ca="1" si="2"/>
        <v>63</v>
      </c>
      <c r="B95" s="23">
        <v>1</v>
      </c>
      <c r="D95" s="31">
        <v>94</v>
      </c>
      <c r="E95" s="26">
        <f t="shared" ca="1" si="3"/>
        <v>63</v>
      </c>
      <c r="F95" s="34">
        <f ca="1">E95-L2</f>
        <v>10.280000000000001</v>
      </c>
      <c r="G95" s="35">
        <f ca="1">F95*M2</f>
        <v>26014.156800000001</v>
      </c>
      <c r="O95">
        <f ca="1">IF(E95&gt;L2,1,0)</f>
        <v>1</v>
      </c>
    </row>
    <row r="96" spans="1:15" ht="17" thickBot="1" x14ac:dyDescent="0.25">
      <c r="A96" s="22">
        <f t="shared" ca="1" si="2"/>
        <v>43</v>
      </c>
      <c r="B96" s="23">
        <v>1</v>
      </c>
      <c r="D96" s="25">
        <v>95</v>
      </c>
      <c r="E96" s="26">
        <f t="shared" ca="1" si="3"/>
        <v>43</v>
      </c>
      <c r="F96" s="34">
        <f ca="1">E96-L2</f>
        <v>-9.7199999999999989</v>
      </c>
      <c r="G96" s="35">
        <f ca="1">F96*M2</f>
        <v>-24597.043199999996</v>
      </c>
      <c r="O96">
        <f ca="1">IF(E96&gt;L2,1,0)</f>
        <v>0</v>
      </c>
    </row>
    <row r="97" spans="1:15" ht="17" thickBot="1" x14ac:dyDescent="0.25">
      <c r="A97" s="22">
        <f t="shared" ca="1" si="2"/>
        <v>66</v>
      </c>
      <c r="B97" s="23">
        <v>1</v>
      </c>
      <c r="D97" s="31">
        <v>96</v>
      </c>
      <c r="E97" s="26">
        <f t="shared" ca="1" si="3"/>
        <v>66</v>
      </c>
      <c r="F97" s="34">
        <f ca="1">E97-L2</f>
        <v>13.280000000000001</v>
      </c>
      <c r="G97" s="35">
        <f ca="1">F97*M2</f>
        <v>33605.836800000005</v>
      </c>
      <c r="O97">
        <f ca="1">IF(E97&gt;L2,1,0)</f>
        <v>1</v>
      </c>
    </row>
    <row r="98" spans="1:15" ht="17" thickBot="1" x14ac:dyDescent="0.25">
      <c r="A98" s="22">
        <f t="shared" ca="1" si="2"/>
        <v>69</v>
      </c>
      <c r="B98" s="23">
        <v>1</v>
      </c>
      <c r="D98" s="25">
        <v>97</v>
      </c>
      <c r="E98" s="26">
        <f t="shared" ca="1" si="3"/>
        <v>69</v>
      </c>
      <c r="F98" s="34">
        <f ca="1">E98-L2</f>
        <v>16.28</v>
      </c>
      <c r="G98" s="35">
        <f ca="1">F98*M2</f>
        <v>41197.516800000005</v>
      </c>
      <c r="O98">
        <f ca="1">IF(E98&gt;L2,1,0)</f>
        <v>1</v>
      </c>
    </row>
    <row r="99" spans="1:15" ht="17" thickBot="1" x14ac:dyDescent="0.25">
      <c r="A99" s="22">
        <f t="shared" ca="1" si="2"/>
        <v>100</v>
      </c>
      <c r="B99" s="23">
        <v>1</v>
      </c>
      <c r="D99" s="31">
        <v>98</v>
      </c>
      <c r="E99" s="26">
        <f t="shared" ca="1" si="3"/>
        <v>100</v>
      </c>
      <c r="F99" s="34">
        <f ca="1">E99-L2</f>
        <v>47.28</v>
      </c>
      <c r="G99" s="35">
        <f ca="1">F99*M2</f>
        <v>119644.8768</v>
      </c>
      <c r="O99">
        <f ca="1">IF(E99&gt;L2,1,0)</f>
        <v>1</v>
      </c>
    </row>
    <row r="100" spans="1:15" ht="17" thickBot="1" x14ac:dyDescent="0.25">
      <c r="A100" s="22">
        <f t="shared" ca="1" si="2"/>
        <v>80</v>
      </c>
      <c r="B100" s="23">
        <v>1</v>
      </c>
      <c r="D100" s="25">
        <v>99</v>
      </c>
      <c r="E100" s="26">
        <f t="shared" ca="1" si="3"/>
        <v>80</v>
      </c>
      <c r="F100" s="34">
        <f ca="1">E100-L2</f>
        <v>27.28</v>
      </c>
      <c r="G100" s="35">
        <f ca="1">F100*M2</f>
        <v>69033.676800000001</v>
      </c>
      <c r="O100">
        <f ca="1">IF(E100&gt;L2,1,0)</f>
        <v>1</v>
      </c>
    </row>
    <row r="101" spans="1:15" ht="17" thickBot="1" x14ac:dyDescent="0.25">
      <c r="A101" s="22">
        <f t="shared" ca="1" si="2"/>
        <v>82</v>
      </c>
      <c r="B101" s="23">
        <v>1</v>
      </c>
      <c r="D101" s="31">
        <v>100</v>
      </c>
      <c r="E101" s="26">
        <f t="shared" ca="1" si="3"/>
        <v>82</v>
      </c>
      <c r="F101" s="34">
        <f ca="1">E101-L2</f>
        <v>29.28</v>
      </c>
      <c r="G101" s="35">
        <f ca="1">F101*M2</f>
        <v>74094.796799999996</v>
      </c>
      <c r="O101">
        <f ca="1">IF(E101&gt;L2,1,0)</f>
        <v>1</v>
      </c>
    </row>
    <row r="102" spans="1:15" x14ac:dyDescent="0.2">
      <c r="A102" s="50" t="s">
        <v>22</v>
      </c>
      <c r="B102" s="50"/>
      <c r="C102" s="50"/>
      <c r="D102" s="36">
        <f>COUNT(D2:D101)</f>
        <v>100</v>
      </c>
      <c r="E102" s="37">
        <f ca="1">SUM(E2:E101)</f>
        <v>5272</v>
      </c>
      <c r="G102" s="38">
        <f ca="1">SUM(G2:G101)</f>
        <v>-1.7462298274040222E-10</v>
      </c>
      <c r="O102">
        <f ca="1">SUM(O2:O101)</f>
        <v>52</v>
      </c>
    </row>
  </sheetData>
  <mergeCells count="1">
    <mergeCell ref="A102:C1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4 and 5</vt:lpstr>
      <vt:lpstr>Figures 6 and 7</vt:lpstr>
      <vt:lpstr>Can generate any new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Microsoft Office User</cp:lastModifiedBy>
  <dcterms:created xsi:type="dcterms:W3CDTF">2019-10-01T14:01:04Z</dcterms:created>
  <dcterms:modified xsi:type="dcterms:W3CDTF">2020-01-07T10:14:38Z</dcterms:modified>
</cp:coreProperties>
</file>