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orabnik\Desktop\OPB\BazaRegat\podatki\ZlatoSidro\"/>
    </mc:Choice>
  </mc:AlternateContent>
  <bookViews>
    <workbookView xWindow="0" yWindow="0" windowWidth="19200" windowHeight="7050" activeTab="3"/>
  </bookViews>
  <sheets>
    <sheet name="ZlatoSidro" sheetId="1" r:id="rId1"/>
    <sheet name="jadralci" sheetId="5" r:id="rId2"/>
    <sheet name="klubi" sheetId="7" r:id="rId3"/>
    <sheet name="plovi" sheetId="6" r:id="rId4"/>
    <sheet name="List2" sheetId="2" r:id="rId5"/>
    <sheet name="List3" sheetId="3" r:id="rId6"/>
    <sheet name="List4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6" l="1"/>
  <c r="P2" i="6"/>
  <c r="P3" i="6"/>
  <c r="P4" i="6"/>
  <c r="P5" i="6"/>
  <c r="P6" i="6"/>
  <c r="P7" i="6"/>
  <c r="P8" i="6"/>
  <c r="P9" i="6"/>
  <c r="P10" i="6"/>
  <c r="N1" i="6"/>
  <c r="N2" i="6"/>
  <c r="N3" i="6"/>
  <c r="N4" i="6"/>
  <c r="N5" i="6"/>
  <c r="N6" i="6"/>
  <c r="N7" i="6"/>
  <c r="N8" i="6"/>
  <c r="N9" i="6"/>
  <c r="N10" i="6"/>
  <c r="L1" i="6"/>
  <c r="L2" i="6"/>
  <c r="L3" i="6"/>
  <c r="L4" i="6"/>
  <c r="L5" i="6"/>
  <c r="L6" i="6"/>
  <c r="L7" i="6"/>
  <c r="L8" i="6"/>
  <c r="L9" i="6"/>
  <c r="L10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" i="6"/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" i="5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" i="7"/>
  <c r="K28" i="7" l="1"/>
  <c r="H41" i="3" l="1"/>
  <c r="G41" i="3"/>
  <c r="H38" i="3"/>
  <c r="G38" i="3"/>
  <c r="H35" i="3"/>
  <c r="G3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9" i="3"/>
  <c r="H40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3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6" i="3"/>
  <c r="G37" i="3"/>
  <c r="G39" i="3"/>
  <c r="G40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4" i="3"/>
  <c r="G5" i="3"/>
  <c r="G6" i="3"/>
  <c r="G7" i="3"/>
  <c r="G8" i="3"/>
  <c r="G9" i="3"/>
  <c r="G3" i="3"/>
  <c r="H2" i="3"/>
  <c r="G2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85" i="3"/>
</calcChain>
</file>

<file path=xl/sharedStrings.xml><?xml version="1.0" encoding="utf-8"?>
<sst xmlns="http://schemas.openxmlformats.org/spreadsheetml/2006/main" count="3184" uniqueCount="607">
  <si>
    <t>No</t>
  </si>
  <si>
    <t>Sail</t>
  </si>
  <si>
    <t>Sailor</t>
  </si>
  <si>
    <t>Subgroup</t>
  </si>
  <si>
    <t>Birthdate</t>
  </si>
  <si>
    <t>From</t>
  </si>
  <si>
    <t>Total</t>
  </si>
  <si>
    <t>Sailno</t>
  </si>
  <si>
    <t>Name</t>
  </si>
  <si>
    <t>Points</t>
  </si>
  <si>
    <t>SLO</t>
  </si>
  <si>
    <t>LUKA</t>
  </si>
  <si>
    <t>ZABUKOVEC,</t>
  </si>
  <si>
    <t>Male,</t>
  </si>
  <si>
    <t>JK</t>
  </si>
  <si>
    <t>JADRO</t>
  </si>
  <si>
    <t>KOPER</t>
  </si>
  <si>
    <t>(ufd)</t>
  </si>
  <si>
    <t>LISA</t>
  </si>
  <si>
    <t>VUCETTI,</t>
  </si>
  <si>
    <t>Female,</t>
  </si>
  <si>
    <t>SVBG</t>
  </si>
  <si>
    <t>HUN</t>
  </si>
  <si>
    <t>BENDEGUZ</t>
  </si>
  <si>
    <t>NAGY,</t>
  </si>
  <si>
    <t>BALATONFIRED</t>
  </si>
  <si>
    <t>YC</t>
  </si>
  <si>
    <t>ALJA</t>
  </si>
  <si>
    <t>PETRIC,</t>
  </si>
  <si>
    <t>MAJ</t>
  </si>
  <si>
    <t>(ret)</t>
  </si>
  <si>
    <t>ITA</t>
  </si>
  <si>
    <t>BARRO</t>
  </si>
  <si>
    <t>MARGHERITA,</t>
  </si>
  <si>
    <t>ADRIACO</t>
  </si>
  <si>
    <t>VITTORIO</t>
  </si>
  <si>
    <t>BONIFACIO,</t>
  </si>
  <si>
    <t>OLIVER</t>
  </si>
  <si>
    <t>DEMJEN,</t>
  </si>
  <si>
    <t>SVIT</t>
  </si>
  <si>
    <t>DUJMOVIC</t>
  </si>
  <si>
    <t>STERPIN,</t>
  </si>
  <si>
    <t>PIRAT</t>
  </si>
  <si>
    <t>MARTIN</t>
  </si>
  <si>
    <t>FRAS,</t>
  </si>
  <si>
    <t>IZOLA</t>
  </si>
  <si>
    <t>IZTOK</t>
  </si>
  <si>
    <t>KALC,</t>
  </si>
  <si>
    <t>TPK</t>
  </si>
  <si>
    <t>SIRENA</t>
  </si>
  <si>
    <t>FABRIS</t>
  </si>
  <si>
    <t>GAIA,</t>
  </si>
  <si>
    <t>ANDREA</t>
  </si>
  <si>
    <t>NORDIO,</t>
  </si>
  <si>
    <t>LUCA</t>
  </si>
  <si>
    <t>CENTAZZO,</t>
  </si>
  <si>
    <t>VALENTIN</t>
  </si>
  <si>
    <t>STRAVS,</t>
  </si>
  <si>
    <t>DANIEL</t>
  </si>
  <si>
    <t>CANTE,</t>
  </si>
  <si>
    <t>TONI</t>
  </si>
  <si>
    <t>BENCIC,</t>
  </si>
  <si>
    <t>DAN</t>
  </si>
  <si>
    <t>BELINGER,</t>
  </si>
  <si>
    <t>DAVID</t>
  </si>
  <si>
    <t>LACKO,</t>
  </si>
  <si>
    <t>YELYZAVETA</t>
  </si>
  <si>
    <t>LEVANDOVSKA,</t>
  </si>
  <si>
    <t>ALENKA</t>
  </si>
  <si>
    <t>VALENCIC,</t>
  </si>
  <si>
    <t>BURJA</t>
  </si>
  <si>
    <t>MARK</t>
  </si>
  <si>
    <t>RODICA,</t>
  </si>
  <si>
    <t>IVAN</t>
  </si>
  <si>
    <t>VISINTIN,</t>
  </si>
  <si>
    <t>GIUSEPPE</t>
  </si>
  <si>
    <t>MONTESANO,</t>
  </si>
  <si>
    <t>KATJA</t>
  </si>
  <si>
    <t>FILIPIC,</t>
  </si>
  <si>
    <t>AUSTONI</t>
  </si>
  <si>
    <t>FRANCESCO,</t>
  </si>
  <si>
    <t>CARLO</t>
  </si>
  <si>
    <t>VERZEGNASSI,</t>
  </si>
  <si>
    <t>ENRICO</t>
  </si>
  <si>
    <t>COSLOVICH,</t>
  </si>
  <si>
    <t>CDV</t>
  </si>
  <si>
    <t>MUGGIA</t>
  </si>
  <si>
    <t>dne</t>
  </si>
  <si>
    <t>MARINA</t>
  </si>
  <si>
    <t>VRSCAJ,</t>
  </si>
  <si>
    <t>WSC</t>
  </si>
  <si>
    <t>CRNOMELJ</t>
  </si>
  <si>
    <t>JAKOB</t>
  </si>
  <si>
    <t>MUSA</t>
  </si>
  <si>
    <t>OLIVIERI,</t>
  </si>
  <si>
    <t>OLIMPIC</t>
  </si>
  <si>
    <t>CATERINA</t>
  </si>
  <si>
    <t>SEDMAK,</t>
  </si>
  <si>
    <t>TARIN</t>
  </si>
  <si>
    <t>PECAR,</t>
  </si>
  <si>
    <t>ANNA</t>
  </si>
  <si>
    <t>SLO1005</t>
  </si>
  <si>
    <t>VAKHRUSHEV,</t>
  </si>
  <si>
    <t>(dsq)</t>
  </si>
  <si>
    <t>ANTON</t>
  </si>
  <si>
    <t>REJEC,</t>
  </si>
  <si>
    <t>VAL</t>
  </si>
  <si>
    <t>MARIO</t>
  </si>
  <si>
    <t>COLARICH,</t>
  </si>
  <si>
    <t>AUT1150</t>
  </si>
  <si>
    <t>ZNIDARIC,</t>
  </si>
  <si>
    <t>NCA</t>
  </si>
  <si>
    <t>ALESSIO</t>
  </si>
  <si>
    <t>CASTELLAN,</t>
  </si>
  <si>
    <t>(dns)</t>
  </si>
  <si>
    <t>dns</t>
  </si>
  <si>
    <t>AXEL</t>
  </si>
  <si>
    <t>SMOTLAK,</t>
  </si>
  <si>
    <t>SUI1860</t>
  </si>
  <si>
    <t>PETER</t>
  </si>
  <si>
    <t>KOPRIVEC,</t>
  </si>
  <si>
    <t>ROK</t>
  </si>
  <si>
    <t>KOVACIC,</t>
  </si>
  <si>
    <t>SMD</t>
  </si>
  <si>
    <t>PIRAN</t>
  </si>
  <si>
    <t>KLEMEN</t>
  </si>
  <si>
    <t>FILIPCIC,</t>
  </si>
  <si>
    <t>MATILDE</t>
  </si>
  <si>
    <t>PARLADORI,</t>
  </si>
  <si>
    <t>LORENZO</t>
  </si>
  <si>
    <t>CORETTI,</t>
  </si>
  <si>
    <t>REBECCA</t>
  </si>
  <si>
    <t>GEIGER,</t>
  </si>
  <si>
    <t>JURE</t>
  </si>
  <si>
    <t>BARL,</t>
  </si>
  <si>
    <t>LJUBLJANA</t>
  </si>
  <si>
    <t>BENJAMIN</t>
  </si>
  <si>
    <t>AGANOVIC,</t>
  </si>
  <si>
    <t>TAI</t>
  </si>
  <si>
    <t>SIMONOVICH</t>
  </si>
  <si>
    <t>ZAJELSNIK,</t>
  </si>
  <si>
    <t>MATEJ</t>
  </si>
  <si>
    <t>BERTOK,</t>
  </si>
  <si>
    <t>MARKO</t>
  </si>
  <si>
    <t>BALABAN,</t>
  </si>
  <si>
    <t>SCHIAVON</t>
  </si>
  <si>
    <t>EUGENIA,</t>
  </si>
  <si>
    <t>SLO2112</t>
  </si>
  <si>
    <t>VID</t>
  </si>
  <si>
    <t>MAGISTER,</t>
  </si>
  <si>
    <t>FONDA,</t>
  </si>
  <si>
    <t>ELENA</t>
  </si>
  <si>
    <t>DEGRASSI,</t>
  </si>
  <si>
    <t>TRIESTINA</t>
  </si>
  <si>
    <t>DELLA</t>
  </si>
  <si>
    <t>VELA</t>
  </si>
  <si>
    <t>SUI1862</t>
  </si>
  <si>
    <t>LUKAS</t>
  </si>
  <si>
    <t>JAN</t>
  </si>
  <si>
    <t>REDEK,</t>
  </si>
  <si>
    <t>SVEN</t>
  </si>
  <si>
    <t>PANGER,</t>
  </si>
  <si>
    <t>ZALA</t>
  </si>
  <si>
    <t>STERNI,</t>
  </si>
  <si>
    <t>DANEI</t>
  </si>
  <si>
    <t>MARUSIC,</t>
  </si>
  <si>
    <t>BENUSSI</t>
  </si>
  <si>
    <t>MARTA,</t>
  </si>
  <si>
    <t>LANA</t>
  </si>
  <si>
    <t>VIDMAR,</t>
  </si>
  <si>
    <t>MANUEL</t>
  </si>
  <si>
    <t>CREVATIN,</t>
  </si>
  <si>
    <t>RATOSA,</t>
  </si>
  <si>
    <t>DI</t>
  </si>
  <si>
    <t>PASQUALE</t>
  </si>
  <si>
    <t>GIULIA,</t>
  </si>
  <si>
    <t>BASSI,</t>
  </si>
  <si>
    <t>GEIGER</t>
  </si>
  <si>
    <t>TOMMASO,</t>
  </si>
  <si>
    <t>ROZA</t>
  </si>
  <si>
    <t>SABADIN,</t>
  </si>
  <si>
    <t>MATTIA</t>
  </si>
  <si>
    <t>MARTINO,</t>
  </si>
  <si>
    <t>FILIPPO</t>
  </si>
  <si>
    <t>REBECCHI,</t>
  </si>
  <si>
    <t>LNI</t>
  </si>
  <si>
    <t>TRIESTE</t>
  </si>
  <si>
    <t>MARCO</t>
  </si>
  <si>
    <t>FABI,</t>
  </si>
  <si>
    <t>LARA</t>
  </si>
  <si>
    <t>BOZIC,</t>
  </si>
  <si>
    <t>ALESSANDRO</t>
  </si>
  <si>
    <t>VALENTINIUS,</t>
  </si>
  <si>
    <t>PIETRO</t>
  </si>
  <si>
    <t>MILONE</t>
  </si>
  <si>
    <t>ERICA,</t>
  </si>
  <si>
    <t>ret</t>
  </si>
  <si>
    <t>LION</t>
  </si>
  <si>
    <t>JEROMEL,</t>
  </si>
  <si>
    <t>CHRISTIAN</t>
  </si>
  <si>
    <t>GIRANI,</t>
  </si>
  <si>
    <t>ALJAZ</t>
  </si>
  <si>
    <t>ZIBERT,</t>
  </si>
  <si>
    <t>RICCARDO</t>
  </si>
  <si>
    <t>PELLEGATTA,</t>
  </si>
  <si>
    <t>FELDA,</t>
  </si>
  <si>
    <t>LIAM</t>
  </si>
  <si>
    <t>AL</t>
  </si>
  <si>
    <t>DIAIMI,</t>
  </si>
  <si>
    <t>SUI1824</t>
  </si>
  <si>
    <t>ANTONIAZZI</t>
  </si>
  <si>
    <t>GABRIELE,</t>
  </si>
  <si>
    <t>DOMEN</t>
  </si>
  <si>
    <t>HOSTNIK,</t>
  </si>
  <si>
    <t>ZIVA</t>
  </si>
  <si>
    <t>LESKO,</t>
  </si>
  <si>
    <t>ufd</t>
  </si>
  <si>
    <t>DILAIMI,</t>
  </si>
  <si>
    <t>DANTE</t>
  </si>
  <si>
    <t>MANOLO</t>
  </si>
  <si>
    <t>DROZINA,</t>
  </si>
  <si>
    <t>PD</t>
  </si>
  <si>
    <t>JEAN-MARIE</t>
  </si>
  <si>
    <t>FRANCESCO</t>
  </si>
  <si>
    <t>TESSER,</t>
  </si>
  <si>
    <t>SOFIA</t>
  </si>
  <si>
    <t>VISNOVIC,</t>
  </si>
  <si>
    <t>EMANUELE</t>
  </si>
  <si>
    <t>CATTANEO,</t>
  </si>
  <si>
    <t>ZIGA</t>
  </si>
  <si>
    <t>CEPEK,</t>
  </si>
  <si>
    <t>NINA</t>
  </si>
  <si>
    <t>GABRENJA,</t>
  </si>
  <si>
    <t>ELISA</t>
  </si>
  <si>
    <t>MATTEO</t>
  </si>
  <si>
    <t>LESA,</t>
  </si>
  <si>
    <t>ITREC</t>
  </si>
  <si>
    <t>BLIN,</t>
  </si>
  <si>
    <t>MATEVZ</t>
  </si>
  <si>
    <t>BEDENE,</t>
  </si>
  <si>
    <t>MASSIMILIANO</t>
  </si>
  <si>
    <t>ZORZIN,</t>
  </si>
  <si>
    <t>ALLEGRA</t>
  </si>
  <si>
    <t>LUSA</t>
  </si>
  <si>
    <t>COSTAMAGNA,</t>
  </si>
  <si>
    <t>FILIPO</t>
  </si>
  <si>
    <t>VERZT,</t>
  </si>
  <si>
    <t>STSM</t>
  </si>
  <si>
    <t>TOMMASO</t>
  </si>
  <si>
    <t>SALVI,</t>
  </si>
  <si>
    <t>LUCKA</t>
  </si>
  <si>
    <t>GIOVANNI</t>
  </si>
  <si>
    <t>GAYA</t>
  </si>
  <si>
    <t>JANOWSKY,</t>
  </si>
  <si>
    <t>GIULIA</t>
  </si>
  <si>
    <t>CUPIN,</t>
  </si>
  <si>
    <t>SCABAR,</t>
  </si>
  <si>
    <t>LEV</t>
  </si>
  <si>
    <t>GANTAR,</t>
  </si>
  <si>
    <t>LENA</t>
  </si>
  <si>
    <t>VESEL,</t>
  </si>
  <si>
    <t>L</t>
  </si>
  <si>
    <t>SILVIA</t>
  </si>
  <si>
    <t>MOGLIA</t>
  </si>
  <si>
    <t>WALLY,</t>
  </si>
  <si>
    <t>BRINA</t>
  </si>
  <si>
    <t>ZORZETTO,</t>
  </si>
  <si>
    <t>DUJMOVIC STERPIN</t>
  </si>
  <si>
    <t>MUSA OLIVIERI</t>
  </si>
  <si>
    <t>COLARICH</t>
  </si>
  <si>
    <t>VAL MARIO</t>
  </si>
  <si>
    <t>SIMONOVICH ZAJELSNIK</t>
  </si>
  <si>
    <t>DI PASQUALE</t>
  </si>
  <si>
    <t>DI MARTINO</t>
  </si>
  <si>
    <t>AL DIAIMI</t>
  </si>
  <si>
    <t>AL DILAIMI</t>
  </si>
  <si>
    <t>DROZINA</t>
  </si>
  <si>
    <t>DANTE MANOLO</t>
  </si>
  <si>
    <t>LUSA COSTAMA</t>
  </si>
  <si>
    <t>LESKO</t>
  </si>
  <si>
    <t>TESSER</t>
  </si>
  <si>
    <t>VISNOVIC</t>
  </si>
  <si>
    <t>CATTANEO</t>
  </si>
  <si>
    <t>CEPEK</t>
  </si>
  <si>
    <t>GABRENJA</t>
  </si>
  <si>
    <t>SEDMAK</t>
  </si>
  <si>
    <t>LESA</t>
  </si>
  <si>
    <t>BLIN</t>
  </si>
  <si>
    <t>BEDENE</t>
  </si>
  <si>
    <t>ZORZIN</t>
  </si>
  <si>
    <t>VERZT</t>
  </si>
  <si>
    <t>SALVI</t>
  </si>
  <si>
    <t>BONIFACIO</t>
  </si>
  <si>
    <t>JANOWSKY</t>
  </si>
  <si>
    <t>CUPIN</t>
  </si>
  <si>
    <t>SCABAR</t>
  </si>
  <si>
    <t>GANTAR</t>
  </si>
  <si>
    <t>VESEL</t>
  </si>
  <si>
    <t>PECAR</t>
  </si>
  <si>
    <t>ZORZETTO</t>
  </si>
  <si>
    <t>SLO393</t>
  </si>
  <si>
    <t>ZIVA LESKO</t>
  </si>
  <si>
    <t>SLO984</t>
  </si>
  <si>
    <t>LANA AL DILAIMI</t>
  </si>
  <si>
    <t>SLO443</t>
  </si>
  <si>
    <t>DANTE MANOLO DROZINA</t>
  </si>
  <si>
    <t>SLO523</t>
  </si>
  <si>
    <t>JEAN-MARIE DROZINA</t>
  </si>
  <si>
    <t>ITA6959</t>
  </si>
  <si>
    <t>FRANCESCO TESSER</t>
  </si>
  <si>
    <t>ITA7369</t>
  </si>
  <si>
    <t>SOFIA VISNOVIC</t>
  </si>
  <si>
    <t>ITA6</t>
  </si>
  <si>
    <t>EMANUELE CATTANEO</t>
  </si>
  <si>
    <t>SLO188</t>
  </si>
  <si>
    <t>ZIGA CEPEK</t>
  </si>
  <si>
    <t>SLO526</t>
  </si>
  <si>
    <t>NINA GABRENJA</t>
  </si>
  <si>
    <t>SLO189</t>
  </si>
  <si>
    <t>ELISA SEDMAK</t>
  </si>
  <si>
    <t>ITA8058</t>
  </si>
  <si>
    <t>MATTEO LESA</t>
  </si>
  <si>
    <t>ITA8761</t>
  </si>
  <si>
    <t>ITREC BLIN</t>
  </si>
  <si>
    <t>SLO821</t>
  </si>
  <si>
    <t>MATEVZ BEDENE</t>
  </si>
  <si>
    <t>ITA8336</t>
  </si>
  <si>
    <t>MASSIMILIANO ZORZIN</t>
  </si>
  <si>
    <t>ITA8988</t>
  </si>
  <si>
    <t>ALLEGRA LUSA COSTAMA</t>
  </si>
  <si>
    <t>ITA8983</t>
  </si>
  <si>
    <t>FILIPO VERZT</t>
  </si>
  <si>
    <t>ITA5</t>
  </si>
  <si>
    <t>TOMMASO SALVI</t>
  </si>
  <si>
    <t>SLO520</t>
  </si>
  <si>
    <t>LUCKA BEDENE</t>
  </si>
  <si>
    <t>ITA111</t>
  </si>
  <si>
    <t>GIOVANNI BONIFACIO</t>
  </si>
  <si>
    <t>SLO668</t>
  </si>
  <si>
    <t>GAYA JANOWSKY</t>
  </si>
  <si>
    <t>ITA7162</t>
  </si>
  <si>
    <t>GIULIA CUPIN</t>
  </si>
  <si>
    <t>ITA8275</t>
  </si>
  <si>
    <t>LUKA SCABAR</t>
  </si>
  <si>
    <t>SLO962</t>
  </si>
  <si>
    <t>LEV GANTAR</t>
  </si>
  <si>
    <t>SLO855</t>
  </si>
  <si>
    <t>LENA VESEL</t>
  </si>
  <si>
    <t>L1</t>
  </si>
  <si>
    <t>SILVIA MOGLIA</t>
  </si>
  <si>
    <t>SLO611</t>
  </si>
  <si>
    <t>BRINA PECAR</t>
  </si>
  <si>
    <t>ITA3</t>
  </si>
  <si>
    <t>CATERINA ZORZETTO</t>
  </si>
  <si>
    <t>ITA7926</t>
  </si>
  <si>
    <t>ZABUKOVEC</t>
  </si>
  <si>
    <t>VUCETTI</t>
  </si>
  <si>
    <t>NAGY</t>
  </si>
  <si>
    <t>PETRIC</t>
  </si>
  <si>
    <t>MARGHERITA</t>
  </si>
  <si>
    <t>DEMJEN</t>
  </si>
  <si>
    <t>FRAS</t>
  </si>
  <si>
    <t>KALC</t>
  </si>
  <si>
    <t>GAIA</t>
  </si>
  <si>
    <t>NORDIO</t>
  </si>
  <si>
    <t>CENTAZZO</t>
  </si>
  <si>
    <t>STRAVS</t>
  </si>
  <si>
    <t>CANTE</t>
  </si>
  <si>
    <t>BENCIC</t>
  </si>
  <si>
    <t>BELINGER</t>
  </si>
  <si>
    <t>LACKO</t>
  </si>
  <si>
    <t>LEVANDOVSKA</t>
  </si>
  <si>
    <t>VALENCIC</t>
  </si>
  <si>
    <t>RODICA</t>
  </si>
  <si>
    <t>VISINTIN</t>
  </si>
  <si>
    <t>MONTESANO</t>
  </si>
  <si>
    <t>FILIPIC</t>
  </si>
  <si>
    <t>VERZEGNASSI</t>
  </si>
  <si>
    <t>COSLOVICH</t>
  </si>
  <si>
    <t>VRSCAJ</t>
  </si>
  <si>
    <t>VAKHRUSHEV</t>
  </si>
  <si>
    <t>Male</t>
  </si>
  <si>
    <t>REJEC</t>
  </si>
  <si>
    <t>ZNIDARIC</t>
  </si>
  <si>
    <t>CASTELLAN</t>
  </si>
  <si>
    <t>SMOTLAK</t>
  </si>
  <si>
    <t>KOPRIVEC</t>
  </si>
  <si>
    <t>KOVACIC</t>
  </si>
  <si>
    <t>FILIPCIC</t>
  </si>
  <si>
    <t>PARLADORI</t>
  </si>
  <si>
    <t>CORETTI</t>
  </si>
  <si>
    <t>BARL</t>
  </si>
  <si>
    <t>AGANOVIC</t>
  </si>
  <si>
    <t>BERTOK</t>
  </si>
  <si>
    <t>BALABAN</t>
  </si>
  <si>
    <t>EUGENIA</t>
  </si>
  <si>
    <t>MAGISTER</t>
  </si>
  <si>
    <t>FONDA</t>
  </si>
  <si>
    <t>DEGRASSI</t>
  </si>
  <si>
    <t>REDEK</t>
  </si>
  <si>
    <t>PANGER</t>
  </si>
  <si>
    <t>STERNI</t>
  </si>
  <si>
    <t>MARUSIC</t>
  </si>
  <si>
    <t>MARTA</t>
  </si>
  <si>
    <t>VIDMAR</t>
  </si>
  <si>
    <t>CREVATIN</t>
  </si>
  <si>
    <t>RATOSA</t>
  </si>
  <si>
    <t>BASSI</t>
  </si>
  <si>
    <t>SABADIN</t>
  </si>
  <si>
    <t>REBECCHI</t>
  </si>
  <si>
    <t>FABI</t>
  </si>
  <si>
    <t>BOZIC</t>
  </si>
  <si>
    <t>VALENTINIUS</t>
  </si>
  <si>
    <t>ERICA</t>
  </si>
  <si>
    <t>JEROMEL</t>
  </si>
  <si>
    <t>GIRANI</t>
  </si>
  <si>
    <t>ZIBERT</t>
  </si>
  <si>
    <t>PELLEGATTA</t>
  </si>
  <si>
    <t>FELDA</t>
  </si>
  <si>
    <t>GABRIELE</t>
  </si>
  <si>
    <t>HOSTNIK</t>
  </si>
  <si>
    <t>SLO711</t>
  </si>
  <si>
    <t>LUKA ZABUKOVEC</t>
  </si>
  <si>
    <t>11</t>
  </si>
  <si>
    <t>LISA VUCETTI</t>
  </si>
  <si>
    <t>HUN918</t>
  </si>
  <si>
    <t>BENDEGUZ NAGY</t>
  </si>
  <si>
    <t>SLO922</t>
  </si>
  <si>
    <t>ALJA PETRIC</t>
  </si>
  <si>
    <t>SLO944</t>
  </si>
  <si>
    <t>MAJ PETRIC</t>
  </si>
  <si>
    <t>ITA8953</t>
  </si>
  <si>
    <t>BARRO MARGHERITA</t>
  </si>
  <si>
    <t>VITTORIO BONIFACIO</t>
  </si>
  <si>
    <t>HUN1313</t>
  </si>
  <si>
    <t>OLIVER DEMJEN</t>
  </si>
  <si>
    <t>SLO758</t>
  </si>
  <si>
    <t>SVIT DUJMOVIC STERPIN</t>
  </si>
  <si>
    <t>SLO255</t>
  </si>
  <si>
    <t>MARTIN FRAS</t>
  </si>
  <si>
    <t>ITA8037</t>
  </si>
  <si>
    <t>IZTOK KALC</t>
  </si>
  <si>
    <t>ITA9074</t>
  </si>
  <si>
    <t>FABRIS GAIA</t>
  </si>
  <si>
    <t>ITA8386</t>
  </si>
  <si>
    <t>ANDREA NORDIO</t>
  </si>
  <si>
    <t>ITA8340</t>
  </si>
  <si>
    <t>LUCA CENTAZZO</t>
  </si>
  <si>
    <t>SLO811</t>
  </si>
  <si>
    <t>VALENTIN STRAVS</t>
  </si>
  <si>
    <t>SLO1212</t>
  </si>
  <si>
    <t>DANIEL CANTE</t>
  </si>
  <si>
    <t>SLO411</t>
  </si>
  <si>
    <t>TONI BENCIC</t>
  </si>
  <si>
    <t>SLO750</t>
  </si>
  <si>
    <t>DAN BELINGER</t>
  </si>
  <si>
    <t>HUN901</t>
  </si>
  <si>
    <t>DAVID LACKO</t>
  </si>
  <si>
    <t>SLO64</t>
  </si>
  <si>
    <t>YELYZAVETA LEVANDOVSKA</t>
  </si>
  <si>
    <t>SLO311</t>
  </si>
  <si>
    <t>ALENKA VALENCIC</t>
  </si>
  <si>
    <t>SLO377</t>
  </si>
  <si>
    <t>MARK RODICA</t>
  </si>
  <si>
    <t>ITA6981</t>
  </si>
  <si>
    <t>IVAN VISINTIN</t>
  </si>
  <si>
    <t>ITA8341</t>
  </si>
  <si>
    <t>GIUSEPPE MONTESANO</t>
  </si>
  <si>
    <t>SLO952</t>
  </si>
  <si>
    <t>KATJA FILIPIC</t>
  </si>
  <si>
    <t>ITA8815</t>
  </si>
  <si>
    <t>AUSTONI FRANCESCO</t>
  </si>
  <si>
    <t>ITA8308</t>
  </si>
  <si>
    <t>CARLO VERZEGNASSI</t>
  </si>
  <si>
    <t>ITA8874</t>
  </si>
  <si>
    <t>ENRICO COSLOVICH</t>
  </si>
  <si>
    <t>SLO234</t>
  </si>
  <si>
    <t>MARINA VRSCAJ</t>
  </si>
  <si>
    <t>SLO666</t>
  </si>
  <si>
    <t>JAKOB MUSA OLIVIERI</t>
  </si>
  <si>
    <t>SLO228</t>
  </si>
  <si>
    <t>CATERINA SEDMAK</t>
  </si>
  <si>
    <t>SLO913</t>
  </si>
  <si>
    <t>TARIN PECAR</t>
  </si>
  <si>
    <t>ITA96</t>
  </si>
  <si>
    <t>ANNA VUCETTI</t>
  </si>
  <si>
    <t>IVAN VAKHRUSHEV</t>
  </si>
  <si>
    <t>SLO511</t>
  </si>
  <si>
    <t>ANTON REJEC</t>
  </si>
  <si>
    <t>SLO951</t>
  </si>
  <si>
    <t>VAL MARIO COLARICH</t>
  </si>
  <si>
    <t>JAKOB ZNIDARIC</t>
  </si>
  <si>
    <t>ITA9045</t>
  </si>
  <si>
    <t>ALESSIO CASTELLAN</t>
  </si>
  <si>
    <t>ITA7707</t>
  </si>
  <si>
    <t>AXEL SMOTLAK</t>
  </si>
  <si>
    <t>PETER KOPRIVEC</t>
  </si>
  <si>
    <t>SLO875</t>
  </si>
  <si>
    <t>ROK KOVACIC</t>
  </si>
  <si>
    <t>SLO677</t>
  </si>
  <si>
    <t>KLEMEN FILIPCIC</t>
  </si>
  <si>
    <t>ITA7803</t>
  </si>
  <si>
    <t>MATILDE PARLADORI</t>
  </si>
  <si>
    <t>ITA8853</t>
  </si>
  <si>
    <t>LORENZO CORETTI</t>
  </si>
  <si>
    <t>ITA8832</t>
  </si>
  <si>
    <t>REBECCA GEIGER</t>
  </si>
  <si>
    <t>SLO525</t>
  </si>
  <si>
    <t>JURE BARL</t>
  </si>
  <si>
    <t>SLO395</t>
  </si>
  <si>
    <t>BENJAMIN AGANOVIC</t>
  </si>
  <si>
    <t>SLO759</t>
  </si>
  <si>
    <t>TAI SIMONOVICH ZAJELSNIK</t>
  </si>
  <si>
    <t>SLO669</t>
  </si>
  <si>
    <t>MATEJ BERTOK</t>
  </si>
  <si>
    <t>SLO368</t>
  </si>
  <si>
    <t>MARKO BALABAN</t>
  </si>
  <si>
    <t>ITA8954</t>
  </si>
  <si>
    <t>SCHIAVON EUGENIA</t>
  </si>
  <si>
    <t>SLO2112VID</t>
  </si>
  <si>
    <t>ITA87</t>
  </si>
  <si>
    <t>LORENZO FONDA</t>
  </si>
  <si>
    <t>ITA8063</t>
  </si>
  <si>
    <t>ELENA DEGRASSI</t>
  </si>
  <si>
    <t>SUI1862LUKAS</t>
  </si>
  <si>
    <t>SLO956</t>
  </si>
  <si>
    <t>SVEN PANGER</t>
  </si>
  <si>
    <t>ITA8581</t>
  </si>
  <si>
    <t>ZALA STERNI</t>
  </si>
  <si>
    <t>SLO111</t>
  </si>
  <si>
    <t>DANEI MARUSIC</t>
  </si>
  <si>
    <t>ITA8726</t>
  </si>
  <si>
    <t>BENUSSI MARTA</t>
  </si>
  <si>
    <t>SLO911</t>
  </si>
  <si>
    <t>LANA VIDMAR</t>
  </si>
  <si>
    <t>SLO955</t>
  </si>
  <si>
    <t>ZALA VIDMAR</t>
  </si>
  <si>
    <t>SLO678</t>
  </si>
  <si>
    <t>MANUEL CREVATIN</t>
  </si>
  <si>
    <t>SLO958</t>
  </si>
  <si>
    <t>DAVID RATOSA</t>
  </si>
  <si>
    <t>ITA8184</t>
  </si>
  <si>
    <t>GIULIA DI PASQUALE</t>
  </si>
  <si>
    <t>ITA8652</t>
  </si>
  <si>
    <t>JAN BASSI</t>
  </si>
  <si>
    <t>ITA9003</t>
  </si>
  <si>
    <t>GEIGER TOMMASO</t>
  </si>
  <si>
    <t>SLO93</t>
  </si>
  <si>
    <t>ROZA SABADIN</t>
  </si>
  <si>
    <t>ITA8886</t>
  </si>
  <si>
    <t>MATTIA DI MARTINO</t>
  </si>
  <si>
    <t>ITA8793</t>
  </si>
  <si>
    <t>FILIPPO REBECCHI</t>
  </si>
  <si>
    <t>ITA8499</t>
  </si>
  <si>
    <t>MARCO FABI</t>
  </si>
  <si>
    <t>SLO618</t>
  </si>
  <si>
    <t>LARA BOZIC</t>
  </si>
  <si>
    <t>ITA9032</t>
  </si>
  <si>
    <t>ALESSANDRO VALENTINIUS</t>
  </si>
  <si>
    <t>ITA8388</t>
  </si>
  <si>
    <t>PIETRO VERZEGNASSI</t>
  </si>
  <si>
    <t>ITA8952</t>
  </si>
  <si>
    <t>MILONE ERICA</t>
  </si>
  <si>
    <t>SLO631</t>
  </si>
  <si>
    <t>LION JEROMEL</t>
  </si>
  <si>
    <t>ITA7356</t>
  </si>
  <si>
    <t>CHRISTIAN GIRANI</t>
  </si>
  <si>
    <t>SLO527</t>
  </si>
  <si>
    <t>ALJAZ ZIBERT</t>
  </si>
  <si>
    <t>ITA6445</t>
  </si>
  <si>
    <t>RICCARDO PELLEGATTA</t>
  </si>
  <si>
    <t>ITA8779</t>
  </si>
  <si>
    <t>MARKO FELDA</t>
  </si>
  <si>
    <t>SLO912</t>
  </si>
  <si>
    <t>LIAM AL DIAIMI</t>
  </si>
  <si>
    <t>SLO524</t>
  </si>
  <si>
    <t>DOMEN HOSTNIK</t>
  </si>
  <si>
    <t>ANTONIAZZI GABRIELE</t>
  </si>
  <si>
    <t>LUKAS JAN REDEK</t>
  </si>
  <si>
    <t xml:space="preserve"> JK JADRO KOPER</t>
  </si>
  <si>
    <t xml:space="preserve"> SVBG</t>
  </si>
  <si>
    <t xml:space="preserve"> BALATONFIRED YC</t>
  </si>
  <si>
    <t xml:space="preserve"> YC ADRIACO</t>
  </si>
  <si>
    <t xml:space="preserve"> JK LJUBLJANA</t>
  </si>
  <si>
    <t xml:space="preserve"> JK PIRAT</t>
  </si>
  <si>
    <t xml:space="preserve"> JK IZOLA</t>
  </si>
  <si>
    <t xml:space="preserve"> TPK SIRENA</t>
  </si>
  <si>
    <t xml:space="preserve"> TRIESTINA DELLA VELA</t>
  </si>
  <si>
    <t xml:space="preserve"> JK OLIMPIC</t>
  </si>
  <si>
    <t xml:space="preserve"> LNI TRIESTE</t>
  </si>
  <si>
    <t xml:space="preserve"> JK BURJA</t>
  </si>
  <si>
    <t xml:space="preserve"> STSM</t>
  </si>
  <si>
    <t xml:space="preserve"> CDV MUGGIA</t>
  </si>
  <si>
    <t xml:space="preserve"> PD PIRAN</t>
  </si>
  <si>
    <t xml:space="preserve"> NCA</t>
  </si>
  <si>
    <t xml:space="preserve"> SMD PIRAN</t>
  </si>
  <si>
    <t xml:space="preserve"> WSC CRNOMELJ</t>
  </si>
  <si>
    <t xml:space="preserve"> M</t>
  </si>
  <si>
    <t>MAGISTER M</t>
  </si>
  <si>
    <t xml:space="preserve"> F</t>
  </si>
  <si>
    <t>INSERT INTO klub(ime) SELECT '</t>
  </si>
  <si>
    <t>JK JADRO KOPER</t>
  </si>
  <si>
    <t>'</t>
  </si>
  <si>
    <t>','</t>
  </si>
  <si>
    <t>',</t>
  </si>
  <si>
    <t>INSERT INTO tekmovalec(ime,sailno,spol, leto_rojstva) SELECT '</t>
  </si>
  <si>
    <t>dsq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</si>
</sst>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G6" workbookViewId="0">
      <selection activeCell="G2" sqref="G2:N110"/>
    </sheetView>
  </sheetViews>
  <sheetFormatPr defaultRowHeight="15" x14ac:dyDescent="0.25"/>
  <cols>
    <col min="6" max="6" width="24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 t="s">
        <v>6</v>
      </c>
    </row>
    <row r="2" spans="1:14" x14ac:dyDescent="0.25">
      <c r="A2">
        <v>1</v>
      </c>
      <c r="B2" t="s">
        <v>421</v>
      </c>
      <c r="C2" t="s">
        <v>422</v>
      </c>
      <c r="D2" t="s">
        <v>597</v>
      </c>
      <c r="E2">
        <v>2006</v>
      </c>
      <c r="F2" t="s">
        <v>579</v>
      </c>
      <c r="G2">
        <v>1</v>
      </c>
      <c r="H2">
        <v>2</v>
      </c>
      <c r="I2">
        <v>1</v>
      </c>
      <c r="J2" t="s">
        <v>17</v>
      </c>
      <c r="K2">
        <v>3</v>
      </c>
      <c r="L2">
        <v>1</v>
      </c>
      <c r="M2">
        <v>1</v>
      </c>
      <c r="N2">
        <v>9</v>
      </c>
    </row>
    <row r="3" spans="1:14" x14ac:dyDescent="0.25">
      <c r="A3">
        <v>2</v>
      </c>
      <c r="B3" t="s">
        <v>423</v>
      </c>
      <c r="C3" t="s">
        <v>424</v>
      </c>
      <c r="D3" t="s">
        <v>599</v>
      </c>
      <c r="E3">
        <v>2007</v>
      </c>
      <c r="F3" t="s">
        <v>580</v>
      </c>
      <c r="G3">
        <v>2</v>
      </c>
      <c r="H3">
        <v>1</v>
      </c>
      <c r="I3">
        <v>2</v>
      </c>
      <c r="J3">
        <v>2</v>
      </c>
      <c r="K3">
        <v>5</v>
      </c>
      <c r="L3">
        <v>2</v>
      </c>
      <c r="M3">
        <v>-14</v>
      </c>
      <c r="N3">
        <v>14</v>
      </c>
    </row>
    <row r="4" spans="1:14" x14ac:dyDescent="0.25">
      <c r="A4">
        <v>3</v>
      </c>
      <c r="B4" t="s">
        <v>425</v>
      </c>
      <c r="C4" t="s">
        <v>426</v>
      </c>
      <c r="D4" t="s">
        <v>597</v>
      </c>
      <c r="E4">
        <v>2004</v>
      </c>
      <c r="F4" t="s">
        <v>581</v>
      </c>
      <c r="G4">
        <v>4</v>
      </c>
      <c r="H4">
        <v>6</v>
      </c>
      <c r="I4">
        <v>9</v>
      </c>
      <c r="J4">
        <v>5</v>
      </c>
      <c r="K4">
        <v>2</v>
      </c>
      <c r="L4">
        <v>-12</v>
      </c>
      <c r="M4">
        <v>1</v>
      </c>
      <c r="N4">
        <v>27</v>
      </c>
    </row>
    <row r="5" spans="1:14" x14ac:dyDescent="0.25">
      <c r="A5">
        <v>4</v>
      </c>
      <c r="B5" t="s">
        <v>427</v>
      </c>
      <c r="C5" t="s">
        <v>428</v>
      </c>
      <c r="D5" t="s">
        <v>599</v>
      </c>
      <c r="E5">
        <v>2005</v>
      </c>
      <c r="F5" t="s">
        <v>579</v>
      </c>
      <c r="G5">
        <v>6</v>
      </c>
      <c r="H5">
        <v>2</v>
      </c>
      <c r="I5">
        <v>12</v>
      </c>
      <c r="J5">
        <v>4</v>
      </c>
      <c r="K5">
        <v>2</v>
      </c>
      <c r="L5">
        <v>-13</v>
      </c>
      <c r="M5">
        <v>5</v>
      </c>
      <c r="N5">
        <v>31</v>
      </c>
    </row>
    <row r="6" spans="1:14" x14ac:dyDescent="0.25">
      <c r="A6">
        <v>5</v>
      </c>
      <c r="B6" t="s">
        <v>429</v>
      </c>
      <c r="C6" t="s">
        <v>430</v>
      </c>
      <c r="D6" t="s">
        <v>597</v>
      </c>
      <c r="E6">
        <v>2007</v>
      </c>
      <c r="F6" t="s">
        <v>579</v>
      </c>
      <c r="G6">
        <v>2</v>
      </c>
      <c r="H6">
        <v>1</v>
      </c>
      <c r="I6">
        <v>5</v>
      </c>
      <c r="J6" t="s">
        <v>30</v>
      </c>
      <c r="K6">
        <v>15</v>
      </c>
      <c r="L6">
        <v>6</v>
      </c>
      <c r="M6">
        <v>3</v>
      </c>
      <c r="N6">
        <v>32</v>
      </c>
    </row>
    <row r="7" spans="1:14" x14ac:dyDescent="0.25">
      <c r="A7">
        <v>6</v>
      </c>
      <c r="B7" t="s">
        <v>431</v>
      </c>
      <c r="C7" t="s">
        <v>432</v>
      </c>
      <c r="D7" t="s">
        <v>599</v>
      </c>
      <c r="E7">
        <v>2004</v>
      </c>
      <c r="F7" t="s">
        <v>582</v>
      </c>
      <c r="G7">
        <v>9</v>
      </c>
      <c r="H7">
        <v>5</v>
      </c>
      <c r="I7">
        <v>8</v>
      </c>
      <c r="J7">
        <v>1</v>
      </c>
      <c r="K7">
        <v>6</v>
      </c>
      <c r="L7">
        <v>3</v>
      </c>
      <c r="M7">
        <v>-10</v>
      </c>
      <c r="N7">
        <v>32</v>
      </c>
    </row>
    <row r="8" spans="1:14" x14ac:dyDescent="0.25">
      <c r="A8">
        <v>7</v>
      </c>
      <c r="B8" t="s">
        <v>354</v>
      </c>
      <c r="C8" t="s">
        <v>433</v>
      </c>
      <c r="D8" t="s">
        <v>597</v>
      </c>
      <c r="E8">
        <v>2007</v>
      </c>
      <c r="F8" t="s">
        <v>580</v>
      </c>
      <c r="G8">
        <v>4</v>
      </c>
      <c r="H8">
        <v>9</v>
      </c>
      <c r="I8">
        <v>6</v>
      </c>
      <c r="J8">
        <v>-15</v>
      </c>
      <c r="K8">
        <v>5</v>
      </c>
      <c r="L8">
        <v>3</v>
      </c>
      <c r="M8">
        <v>5</v>
      </c>
      <c r="N8">
        <v>32</v>
      </c>
    </row>
    <row r="9" spans="1:14" x14ac:dyDescent="0.25">
      <c r="A9">
        <v>8</v>
      </c>
      <c r="B9" t="s">
        <v>434</v>
      </c>
      <c r="C9" t="s">
        <v>435</v>
      </c>
      <c r="D9" t="s">
        <v>597</v>
      </c>
      <c r="E9">
        <v>2005</v>
      </c>
      <c r="F9" t="s">
        <v>581</v>
      </c>
      <c r="G9">
        <v>-13</v>
      </c>
      <c r="H9">
        <v>3</v>
      </c>
      <c r="I9">
        <v>1</v>
      </c>
      <c r="J9">
        <v>10</v>
      </c>
      <c r="K9">
        <v>1</v>
      </c>
      <c r="L9">
        <v>11</v>
      </c>
      <c r="M9">
        <v>8</v>
      </c>
      <c r="N9">
        <v>34</v>
      </c>
    </row>
    <row r="10" spans="1:14" x14ac:dyDescent="0.25">
      <c r="A10">
        <v>9</v>
      </c>
      <c r="B10" t="s">
        <v>436</v>
      </c>
      <c r="C10" t="s">
        <v>437</v>
      </c>
      <c r="D10" t="s">
        <v>597</v>
      </c>
      <c r="E10">
        <v>2006</v>
      </c>
      <c r="F10" t="s">
        <v>584</v>
      </c>
      <c r="G10">
        <v>6</v>
      </c>
      <c r="H10">
        <v>4</v>
      </c>
      <c r="I10">
        <v>3</v>
      </c>
      <c r="J10">
        <v>9</v>
      </c>
      <c r="K10">
        <v>10</v>
      </c>
      <c r="L10">
        <v>-14</v>
      </c>
      <c r="M10">
        <v>2</v>
      </c>
      <c r="N10">
        <v>34</v>
      </c>
    </row>
    <row r="11" spans="1:14" x14ac:dyDescent="0.25">
      <c r="A11">
        <v>10</v>
      </c>
      <c r="B11" t="s">
        <v>438</v>
      </c>
      <c r="C11" t="s">
        <v>439</v>
      </c>
      <c r="D11" t="s">
        <v>597</v>
      </c>
      <c r="E11">
        <v>2004</v>
      </c>
      <c r="F11" t="s">
        <v>585</v>
      </c>
      <c r="G11">
        <v>5</v>
      </c>
      <c r="H11">
        <v>6</v>
      </c>
      <c r="I11">
        <v>9</v>
      </c>
      <c r="J11">
        <v>-16</v>
      </c>
      <c r="K11">
        <v>7</v>
      </c>
      <c r="L11">
        <v>2</v>
      </c>
      <c r="M11">
        <v>6</v>
      </c>
      <c r="N11">
        <v>35</v>
      </c>
    </row>
    <row r="12" spans="1:14" x14ac:dyDescent="0.25">
      <c r="A12">
        <v>11</v>
      </c>
      <c r="B12" t="s">
        <v>440</v>
      </c>
      <c r="C12" t="s">
        <v>441</v>
      </c>
      <c r="D12" t="s">
        <v>597</v>
      </c>
      <c r="E12">
        <v>2006</v>
      </c>
      <c r="F12" t="s">
        <v>586</v>
      </c>
      <c r="G12">
        <v>3</v>
      </c>
      <c r="H12">
        <v>11</v>
      </c>
      <c r="I12">
        <v>4</v>
      </c>
      <c r="J12">
        <v>-14</v>
      </c>
      <c r="K12">
        <v>3</v>
      </c>
      <c r="L12">
        <v>14</v>
      </c>
      <c r="M12">
        <v>7</v>
      </c>
      <c r="N12">
        <v>42</v>
      </c>
    </row>
    <row r="13" spans="1:14" x14ac:dyDescent="0.25">
      <c r="A13">
        <v>12</v>
      </c>
      <c r="B13" t="s">
        <v>442</v>
      </c>
      <c r="C13" t="s">
        <v>443</v>
      </c>
      <c r="D13" t="s">
        <v>599</v>
      </c>
      <c r="E13">
        <v>2005</v>
      </c>
      <c r="F13" t="s">
        <v>582</v>
      </c>
      <c r="G13">
        <v>10</v>
      </c>
      <c r="H13">
        <v>8</v>
      </c>
      <c r="I13">
        <v>2</v>
      </c>
      <c r="J13" t="s">
        <v>17</v>
      </c>
      <c r="K13">
        <v>12</v>
      </c>
      <c r="L13">
        <v>5</v>
      </c>
      <c r="M13">
        <v>6</v>
      </c>
      <c r="N13">
        <v>43</v>
      </c>
    </row>
    <row r="14" spans="1:14" x14ac:dyDescent="0.25">
      <c r="A14">
        <v>13</v>
      </c>
      <c r="B14" t="s">
        <v>444</v>
      </c>
      <c r="C14" t="s">
        <v>445</v>
      </c>
      <c r="D14" t="s">
        <v>597</v>
      </c>
      <c r="E14">
        <v>2004</v>
      </c>
      <c r="F14" t="s">
        <v>580</v>
      </c>
      <c r="G14">
        <v>-13</v>
      </c>
      <c r="H14">
        <v>7</v>
      </c>
      <c r="I14">
        <v>5</v>
      </c>
      <c r="J14">
        <v>4</v>
      </c>
      <c r="K14">
        <v>9</v>
      </c>
      <c r="L14">
        <v>9</v>
      </c>
      <c r="M14">
        <v>11</v>
      </c>
      <c r="N14">
        <v>45</v>
      </c>
    </row>
    <row r="15" spans="1:14" x14ac:dyDescent="0.25">
      <c r="A15">
        <v>14</v>
      </c>
      <c r="B15" t="s">
        <v>446</v>
      </c>
      <c r="C15" t="s">
        <v>447</v>
      </c>
      <c r="D15" t="s">
        <v>597</v>
      </c>
      <c r="E15">
        <v>2006</v>
      </c>
      <c r="F15" t="s">
        <v>586</v>
      </c>
      <c r="G15">
        <v>1</v>
      </c>
      <c r="H15">
        <v>19</v>
      </c>
      <c r="I15">
        <v>10</v>
      </c>
      <c r="J15">
        <v>6</v>
      </c>
      <c r="K15">
        <v>-26</v>
      </c>
      <c r="L15">
        <v>8</v>
      </c>
      <c r="M15">
        <v>4</v>
      </c>
      <c r="N15">
        <v>48</v>
      </c>
    </row>
    <row r="16" spans="1:14" x14ac:dyDescent="0.25">
      <c r="A16">
        <v>15</v>
      </c>
      <c r="B16" t="s">
        <v>448</v>
      </c>
      <c r="C16" t="s">
        <v>449</v>
      </c>
      <c r="D16" t="s">
        <v>597</v>
      </c>
      <c r="E16">
        <v>2006</v>
      </c>
      <c r="F16" t="s">
        <v>579</v>
      </c>
      <c r="G16">
        <v>11</v>
      </c>
      <c r="H16">
        <v>-20</v>
      </c>
      <c r="I16">
        <v>3</v>
      </c>
      <c r="J16">
        <v>6</v>
      </c>
      <c r="K16">
        <v>19</v>
      </c>
      <c r="L16">
        <v>7</v>
      </c>
      <c r="M16">
        <v>3</v>
      </c>
      <c r="N16">
        <v>49</v>
      </c>
    </row>
    <row r="17" spans="1:14" x14ac:dyDescent="0.25">
      <c r="A17">
        <v>16</v>
      </c>
      <c r="B17" t="s">
        <v>450</v>
      </c>
      <c r="C17" t="s">
        <v>451</v>
      </c>
      <c r="D17" t="s">
        <v>597</v>
      </c>
      <c r="E17">
        <v>2004</v>
      </c>
      <c r="F17" t="s">
        <v>585</v>
      </c>
      <c r="G17">
        <v>9</v>
      </c>
      <c r="H17">
        <v>9</v>
      </c>
      <c r="I17">
        <v>4</v>
      </c>
      <c r="J17">
        <v>-11</v>
      </c>
      <c r="K17">
        <v>10</v>
      </c>
      <c r="L17">
        <v>10</v>
      </c>
      <c r="M17">
        <v>11</v>
      </c>
      <c r="N17">
        <v>53</v>
      </c>
    </row>
    <row r="18" spans="1:14" x14ac:dyDescent="0.25">
      <c r="A18">
        <v>17</v>
      </c>
      <c r="B18" t="s">
        <v>452</v>
      </c>
      <c r="C18" t="s">
        <v>453</v>
      </c>
      <c r="D18" t="s">
        <v>597</v>
      </c>
      <c r="E18">
        <v>2006</v>
      </c>
      <c r="F18" t="s">
        <v>584</v>
      </c>
      <c r="G18">
        <v>7</v>
      </c>
      <c r="H18">
        <v>5</v>
      </c>
      <c r="I18">
        <v>8</v>
      </c>
      <c r="J18">
        <v>12</v>
      </c>
      <c r="K18">
        <v>-25</v>
      </c>
      <c r="L18">
        <v>4</v>
      </c>
      <c r="M18">
        <v>20</v>
      </c>
      <c r="N18">
        <v>56</v>
      </c>
    </row>
    <row r="19" spans="1:14" x14ac:dyDescent="0.25">
      <c r="A19">
        <v>18</v>
      </c>
      <c r="B19" t="s">
        <v>454</v>
      </c>
      <c r="C19" t="s">
        <v>455</v>
      </c>
      <c r="D19" t="s">
        <v>597</v>
      </c>
      <c r="E19">
        <v>2004</v>
      </c>
      <c r="F19" t="s">
        <v>584</v>
      </c>
      <c r="G19">
        <v>12</v>
      </c>
      <c r="H19">
        <v>8</v>
      </c>
      <c r="I19">
        <v>10</v>
      </c>
      <c r="J19">
        <v>5</v>
      </c>
      <c r="K19">
        <v>13</v>
      </c>
      <c r="L19">
        <v>-26</v>
      </c>
      <c r="M19">
        <v>13</v>
      </c>
      <c r="N19">
        <v>61</v>
      </c>
    </row>
    <row r="20" spans="1:14" x14ac:dyDescent="0.25">
      <c r="A20">
        <v>19</v>
      </c>
      <c r="B20" t="s">
        <v>456</v>
      </c>
      <c r="C20" t="s">
        <v>457</v>
      </c>
      <c r="D20" t="s">
        <v>597</v>
      </c>
      <c r="E20">
        <v>2005</v>
      </c>
      <c r="F20" t="s">
        <v>581</v>
      </c>
      <c r="G20">
        <v>-26</v>
      </c>
      <c r="H20">
        <v>14</v>
      </c>
      <c r="I20">
        <v>20</v>
      </c>
      <c r="J20">
        <v>8</v>
      </c>
      <c r="K20">
        <v>8</v>
      </c>
      <c r="L20">
        <v>4</v>
      </c>
      <c r="M20">
        <v>9</v>
      </c>
      <c r="N20">
        <v>63</v>
      </c>
    </row>
    <row r="21" spans="1:14" x14ac:dyDescent="0.25">
      <c r="A21">
        <v>20</v>
      </c>
      <c r="B21" t="s">
        <v>458</v>
      </c>
      <c r="C21" t="s">
        <v>459</v>
      </c>
      <c r="D21" t="s">
        <v>599</v>
      </c>
      <c r="E21">
        <v>2005</v>
      </c>
      <c r="F21" t="s">
        <v>584</v>
      </c>
      <c r="G21">
        <v>14</v>
      </c>
      <c r="H21">
        <v>10</v>
      </c>
      <c r="I21">
        <v>12</v>
      </c>
      <c r="J21">
        <v>7</v>
      </c>
      <c r="K21">
        <v>15</v>
      </c>
      <c r="L21">
        <v>5</v>
      </c>
      <c r="M21">
        <v>-23</v>
      </c>
      <c r="N21">
        <v>63</v>
      </c>
    </row>
    <row r="22" spans="1:14" x14ac:dyDescent="0.25">
      <c r="A22">
        <v>21</v>
      </c>
      <c r="B22" t="s">
        <v>460</v>
      </c>
      <c r="C22" t="s">
        <v>461</v>
      </c>
      <c r="D22" t="s">
        <v>599</v>
      </c>
      <c r="E22">
        <v>2005</v>
      </c>
      <c r="F22" t="s">
        <v>590</v>
      </c>
      <c r="G22">
        <v>5</v>
      </c>
      <c r="H22">
        <v>3</v>
      </c>
      <c r="I22">
        <v>6</v>
      </c>
      <c r="J22" t="s">
        <v>30</v>
      </c>
      <c r="K22">
        <v>4</v>
      </c>
      <c r="L22">
        <v>21</v>
      </c>
      <c r="M22">
        <v>26</v>
      </c>
      <c r="N22">
        <v>65</v>
      </c>
    </row>
    <row r="23" spans="1:14" x14ac:dyDescent="0.25">
      <c r="A23">
        <v>22</v>
      </c>
      <c r="B23" t="s">
        <v>462</v>
      </c>
      <c r="C23" t="s">
        <v>463</v>
      </c>
      <c r="D23" t="s">
        <v>597</v>
      </c>
      <c r="E23">
        <v>2008</v>
      </c>
      <c r="F23" t="s">
        <v>590</v>
      </c>
      <c r="G23">
        <v>7</v>
      </c>
      <c r="H23">
        <v>7</v>
      </c>
      <c r="I23">
        <v>14</v>
      </c>
      <c r="J23">
        <v>10</v>
      </c>
      <c r="K23">
        <v>17</v>
      </c>
      <c r="L23">
        <v>-22</v>
      </c>
      <c r="M23">
        <v>12</v>
      </c>
      <c r="N23">
        <v>67</v>
      </c>
    </row>
    <row r="24" spans="1:14" x14ac:dyDescent="0.25">
      <c r="A24">
        <v>23</v>
      </c>
      <c r="B24" t="s">
        <v>464</v>
      </c>
      <c r="C24" t="s">
        <v>465</v>
      </c>
      <c r="D24" t="s">
        <v>597</v>
      </c>
      <c r="E24">
        <v>2006</v>
      </c>
      <c r="F24" t="s">
        <v>586</v>
      </c>
      <c r="G24">
        <v>8</v>
      </c>
      <c r="H24">
        <v>-22</v>
      </c>
      <c r="I24">
        <v>14</v>
      </c>
      <c r="J24">
        <v>8</v>
      </c>
      <c r="K24">
        <v>11</v>
      </c>
      <c r="L24">
        <v>6</v>
      </c>
      <c r="M24">
        <v>22</v>
      </c>
      <c r="N24">
        <v>69</v>
      </c>
    </row>
    <row r="25" spans="1:14" x14ac:dyDescent="0.25">
      <c r="A25">
        <v>24</v>
      </c>
      <c r="B25" t="s">
        <v>466</v>
      </c>
      <c r="C25" t="s">
        <v>467</v>
      </c>
      <c r="D25" t="s">
        <v>597</v>
      </c>
      <c r="E25">
        <v>2008</v>
      </c>
      <c r="F25" t="s">
        <v>586</v>
      </c>
      <c r="G25">
        <v>-25</v>
      </c>
      <c r="H25">
        <v>11</v>
      </c>
      <c r="I25">
        <v>7</v>
      </c>
      <c r="J25">
        <v>9</v>
      </c>
      <c r="K25">
        <v>11</v>
      </c>
      <c r="L25">
        <v>17</v>
      </c>
      <c r="M25">
        <v>17</v>
      </c>
      <c r="N25">
        <v>72</v>
      </c>
    </row>
    <row r="26" spans="1:14" x14ac:dyDescent="0.25">
      <c r="A26">
        <v>25</v>
      </c>
      <c r="B26" t="s">
        <v>468</v>
      </c>
      <c r="C26" t="s">
        <v>469</v>
      </c>
      <c r="D26" t="s">
        <v>599</v>
      </c>
      <c r="E26">
        <v>2005</v>
      </c>
      <c r="F26" t="s">
        <v>579</v>
      </c>
      <c r="G26">
        <v>12</v>
      </c>
      <c r="H26">
        <v>10</v>
      </c>
      <c r="I26">
        <v>13</v>
      </c>
      <c r="J26">
        <v>18</v>
      </c>
      <c r="K26">
        <v>-20</v>
      </c>
      <c r="L26">
        <v>8</v>
      </c>
      <c r="M26">
        <v>16</v>
      </c>
      <c r="N26">
        <v>77</v>
      </c>
    </row>
    <row r="27" spans="1:14" x14ac:dyDescent="0.25">
      <c r="A27">
        <v>26</v>
      </c>
      <c r="B27" t="s">
        <v>470</v>
      </c>
      <c r="C27" t="s">
        <v>471</v>
      </c>
      <c r="D27" t="s">
        <v>597</v>
      </c>
      <c r="E27">
        <v>2004</v>
      </c>
      <c r="F27" t="s">
        <v>582</v>
      </c>
      <c r="G27">
        <v>17</v>
      </c>
      <c r="H27">
        <v>19</v>
      </c>
      <c r="I27" t="s">
        <v>30</v>
      </c>
      <c r="J27">
        <v>19</v>
      </c>
      <c r="K27">
        <v>8</v>
      </c>
      <c r="L27">
        <v>15</v>
      </c>
      <c r="M27">
        <v>4</v>
      </c>
      <c r="N27">
        <v>82</v>
      </c>
    </row>
    <row r="28" spans="1:14" x14ac:dyDescent="0.25">
      <c r="A28">
        <v>27</v>
      </c>
      <c r="B28" t="s">
        <v>472</v>
      </c>
      <c r="C28" t="s">
        <v>473</v>
      </c>
      <c r="D28" t="s">
        <v>597</v>
      </c>
      <c r="E28">
        <v>2007</v>
      </c>
      <c r="F28" t="s">
        <v>580</v>
      </c>
      <c r="G28">
        <v>20</v>
      </c>
      <c r="H28">
        <v>21</v>
      </c>
      <c r="I28">
        <v>18</v>
      </c>
      <c r="J28" t="s">
        <v>17</v>
      </c>
      <c r="K28">
        <v>4</v>
      </c>
      <c r="L28">
        <v>7</v>
      </c>
      <c r="M28">
        <v>17</v>
      </c>
      <c r="N28">
        <v>87</v>
      </c>
    </row>
    <row r="29" spans="1:14" x14ac:dyDescent="0.25">
      <c r="A29">
        <v>28</v>
      </c>
      <c r="B29" t="s">
        <v>474</v>
      </c>
      <c r="C29" t="s">
        <v>475</v>
      </c>
      <c r="D29" t="s">
        <v>597</v>
      </c>
      <c r="E29">
        <v>2008</v>
      </c>
      <c r="F29" t="s">
        <v>592</v>
      </c>
      <c r="G29">
        <v>3</v>
      </c>
      <c r="H29">
        <v>-12</v>
      </c>
      <c r="I29" t="s">
        <v>87</v>
      </c>
      <c r="J29">
        <v>1</v>
      </c>
      <c r="K29">
        <v>12</v>
      </c>
      <c r="L29">
        <v>10</v>
      </c>
      <c r="M29">
        <v>7</v>
      </c>
      <c r="N29">
        <v>93</v>
      </c>
    </row>
    <row r="30" spans="1:14" x14ac:dyDescent="0.25">
      <c r="A30">
        <v>29</v>
      </c>
      <c r="B30" t="s">
        <v>476</v>
      </c>
      <c r="C30" t="s">
        <v>477</v>
      </c>
      <c r="D30" t="s">
        <v>599</v>
      </c>
      <c r="E30">
        <v>2004</v>
      </c>
      <c r="F30" t="s">
        <v>596</v>
      </c>
      <c r="G30">
        <v>18</v>
      </c>
      <c r="H30">
        <v>17</v>
      </c>
      <c r="I30">
        <v>16</v>
      </c>
      <c r="J30">
        <v>7</v>
      </c>
      <c r="K30">
        <v>20</v>
      </c>
      <c r="L30">
        <v>-21</v>
      </c>
      <c r="M30">
        <v>15</v>
      </c>
      <c r="N30">
        <v>93</v>
      </c>
    </row>
    <row r="31" spans="1:14" x14ac:dyDescent="0.25">
      <c r="A31">
        <v>30</v>
      </c>
      <c r="B31" t="s">
        <v>478</v>
      </c>
      <c r="C31" t="s">
        <v>479</v>
      </c>
      <c r="D31" t="s">
        <v>597</v>
      </c>
      <c r="E31">
        <v>2004</v>
      </c>
      <c r="F31" t="s">
        <v>588</v>
      </c>
      <c r="G31">
        <v>17</v>
      </c>
      <c r="H31">
        <v>12</v>
      </c>
      <c r="I31">
        <v>-24</v>
      </c>
      <c r="J31">
        <v>20</v>
      </c>
      <c r="K31">
        <v>9</v>
      </c>
      <c r="L31">
        <v>20</v>
      </c>
      <c r="M31">
        <v>15</v>
      </c>
      <c r="N31">
        <v>93</v>
      </c>
    </row>
    <row r="32" spans="1:14" x14ac:dyDescent="0.25">
      <c r="A32">
        <v>31</v>
      </c>
      <c r="B32" t="s">
        <v>480</v>
      </c>
      <c r="C32" t="s">
        <v>481</v>
      </c>
      <c r="D32" t="s">
        <v>599</v>
      </c>
      <c r="E32">
        <v>2003</v>
      </c>
      <c r="F32" t="s">
        <v>585</v>
      </c>
      <c r="G32">
        <v>11</v>
      </c>
      <c r="H32">
        <v>13</v>
      </c>
      <c r="I32">
        <v>11</v>
      </c>
      <c r="J32">
        <v>18</v>
      </c>
      <c r="K32">
        <v>14</v>
      </c>
      <c r="L32">
        <v>-30</v>
      </c>
      <c r="M32">
        <v>29</v>
      </c>
      <c r="N32">
        <v>96</v>
      </c>
    </row>
    <row r="33" spans="1:14" x14ac:dyDescent="0.25">
      <c r="A33">
        <v>32</v>
      </c>
      <c r="B33" t="s">
        <v>482</v>
      </c>
      <c r="C33" t="s">
        <v>483</v>
      </c>
      <c r="D33" t="s">
        <v>599</v>
      </c>
      <c r="E33">
        <v>2006</v>
      </c>
      <c r="F33" t="s">
        <v>579</v>
      </c>
      <c r="G33">
        <v>14</v>
      </c>
      <c r="H33">
        <v>16</v>
      </c>
      <c r="I33">
        <v>11</v>
      </c>
      <c r="J33">
        <v>14</v>
      </c>
      <c r="K33">
        <v>23</v>
      </c>
      <c r="L33">
        <v>19</v>
      </c>
      <c r="M33">
        <v>-25</v>
      </c>
      <c r="N33">
        <v>97</v>
      </c>
    </row>
    <row r="34" spans="1:14" x14ac:dyDescent="0.25">
      <c r="A34">
        <v>33</v>
      </c>
      <c r="B34" t="s">
        <v>484</v>
      </c>
      <c r="C34" t="s">
        <v>485</v>
      </c>
      <c r="D34" t="s">
        <v>599</v>
      </c>
      <c r="E34">
        <v>2004</v>
      </c>
      <c r="F34" t="s">
        <v>580</v>
      </c>
      <c r="G34">
        <v>16</v>
      </c>
      <c r="H34">
        <v>13</v>
      </c>
      <c r="I34">
        <v>7</v>
      </c>
      <c r="J34">
        <v>12</v>
      </c>
      <c r="K34">
        <v>27</v>
      </c>
      <c r="L34">
        <v>-29</v>
      </c>
      <c r="M34">
        <v>24</v>
      </c>
      <c r="N34">
        <v>99</v>
      </c>
    </row>
    <row r="35" spans="1:14" x14ac:dyDescent="0.25">
      <c r="A35">
        <v>34</v>
      </c>
      <c r="B35" t="s">
        <v>101</v>
      </c>
      <c r="C35" t="s">
        <v>486</v>
      </c>
      <c r="D35" t="s">
        <v>597</v>
      </c>
      <c r="E35">
        <v>2005</v>
      </c>
      <c r="F35" t="s">
        <v>584</v>
      </c>
      <c r="G35">
        <v>8</v>
      </c>
      <c r="H35">
        <v>15</v>
      </c>
      <c r="I35" t="s">
        <v>103</v>
      </c>
      <c r="J35">
        <v>1</v>
      </c>
      <c r="N35">
        <v>103</v>
      </c>
    </row>
    <row r="36" spans="1:14" x14ac:dyDescent="0.25">
      <c r="A36">
        <v>35</v>
      </c>
      <c r="B36" t="s">
        <v>487</v>
      </c>
      <c r="C36" t="s">
        <v>488</v>
      </c>
      <c r="D36" t="s">
        <v>597</v>
      </c>
      <c r="E36">
        <v>2007</v>
      </c>
      <c r="F36" t="s">
        <v>579</v>
      </c>
      <c r="G36">
        <v>15</v>
      </c>
      <c r="H36">
        <v>26</v>
      </c>
      <c r="I36">
        <v>19</v>
      </c>
      <c r="J36">
        <v>25</v>
      </c>
      <c r="K36">
        <v>27</v>
      </c>
      <c r="L36">
        <v>23</v>
      </c>
      <c r="M36">
        <v>-38</v>
      </c>
      <c r="N36">
        <v>135</v>
      </c>
    </row>
    <row r="37" spans="1:14" x14ac:dyDescent="0.25">
      <c r="A37">
        <v>36</v>
      </c>
      <c r="B37" t="s">
        <v>489</v>
      </c>
      <c r="C37" t="s">
        <v>490</v>
      </c>
      <c r="D37" t="s">
        <v>597</v>
      </c>
      <c r="E37">
        <v>2006</v>
      </c>
      <c r="F37" t="s">
        <v>579</v>
      </c>
      <c r="G37">
        <v>18</v>
      </c>
      <c r="H37">
        <v>-28</v>
      </c>
      <c r="I37">
        <v>27</v>
      </c>
      <c r="J37">
        <v>23</v>
      </c>
      <c r="K37">
        <v>21</v>
      </c>
      <c r="L37">
        <v>22</v>
      </c>
      <c r="M37">
        <v>24</v>
      </c>
      <c r="N37">
        <v>135</v>
      </c>
    </row>
    <row r="38" spans="1:14" x14ac:dyDescent="0.25">
      <c r="A38">
        <v>37</v>
      </c>
      <c r="B38" t="s">
        <v>109</v>
      </c>
      <c r="C38" t="s">
        <v>491</v>
      </c>
      <c r="D38" t="s">
        <v>597</v>
      </c>
      <c r="E38">
        <v>2003</v>
      </c>
      <c r="F38" t="s">
        <v>594</v>
      </c>
      <c r="G38">
        <v>10</v>
      </c>
      <c r="H38">
        <v>18</v>
      </c>
      <c r="I38">
        <v>15</v>
      </c>
      <c r="J38">
        <v>27</v>
      </c>
      <c r="K38">
        <v>35</v>
      </c>
      <c r="L38">
        <v>-40</v>
      </c>
      <c r="M38">
        <v>31</v>
      </c>
      <c r="N38">
        <v>136</v>
      </c>
    </row>
    <row r="39" spans="1:14" x14ac:dyDescent="0.25">
      <c r="A39">
        <v>38</v>
      </c>
      <c r="B39" t="s">
        <v>492</v>
      </c>
      <c r="C39" t="s">
        <v>493</v>
      </c>
      <c r="D39" t="s">
        <v>597</v>
      </c>
      <c r="E39">
        <v>2004</v>
      </c>
      <c r="F39" t="s">
        <v>592</v>
      </c>
      <c r="G39" t="s">
        <v>114</v>
      </c>
      <c r="H39" t="s">
        <v>115</v>
      </c>
      <c r="I39" t="s">
        <v>115</v>
      </c>
      <c r="J39">
        <v>3</v>
      </c>
      <c r="K39">
        <v>1</v>
      </c>
      <c r="L39">
        <v>13</v>
      </c>
      <c r="M39">
        <v>2</v>
      </c>
      <c r="N39">
        <v>139</v>
      </c>
    </row>
    <row r="40" spans="1:14" x14ac:dyDescent="0.25">
      <c r="A40">
        <v>39</v>
      </c>
      <c r="B40" t="s">
        <v>494</v>
      </c>
      <c r="C40" t="s">
        <v>495</v>
      </c>
      <c r="D40" t="s">
        <v>597</v>
      </c>
      <c r="E40">
        <v>2007</v>
      </c>
      <c r="F40" t="s">
        <v>586</v>
      </c>
      <c r="G40">
        <v>25</v>
      </c>
      <c r="H40">
        <v>27</v>
      </c>
      <c r="I40">
        <v>22</v>
      </c>
      <c r="J40">
        <v>29</v>
      </c>
      <c r="K40">
        <v>7</v>
      </c>
      <c r="L40">
        <v>32</v>
      </c>
      <c r="M40">
        <v>-33</v>
      </c>
      <c r="N40">
        <v>142</v>
      </c>
    </row>
    <row r="41" spans="1:14" x14ac:dyDescent="0.25">
      <c r="A41">
        <v>40</v>
      </c>
      <c r="B41" t="s">
        <v>118</v>
      </c>
      <c r="C41" t="s">
        <v>496</v>
      </c>
      <c r="D41" t="s">
        <v>597</v>
      </c>
      <c r="E41">
        <v>2005</v>
      </c>
      <c r="F41" t="s">
        <v>590</v>
      </c>
      <c r="G41">
        <v>21</v>
      </c>
      <c r="H41">
        <v>20</v>
      </c>
      <c r="I41">
        <v>13</v>
      </c>
      <c r="J41">
        <v>32</v>
      </c>
      <c r="K41">
        <v>-37</v>
      </c>
      <c r="L41">
        <v>28</v>
      </c>
      <c r="M41">
        <v>28</v>
      </c>
      <c r="N41">
        <v>142</v>
      </c>
    </row>
    <row r="42" spans="1:14" x14ac:dyDescent="0.25">
      <c r="A42">
        <v>41</v>
      </c>
      <c r="B42" t="s">
        <v>497</v>
      </c>
      <c r="C42" t="s">
        <v>498</v>
      </c>
      <c r="D42" t="s">
        <v>597</v>
      </c>
      <c r="E42">
        <v>2007</v>
      </c>
      <c r="F42" t="s">
        <v>595</v>
      </c>
      <c r="G42">
        <v>28</v>
      </c>
      <c r="H42">
        <v>29</v>
      </c>
      <c r="I42">
        <v>31</v>
      </c>
      <c r="J42">
        <v>17</v>
      </c>
      <c r="K42">
        <v>21</v>
      </c>
      <c r="L42">
        <v>-35</v>
      </c>
      <c r="M42">
        <v>18</v>
      </c>
      <c r="N42">
        <v>144</v>
      </c>
    </row>
    <row r="43" spans="1:14" x14ac:dyDescent="0.25">
      <c r="A43">
        <v>42</v>
      </c>
      <c r="B43" t="s">
        <v>499</v>
      </c>
      <c r="C43" t="s">
        <v>500</v>
      </c>
      <c r="D43" t="s">
        <v>597</v>
      </c>
      <c r="E43">
        <v>2005</v>
      </c>
      <c r="F43" t="s">
        <v>588</v>
      </c>
      <c r="G43">
        <v>20</v>
      </c>
      <c r="H43">
        <v>21</v>
      </c>
      <c r="I43">
        <v>26</v>
      </c>
      <c r="J43">
        <v>24</v>
      </c>
      <c r="K43">
        <v>-41</v>
      </c>
      <c r="L43">
        <v>32</v>
      </c>
      <c r="M43">
        <v>25</v>
      </c>
      <c r="N43">
        <v>148</v>
      </c>
    </row>
    <row r="44" spans="1:14" x14ac:dyDescent="0.25">
      <c r="A44">
        <v>43</v>
      </c>
      <c r="B44" t="s">
        <v>501</v>
      </c>
      <c r="C44" t="s">
        <v>502</v>
      </c>
      <c r="D44" t="s">
        <v>599</v>
      </c>
      <c r="E44">
        <v>2004</v>
      </c>
      <c r="F44" t="s">
        <v>580</v>
      </c>
      <c r="G44">
        <v>29</v>
      </c>
      <c r="H44">
        <v>25</v>
      </c>
      <c r="I44">
        <v>15</v>
      </c>
      <c r="J44">
        <v>24</v>
      </c>
      <c r="K44">
        <v>-43</v>
      </c>
      <c r="L44">
        <v>16</v>
      </c>
      <c r="M44">
        <v>41</v>
      </c>
      <c r="N44">
        <v>150</v>
      </c>
    </row>
    <row r="45" spans="1:14" x14ac:dyDescent="0.25">
      <c r="A45">
        <v>44</v>
      </c>
      <c r="B45" t="s">
        <v>503</v>
      </c>
      <c r="C45" t="s">
        <v>504</v>
      </c>
      <c r="D45" t="s">
        <v>597</v>
      </c>
      <c r="E45">
        <v>2005</v>
      </c>
      <c r="F45" t="s">
        <v>592</v>
      </c>
      <c r="G45" t="s">
        <v>114</v>
      </c>
      <c r="H45" t="s">
        <v>115</v>
      </c>
      <c r="I45" t="s">
        <v>115</v>
      </c>
      <c r="J45">
        <v>3</v>
      </c>
      <c r="K45">
        <v>19</v>
      </c>
      <c r="L45">
        <v>1</v>
      </c>
      <c r="M45">
        <v>10</v>
      </c>
      <c r="N45">
        <v>153</v>
      </c>
    </row>
    <row r="46" spans="1:14" x14ac:dyDescent="0.25">
      <c r="A46">
        <v>45</v>
      </c>
      <c r="B46" t="s">
        <v>505</v>
      </c>
      <c r="C46" t="s">
        <v>506</v>
      </c>
      <c r="D46" t="s">
        <v>599</v>
      </c>
      <c r="E46">
        <v>2006</v>
      </c>
      <c r="F46" t="s">
        <v>592</v>
      </c>
      <c r="G46" t="s">
        <v>114</v>
      </c>
      <c r="H46" t="s">
        <v>115</v>
      </c>
      <c r="I46" t="s">
        <v>115</v>
      </c>
      <c r="J46">
        <v>2</v>
      </c>
      <c r="K46">
        <v>6</v>
      </c>
      <c r="L46">
        <v>18</v>
      </c>
      <c r="M46">
        <v>9</v>
      </c>
      <c r="N46">
        <v>155</v>
      </c>
    </row>
    <row r="47" spans="1:14" x14ac:dyDescent="0.25">
      <c r="A47">
        <v>46</v>
      </c>
      <c r="B47" t="s">
        <v>507</v>
      </c>
      <c r="C47" t="s">
        <v>508</v>
      </c>
      <c r="D47" t="s">
        <v>597</v>
      </c>
      <c r="E47">
        <v>2003</v>
      </c>
      <c r="F47" t="s">
        <v>583</v>
      </c>
      <c r="G47">
        <v>30</v>
      </c>
      <c r="H47">
        <v>30</v>
      </c>
      <c r="I47">
        <v>21</v>
      </c>
      <c r="J47" t="s">
        <v>17</v>
      </c>
      <c r="K47">
        <v>24</v>
      </c>
      <c r="L47">
        <v>24</v>
      </c>
      <c r="M47">
        <v>26</v>
      </c>
      <c r="N47">
        <v>155</v>
      </c>
    </row>
    <row r="48" spans="1:14" x14ac:dyDescent="0.25">
      <c r="A48">
        <v>47</v>
      </c>
      <c r="B48" t="s">
        <v>509</v>
      </c>
      <c r="C48" t="s">
        <v>510</v>
      </c>
      <c r="D48" t="s">
        <v>597</v>
      </c>
      <c r="E48">
        <v>2005</v>
      </c>
      <c r="F48" t="s">
        <v>590</v>
      </c>
      <c r="G48">
        <v>16</v>
      </c>
      <c r="H48">
        <v>30</v>
      </c>
      <c r="I48">
        <v>24</v>
      </c>
      <c r="J48" t="s">
        <v>17</v>
      </c>
      <c r="K48">
        <v>31</v>
      </c>
      <c r="L48">
        <v>26</v>
      </c>
      <c r="M48">
        <v>31</v>
      </c>
      <c r="N48">
        <v>158</v>
      </c>
    </row>
    <row r="49" spans="1:14" x14ac:dyDescent="0.25">
      <c r="A49">
        <v>48</v>
      </c>
      <c r="B49" t="s">
        <v>511</v>
      </c>
      <c r="C49" t="s">
        <v>512</v>
      </c>
      <c r="D49" t="s">
        <v>597</v>
      </c>
      <c r="E49">
        <v>2005</v>
      </c>
      <c r="F49" t="s">
        <v>584</v>
      </c>
      <c r="G49">
        <v>36</v>
      </c>
      <c r="H49">
        <v>33</v>
      </c>
      <c r="I49">
        <v>18</v>
      </c>
      <c r="J49">
        <v>27</v>
      </c>
      <c r="K49">
        <v>28</v>
      </c>
      <c r="L49">
        <v>17</v>
      </c>
      <c r="M49">
        <v>-40</v>
      </c>
      <c r="N49">
        <v>159</v>
      </c>
    </row>
    <row r="50" spans="1:14" x14ac:dyDescent="0.25">
      <c r="A50">
        <v>49</v>
      </c>
      <c r="B50" t="s">
        <v>513</v>
      </c>
      <c r="C50" t="s">
        <v>514</v>
      </c>
      <c r="D50" t="s">
        <v>597</v>
      </c>
      <c r="E50">
        <v>2005</v>
      </c>
      <c r="F50" t="s">
        <v>588</v>
      </c>
      <c r="G50">
        <v>30</v>
      </c>
      <c r="H50">
        <v>-44</v>
      </c>
      <c r="I50">
        <v>21</v>
      </c>
      <c r="J50">
        <v>22</v>
      </c>
      <c r="K50">
        <v>34</v>
      </c>
      <c r="L50">
        <v>24</v>
      </c>
      <c r="M50">
        <v>28</v>
      </c>
      <c r="N50">
        <v>159</v>
      </c>
    </row>
    <row r="51" spans="1:14" x14ac:dyDescent="0.25">
      <c r="A51">
        <v>50</v>
      </c>
      <c r="B51" t="s">
        <v>515</v>
      </c>
      <c r="C51" t="s">
        <v>516</v>
      </c>
      <c r="D51" t="s">
        <v>597</v>
      </c>
      <c r="E51">
        <v>2009</v>
      </c>
      <c r="F51" t="s">
        <v>590</v>
      </c>
      <c r="G51">
        <v>27</v>
      </c>
      <c r="H51">
        <v>24</v>
      </c>
      <c r="I51">
        <v>29</v>
      </c>
      <c r="J51">
        <v>20</v>
      </c>
      <c r="K51">
        <v>-40</v>
      </c>
      <c r="L51">
        <v>30</v>
      </c>
      <c r="M51">
        <v>34</v>
      </c>
      <c r="N51">
        <v>164</v>
      </c>
    </row>
    <row r="52" spans="1:14" x14ac:dyDescent="0.25">
      <c r="A52">
        <v>51</v>
      </c>
      <c r="B52" t="s">
        <v>517</v>
      </c>
      <c r="C52" t="s">
        <v>518</v>
      </c>
      <c r="D52" t="s">
        <v>599</v>
      </c>
      <c r="E52">
        <v>2004</v>
      </c>
      <c r="F52" t="s">
        <v>582</v>
      </c>
      <c r="G52">
        <v>45</v>
      </c>
      <c r="H52">
        <v>45</v>
      </c>
      <c r="I52">
        <v>41</v>
      </c>
      <c r="J52" t="s">
        <v>17</v>
      </c>
      <c r="K52">
        <v>16</v>
      </c>
      <c r="L52">
        <v>12</v>
      </c>
      <c r="M52">
        <v>8</v>
      </c>
      <c r="N52">
        <v>167</v>
      </c>
    </row>
    <row r="53" spans="1:14" x14ac:dyDescent="0.25">
      <c r="A53">
        <v>52</v>
      </c>
      <c r="B53" t="s">
        <v>519</v>
      </c>
      <c r="C53" t="s">
        <v>598</v>
      </c>
      <c r="D53" t="s">
        <v>597</v>
      </c>
      <c r="E53">
        <v>2007</v>
      </c>
      <c r="F53" t="s">
        <v>584</v>
      </c>
      <c r="G53">
        <v>31</v>
      </c>
      <c r="H53">
        <v>14</v>
      </c>
      <c r="I53">
        <v>28</v>
      </c>
      <c r="J53" t="s">
        <v>17</v>
      </c>
      <c r="K53">
        <v>34</v>
      </c>
      <c r="L53">
        <v>34</v>
      </c>
      <c r="M53">
        <v>27</v>
      </c>
      <c r="N53">
        <v>168</v>
      </c>
    </row>
    <row r="54" spans="1:14" x14ac:dyDescent="0.25">
      <c r="A54">
        <v>53</v>
      </c>
      <c r="B54" t="s">
        <v>520</v>
      </c>
      <c r="C54" t="s">
        <v>521</v>
      </c>
      <c r="D54" t="s">
        <v>597</v>
      </c>
      <c r="E54">
        <v>2004</v>
      </c>
      <c r="F54" t="s">
        <v>592</v>
      </c>
      <c r="G54">
        <v>21</v>
      </c>
      <c r="H54" t="s">
        <v>114</v>
      </c>
      <c r="I54" t="s">
        <v>115</v>
      </c>
      <c r="J54">
        <v>31</v>
      </c>
      <c r="K54">
        <v>30</v>
      </c>
      <c r="L54">
        <v>15</v>
      </c>
      <c r="M54">
        <v>14</v>
      </c>
      <c r="N54">
        <v>171.5</v>
      </c>
    </row>
    <row r="55" spans="1:14" x14ac:dyDescent="0.25">
      <c r="A55">
        <v>54</v>
      </c>
      <c r="B55" t="s">
        <v>522</v>
      </c>
      <c r="C55" t="s">
        <v>523</v>
      </c>
      <c r="D55" t="s">
        <v>599</v>
      </c>
      <c r="E55">
        <v>2006</v>
      </c>
      <c r="F55" t="s">
        <v>587</v>
      </c>
      <c r="G55">
        <v>32</v>
      </c>
      <c r="H55">
        <v>31</v>
      </c>
      <c r="I55">
        <v>17</v>
      </c>
      <c r="J55">
        <v>21</v>
      </c>
      <c r="K55">
        <v>-40</v>
      </c>
      <c r="L55">
        <v>33</v>
      </c>
      <c r="M55">
        <v>38</v>
      </c>
      <c r="N55">
        <v>172</v>
      </c>
    </row>
    <row r="56" spans="1:14" x14ac:dyDescent="0.25">
      <c r="A56">
        <v>55</v>
      </c>
      <c r="B56" t="s">
        <v>524</v>
      </c>
      <c r="C56" t="s">
        <v>578</v>
      </c>
      <c r="D56" t="s">
        <v>597</v>
      </c>
      <c r="E56">
        <v>2006</v>
      </c>
      <c r="F56" t="s">
        <v>590</v>
      </c>
      <c r="G56">
        <v>31</v>
      </c>
      <c r="H56">
        <v>32</v>
      </c>
      <c r="I56">
        <v>32</v>
      </c>
      <c r="J56">
        <v>22</v>
      </c>
      <c r="K56">
        <v>38</v>
      </c>
      <c r="L56" t="s">
        <v>114</v>
      </c>
      <c r="M56">
        <v>21</v>
      </c>
      <c r="N56">
        <v>176</v>
      </c>
    </row>
    <row r="57" spans="1:14" x14ac:dyDescent="0.25">
      <c r="A57">
        <v>56</v>
      </c>
      <c r="B57" t="s">
        <v>525</v>
      </c>
      <c r="C57" t="s">
        <v>526</v>
      </c>
      <c r="D57" t="s">
        <v>597</v>
      </c>
      <c r="E57">
        <v>2005</v>
      </c>
      <c r="F57" t="s">
        <v>579</v>
      </c>
      <c r="G57">
        <v>28</v>
      </c>
      <c r="H57">
        <v>25</v>
      </c>
      <c r="I57">
        <v>25</v>
      </c>
      <c r="J57">
        <v>-36</v>
      </c>
      <c r="K57">
        <v>33</v>
      </c>
      <c r="L57">
        <v>31</v>
      </c>
      <c r="M57">
        <v>36</v>
      </c>
      <c r="N57">
        <v>178</v>
      </c>
    </row>
    <row r="58" spans="1:14" x14ac:dyDescent="0.25">
      <c r="A58">
        <v>57</v>
      </c>
      <c r="B58" t="s">
        <v>527</v>
      </c>
      <c r="C58" t="s">
        <v>528</v>
      </c>
      <c r="D58" t="s">
        <v>599</v>
      </c>
      <c r="E58">
        <v>2009</v>
      </c>
      <c r="F58" t="s">
        <v>586</v>
      </c>
      <c r="G58">
        <v>34</v>
      </c>
      <c r="H58">
        <v>-36</v>
      </c>
      <c r="I58">
        <v>23</v>
      </c>
      <c r="J58">
        <v>35</v>
      </c>
      <c r="K58">
        <v>30</v>
      </c>
      <c r="L58">
        <v>27</v>
      </c>
      <c r="M58">
        <v>35</v>
      </c>
      <c r="N58">
        <v>184</v>
      </c>
    </row>
    <row r="59" spans="1:14" x14ac:dyDescent="0.25">
      <c r="A59">
        <v>58</v>
      </c>
      <c r="B59" t="s">
        <v>529</v>
      </c>
      <c r="C59" t="s">
        <v>530</v>
      </c>
      <c r="D59" t="s">
        <v>597</v>
      </c>
      <c r="E59">
        <v>2004</v>
      </c>
      <c r="F59" t="s">
        <v>579</v>
      </c>
      <c r="G59">
        <v>27</v>
      </c>
      <c r="H59">
        <v>24</v>
      </c>
      <c r="I59">
        <v>28</v>
      </c>
      <c r="J59">
        <v>28</v>
      </c>
      <c r="K59">
        <v>39</v>
      </c>
      <c r="L59">
        <v>39</v>
      </c>
      <c r="M59">
        <v>-41</v>
      </c>
      <c r="N59">
        <v>185</v>
      </c>
    </row>
    <row r="60" spans="1:14" x14ac:dyDescent="0.25">
      <c r="A60">
        <v>59</v>
      </c>
      <c r="B60" t="s">
        <v>531</v>
      </c>
      <c r="C60" t="s">
        <v>532</v>
      </c>
      <c r="D60" t="s">
        <v>599</v>
      </c>
      <c r="E60">
        <v>2007</v>
      </c>
      <c r="F60" t="s">
        <v>582</v>
      </c>
      <c r="G60">
        <v>-38</v>
      </c>
      <c r="H60">
        <v>17</v>
      </c>
      <c r="I60">
        <v>35</v>
      </c>
      <c r="J60">
        <v>37</v>
      </c>
      <c r="K60">
        <v>36</v>
      </c>
      <c r="L60">
        <v>28</v>
      </c>
      <c r="M60">
        <v>36</v>
      </c>
      <c r="N60">
        <v>189</v>
      </c>
    </row>
    <row r="61" spans="1:14" x14ac:dyDescent="0.25">
      <c r="A61">
        <v>60</v>
      </c>
      <c r="B61" t="s">
        <v>533</v>
      </c>
      <c r="C61" t="s">
        <v>534</v>
      </c>
      <c r="D61" t="s">
        <v>599</v>
      </c>
      <c r="E61">
        <v>2004</v>
      </c>
      <c r="F61" t="s">
        <v>579</v>
      </c>
      <c r="G61">
        <v>29</v>
      </c>
      <c r="H61">
        <v>29</v>
      </c>
      <c r="I61">
        <v>30</v>
      </c>
      <c r="J61">
        <v>34</v>
      </c>
      <c r="K61">
        <v>37</v>
      </c>
      <c r="L61">
        <v>31</v>
      </c>
      <c r="M61">
        <v>-47</v>
      </c>
      <c r="N61">
        <v>190</v>
      </c>
    </row>
    <row r="62" spans="1:14" x14ac:dyDescent="0.25">
      <c r="A62">
        <v>61</v>
      </c>
      <c r="B62" t="s">
        <v>535</v>
      </c>
      <c r="C62" t="s">
        <v>536</v>
      </c>
      <c r="D62" t="s">
        <v>599</v>
      </c>
      <c r="E62">
        <v>2007</v>
      </c>
      <c r="F62" t="s">
        <v>579</v>
      </c>
      <c r="G62">
        <v>33</v>
      </c>
      <c r="H62">
        <v>32</v>
      </c>
      <c r="I62">
        <v>32</v>
      </c>
      <c r="J62">
        <v>36</v>
      </c>
      <c r="K62">
        <v>24</v>
      </c>
      <c r="L62">
        <v>-42</v>
      </c>
      <c r="M62">
        <v>35</v>
      </c>
      <c r="N62">
        <v>192</v>
      </c>
    </row>
    <row r="63" spans="1:14" x14ac:dyDescent="0.25">
      <c r="A63">
        <v>62</v>
      </c>
      <c r="B63" t="s">
        <v>537</v>
      </c>
      <c r="C63" t="s">
        <v>538</v>
      </c>
      <c r="D63" t="s">
        <v>597</v>
      </c>
      <c r="E63">
        <v>2004</v>
      </c>
      <c r="F63" t="s">
        <v>588</v>
      </c>
      <c r="G63">
        <v>34</v>
      </c>
      <c r="H63">
        <v>28</v>
      </c>
      <c r="I63">
        <v>29</v>
      </c>
      <c r="J63">
        <v>34</v>
      </c>
      <c r="K63">
        <v>-42</v>
      </c>
      <c r="L63">
        <v>38</v>
      </c>
      <c r="M63">
        <v>30</v>
      </c>
      <c r="N63">
        <v>193</v>
      </c>
    </row>
    <row r="64" spans="1:14" x14ac:dyDescent="0.25">
      <c r="A64">
        <v>63</v>
      </c>
      <c r="B64" t="s">
        <v>539</v>
      </c>
      <c r="C64" t="s">
        <v>540</v>
      </c>
      <c r="D64" t="s">
        <v>597</v>
      </c>
      <c r="E64">
        <v>2007</v>
      </c>
      <c r="F64" t="s">
        <v>579</v>
      </c>
      <c r="G64">
        <v>19</v>
      </c>
      <c r="H64">
        <v>31</v>
      </c>
      <c r="I64">
        <v>33</v>
      </c>
      <c r="J64">
        <v>33</v>
      </c>
      <c r="K64">
        <v>42</v>
      </c>
      <c r="L64">
        <v>41</v>
      </c>
      <c r="M64">
        <v>-43</v>
      </c>
      <c r="N64">
        <v>199</v>
      </c>
    </row>
    <row r="65" spans="1:14" x14ac:dyDescent="0.25">
      <c r="A65">
        <v>64</v>
      </c>
      <c r="B65" t="s">
        <v>541</v>
      </c>
      <c r="C65" t="s">
        <v>542</v>
      </c>
      <c r="D65" t="s">
        <v>599</v>
      </c>
      <c r="E65">
        <v>2007</v>
      </c>
      <c r="F65" t="s">
        <v>582</v>
      </c>
      <c r="G65">
        <v>33</v>
      </c>
      <c r="H65">
        <v>33</v>
      </c>
      <c r="I65">
        <v>34</v>
      </c>
      <c r="J65">
        <v>26</v>
      </c>
      <c r="K65">
        <v>32</v>
      </c>
      <c r="L65">
        <v>41</v>
      </c>
      <c r="M65">
        <v>-45</v>
      </c>
      <c r="N65">
        <v>199</v>
      </c>
    </row>
    <row r="66" spans="1:14" x14ac:dyDescent="0.25">
      <c r="A66">
        <v>65</v>
      </c>
      <c r="B66" t="s">
        <v>543</v>
      </c>
      <c r="C66" t="s">
        <v>544</v>
      </c>
      <c r="D66" t="s">
        <v>597</v>
      </c>
      <c r="E66">
        <v>2005</v>
      </c>
      <c r="F66" t="s">
        <v>580</v>
      </c>
      <c r="G66" t="s">
        <v>114</v>
      </c>
      <c r="H66" t="s">
        <v>115</v>
      </c>
      <c r="I66" t="s">
        <v>115</v>
      </c>
      <c r="J66">
        <v>28</v>
      </c>
      <c r="K66">
        <v>22</v>
      </c>
      <c r="L66">
        <v>20</v>
      </c>
      <c r="M66">
        <v>19</v>
      </c>
      <c r="N66">
        <v>209</v>
      </c>
    </row>
    <row r="67" spans="1:14" x14ac:dyDescent="0.25">
      <c r="A67">
        <v>66</v>
      </c>
      <c r="B67" t="s">
        <v>545</v>
      </c>
      <c r="C67" t="s">
        <v>546</v>
      </c>
      <c r="D67" t="s">
        <v>597</v>
      </c>
      <c r="E67">
        <v>2009</v>
      </c>
      <c r="F67" t="s">
        <v>592</v>
      </c>
      <c r="G67" t="s">
        <v>114</v>
      </c>
      <c r="H67" t="s">
        <v>115</v>
      </c>
      <c r="I67" t="s">
        <v>115</v>
      </c>
      <c r="J67">
        <v>26</v>
      </c>
      <c r="K67">
        <v>23</v>
      </c>
      <c r="L67">
        <v>18</v>
      </c>
      <c r="M67">
        <v>23</v>
      </c>
      <c r="N67">
        <v>210</v>
      </c>
    </row>
    <row r="68" spans="1:14" x14ac:dyDescent="0.25">
      <c r="A68">
        <v>67</v>
      </c>
      <c r="B68" t="s">
        <v>547</v>
      </c>
      <c r="C68" t="s">
        <v>548</v>
      </c>
      <c r="D68" t="s">
        <v>597</v>
      </c>
      <c r="E68">
        <v>2008</v>
      </c>
      <c r="F68" t="s">
        <v>584</v>
      </c>
      <c r="G68">
        <v>32</v>
      </c>
      <c r="H68">
        <v>27</v>
      </c>
      <c r="I68">
        <v>34</v>
      </c>
      <c r="J68">
        <v>40</v>
      </c>
      <c r="K68">
        <v>38</v>
      </c>
      <c r="L68">
        <v>-48</v>
      </c>
      <c r="M68">
        <v>42</v>
      </c>
      <c r="N68">
        <v>213</v>
      </c>
    </row>
    <row r="69" spans="1:14" x14ac:dyDescent="0.25">
      <c r="A69">
        <v>68</v>
      </c>
      <c r="B69" t="s">
        <v>549</v>
      </c>
      <c r="C69" t="s">
        <v>550</v>
      </c>
      <c r="D69" t="s">
        <v>597</v>
      </c>
      <c r="E69">
        <v>2009</v>
      </c>
      <c r="F69" t="s">
        <v>580</v>
      </c>
      <c r="G69">
        <v>35</v>
      </c>
      <c r="H69">
        <v>34</v>
      </c>
      <c r="I69">
        <v>27</v>
      </c>
      <c r="J69">
        <v>38</v>
      </c>
      <c r="K69">
        <v>-45</v>
      </c>
      <c r="L69">
        <v>43</v>
      </c>
      <c r="M69">
        <v>40</v>
      </c>
      <c r="N69">
        <v>217</v>
      </c>
    </row>
    <row r="70" spans="1:14" x14ac:dyDescent="0.25">
      <c r="A70">
        <v>69</v>
      </c>
      <c r="B70" t="s">
        <v>551</v>
      </c>
      <c r="C70" t="s">
        <v>552</v>
      </c>
      <c r="D70" t="s">
        <v>597</v>
      </c>
      <c r="E70">
        <v>2007</v>
      </c>
      <c r="F70" t="s">
        <v>589</v>
      </c>
      <c r="G70">
        <v>-43</v>
      </c>
      <c r="H70">
        <v>42</v>
      </c>
      <c r="I70">
        <v>40</v>
      </c>
      <c r="J70">
        <v>31</v>
      </c>
      <c r="K70">
        <v>29</v>
      </c>
      <c r="L70">
        <v>33</v>
      </c>
      <c r="M70">
        <v>42</v>
      </c>
      <c r="N70">
        <v>217</v>
      </c>
    </row>
    <row r="71" spans="1:14" x14ac:dyDescent="0.25">
      <c r="A71">
        <v>70</v>
      </c>
      <c r="B71" t="s">
        <v>553</v>
      </c>
      <c r="C71" t="s">
        <v>554</v>
      </c>
      <c r="D71" t="s">
        <v>597</v>
      </c>
      <c r="E71">
        <v>2008</v>
      </c>
      <c r="F71" t="s">
        <v>592</v>
      </c>
      <c r="G71">
        <v>35</v>
      </c>
      <c r="H71">
        <v>34</v>
      </c>
      <c r="I71" t="s">
        <v>114</v>
      </c>
      <c r="J71">
        <v>33</v>
      </c>
      <c r="K71">
        <v>45</v>
      </c>
      <c r="L71">
        <v>37</v>
      </c>
      <c r="M71">
        <v>34</v>
      </c>
      <c r="N71">
        <v>218</v>
      </c>
    </row>
    <row r="72" spans="1:14" x14ac:dyDescent="0.25">
      <c r="A72">
        <v>71</v>
      </c>
      <c r="B72" t="s">
        <v>555</v>
      </c>
      <c r="C72" t="s">
        <v>556</v>
      </c>
      <c r="D72" t="s">
        <v>599</v>
      </c>
      <c r="E72">
        <v>2007</v>
      </c>
      <c r="F72" t="s">
        <v>588</v>
      </c>
      <c r="G72">
        <v>42</v>
      </c>
      <c r="H72">
        <v>39</v>
      </c>
      <c r="I72">
        <v>36</v>
      </c>
      <c r="J72">
        <v>38</v>
      </c>
      <c r="K72">
        <v>-48</v>
      </c>
      <c r="L72">
        <v>40</v>
      </c>
      <c r="M72">
        <v>32</v>
      </c>
      <c r="N72">
        <v>227</v>
      </c>
    </row>
    <row r="73" spans="1:14" x14ac:dyDescent="0.25">
      <c r="A73">
        <v>72</v>
      </c>
      <c r="B73" t="s">
        <v>557</v>
      </c>
      <c r="C73" t="s">
        <v>558</v>
      </c>
      <c r="D73" t="s">
        <v>597</v>
      </c>
      <c r="E73">
        <v>2006</v>
      </c>
      <c r="F73" t="s">
        <v>587</v>
      </c>
      <c r="G73" t="s">
        <v>114</v>
      </c>
      <c r="H73" t="s">
        <v>115</v>
      </c>
      <c r="I73" t="s">
        <v>115</v>
      </c>
      <c r="J73">
        <v>21</v>
      </c>
      <c r="K73">
        <v>14</v>
      </c>
      <c r="L73">
        <v>45</v>
      </c>
      <c r="M73">
        <v>29</v>
      </c>
      <c r="N73">
        <v>229</v>
      </c>
    </row>
    <row r="74" spans="1:14" x14ac:dyDescent="0.25">
      <c r="A74">
        <v>73</v>
      </c>
      <c r="B74" t="s">
        <v>559</v>
      </c>
      <c r="C74" t="s">
        <v>560</v>
      </c>
      <c r="D74" t="s">
        <v>597</v>
      </c>
      <c r="E74">
        <v>2009</v>
      </c>
      <c r="F74" t="s">
        <v>580</v>
      </c>
      <c r="G74">
        <v>37</v>
      </c>
      <c r="H74">
        <v>35</v>
      </c>
      <c r="I74">
        <v>30</v>
      </c>
      <c r="J74">
        <v>35</v>
      </c>
      <c r="K74">
        <v>48</v>
      </c>
      <c r="L74">
        <v>-50</v>
      </c>
      <c r="M74">
        <v>46</v>
      </c>
      <c r="N74">
        <v>231</v>
      </c>
    </row>
    <row r="75" spans="1:14" x14ac:dyDescent="0.25">
      <c r="A75">
        <v>74</v>
      </c>
      <c r="B75" t="s">
        <v>561</v>
      </c>
      <c r="C75" t="s">
        <v>562</v>
      </c>
      <c r="D75" t="s">
        <v>599</v>
      </c>
      <c r="E75">
        <v>2003</v>
      </c>
      <c r="F75" t="s">
        <v>582</v>
      </c>
      <c r="G75" t="s">
        <v>114</v>
      </c>
      <c r="H75" t="s">
        <v>115</v>
      </c>
      <c r="I75" t="s">
        <v>115</v>
      </c>
      <c r="J75">
        <v>19</v>
      </c>
      <c r="K75">
        <v>18</v>
      </c>
      <c r="L75" t="s">
        <v>196</v>
      </c>
      <c r="M75">
        <v>18</v>
      </c>
      <c r="N75">
        <v>235</v>
      </c>
    </row>
    <row r="76" spans="1:14" x14ac:dyDescent="0.25">
      <c r="A76">
        <v>75</v>
      </c>
      <c r="B76" t="s">
        <v>563</v>
      </c>
      <c r="C76" t="s">
        <v>564</v>
      </c>
      <c r="D76" t="s">
        <v>597</v>
      </c>
      <c r="E76">
        <v>2006</v>
      </c>
      <c r="F76" t="s">
        <v>588</v>
      </c>
      <c r="G76">
        <v>38</v>
      </c>
      <c r="H76">
        <v>36</v>
      </c>
      <c r="I76">
        <v>35</v>
      </c>
      <c r="J76">
        <v>37</v>
      </c>
      <c r="K76">
        <v>-46</v>
      </c>
      <c r="L76">
        <v>44</v>
      </c>
      <c r="M76">
        <v>45</v>
      </c>
      <c r="N76">
        <v>235</v>
      </c>
    </row>
    <row r="77" spans="1:14" x14ac:dyDescent="0.25">
      <c r="A77">
        <v>76</v>
      </c>
      <c r="B77" t="s">
        <v>565</v>
      </c>
      <c r="C77" t="s">
        <v>566</v>
      </c>
      <c r="D77" t="s">
        <v>597</v>
      </c>
      <c r="E77">
        <v>2008</v>
      </c>
      <c r="F77" t="s">
        <v>592</v>
      </c>
      <c r="G77" t="s">
        <v>114</v>
      </c>
      <c r="H77" t="s">
        <v>115</v>
      </c>
      <c r="I77" t="s">
        <v>115</v>
      </c>
      <c r="J77">
        <v>32</v>
      </c>
      <c r="K77">
        <v>28</v>
      </c>
      <c r="L77">
        <v>27</v>
      </c>
      <c r="M77">
        <v>30</v>
      </c>
      <c r="N77">
        <v>237</v>
      </c>
    </row>
    <row r="78" spans="1:14" x14ac:dyDescent="0.25">
      <c r="A78">
        <v>77</v>
      </c>
      <c r="B78" t="s">
        <v>567</v>
      </c>
      <c r="C78" t="s">
        <v>568</v>
      </c>
      <c r="D78" t="s">
        <v>597</v>
      </c>
      <c r="E78">
        <v>2005</v>
      </c>
      <c r="F78" t="s">
        <v>583</v>
      </c>
      <c r="G78">
        <v>39</v>
      </c>
      <c r="H78">
        <v>42</v>
      </c>
      <c r="I78">
        <v>36</v>
      </c>
      <c r="J78">
        <v>42</v>
      </c>
      <c r="K78">
        <v>41</v>
      </c>
      <c r="L78">
        <v>-44</v>
      </c>
      <c r="M78">
        <v>37</v>
      </c>
      <c r="N78">
        <v>237</v>
      </c>
    </row>
    <row r="79" spans="1:14" x14ac:dyDescent="0.25">
      <c r="A79">
        <v>78</v>
      </c>
      <c r="B79" t="s">
        <v>569</v>
      </c>
      <c r="C79" t="s">
        <v>570</v>
      </c>
      <c r="D79" t="s">
        <v>597</v>
      </c>
      <c r="E79">
        <v>2007</v>
      </c>
      <c r="F79" t="s">
        <v>589</v>
      </c>
      <c r="G79">
        <v>42</v>
      </c>
      <c r="H79">
        <v>41</v>
      </c>
      <c r="I79">
        <v>17</v>
      </c>
      <c r="J79">
        <v>41</v>
      </c>
      <c r="K79" t="s">
        <v>17</v>
      </c>
      <c r="L79">
        <v>47</v>
      </c>
      <c r="M79">
        <v>50</v>
      </c>
      <c r="N79">
        <v>238</v>
      </c>
    </row>
    <row r="80" spans="1:14" x14ac:dyDescent="0.25">
      <c r="A80">
        <v>79</v>
      </c>
      <c r="B80" t="s">
        <v>571</v>
      </c>
      <c r="C80" t="s">
        <v>572</v>
      </c>
      <c r="D80" t="s">
        <v>597</v>
      </c>
      <c r="E80">
        <v>2006</v>
      </c>
      <c r="F80" t="s">
        <v>592</v>
      </c>
      <c r="G80" t="s">
        <v>114</v>
      </c>
      <c r="H80" t="s">
        <v>115</v>
      </c>
      <c r="I80" t="s">
        <v>115</v>
      </c>
      <c r="J80">
        <v>30</v>
      </c>
      <c r="K80">
        <v>32</v>
      </c>
      <c r="L80">
        <v>25</v>
      </c>
      <c r="M80">
        <v>33</v>
      </c>
      <c r="N80">
        <v>240</v>
      </c>
    </row>
    <row r="81" spans="1:14" x14ac:dyDescent="0.25">
      <c r="A81">
        <v>80</v>
      </c>
      <c r="B81" t="s">
        <v>573</v>
      </c>
      <c r="C81" t="s">
        <v>574</v>
      </c>
      <c r="D81" t="s">
        <v>597</v>
      </c>
      <c r="E81">
        <v>2007</v>
      </c>
      <c r="F81" t="s">
        <v>579</v>
      </c>
      <c r="G81">
        <v>41</v>
      </c>
      <c r="H81">
        <v>39</v>
      </c>
      <c r="I81">
        <v>39</v>
      </c>
      <c r="J81">
        <v>39</v>
      </c>
      <c r="K81">
        <v>39</v>
      </c>
      <c r="L81">
        <v>46</v>
      </c>
      <c r="M81" t="s">
        <v>17</v>
      </c>
      <c r="N81">
        <v>243</v>
      </c>
    </row>
    <row r="82" spans="1:14" x14ac:dyDescent="0.25">
      <c r="A82">
        <v>81</v>
      </c>
      <c r="B82" t="s">
        <v>209</v>
      </c>
      <c r="C82" t="s">
        <v>577</v>
      </c>
      <c r="D82" t="s">
        <v>597</v>
      </c>
      <c r="E82">
        <v>2008</v>
      </c>
      <c r="F82" t="s">
        <v>582</v>
      </c>
      <c r="G82" t="s">
        <v>114</v>
      </c>
      <c r="H82" t="s">
        <v>115</v>
      </c>
      <c r="I82" t="s">
        <v>115</v>
      </c>
      <c r="J82">
        <v>30</v>
      </c>
      <c r="K82">
        <v>18</v>
      </c>
      <c r="L82">
        <v>39</v>
      </c>
      <c r="M82">
        <v>39</v>
      </c>
      <c r="N82">
        <v>246</v>
      </c>
    </row>
    <row r="83" spans="1:14" x14ac:dyDescent="0.25">
      <c r="A83">
        <v>82</v>
      </c>
      <c r="B83" t="s">
        <v>575</v>
      </c>
      <c r="C83" t="s">
        <v>576</v>
      </c>
      <c r="D83" t="s">
        <v>597</v>
      </c>
      <c r="E83">
        <v>2004</v>
      </c>
      <c r="F83" t="s">
        <v>583</v>
      </c>
      <c r="G83">
        <v>43</v>
      </c>
      <c r="H83">
        <v>38</v>
      </c>
      <c r="I83">
        <v>31</v>
      </c>
      <c r="J83">
        <v>43</v>
      </c>
      <c r="K83">
        <v>43</v>
      </c>
      <c r="L83" t="s">
        <v>17</v>
      </c>
      <c r="M83">
        <v>50</v>
      </c>
      <c r="N83">
        <v>248</v>
      </c>
    </row>
    <row r="84" spans="1:14" x14ac:dyDescent="0.25">
      <c r="A84">
        <v>83</v>
      </c>
      <c r="B84" t="s">
        <v>300</v>
      </c>
      <c r="C84" t="s">
        <v>301</v>
      </c>
      <c r="D84" t="s">
        <v>599</v>
      </c>
      <c r="E84">
        <v>2007</v>
      </c>
      <c r="F84" t="s">
        <v>590</v>
      </c>
      <c r="G84">
        <v>26</v>
      </c>
      <c r="H84">
        <v>37</v>
      </c>
      <c r="I84" t="s">
        <v>114</v>
      </c>
      <c r="J84" t="s">
        <v>216</v>
      </c>
      <c r="K84">
        <v>44</v>
      </c>
      <c r="L84">
        <v>35</v>
      </c>
      <c r="M84">
        <v>49</v>
      </c>
      <c r="N84">
        <v>251</v>
      </c>
    </row>
    <row r="85" spans="1:14" x14ac:dyDescent="0.25">
      <c r="A85">
        <v>84</v>
      </c>
      <c r="B85" t="s">
        <v>302</v>
      </c>
      <c r="C85" t="s">
        <v>303</v>
      </c>
      <c r="D85" t="s">
        <v>599</v>
      </c>
      <c r="E85">
        <v>2008</v>
      </c>
      <c r="F85" t="s">
        <v>579</v>
      </c>
      <c r="G85">
        <v>39</v>
      </c>
      <c r="H85">
        <v>41</v>
      </c>
      <c r="I85">
        <v>33</v>
      </c>
      <c r="J85">
        <v>46</v>
      </c>
      <c r="K85">
        <v>51</v>
      </c>
      <c r="L85">
        <v>46</v>
      </c>
      <c r="M85">
        <v>-52</v>
      </c>
      <c r="N85">
        <v>256</v>
      </c>
    </row>
    <row r="86" spans="1:14" x14ac:dyDescent="0.25">
      <c r="A86">
        <v>85</v>
      </c>
      <c r="B86" t="s">
        <v>304</v>
      </c>
      <c r="C86" t="s">
        <v>305</v>
      </c>
      <c r="D86" t="s">
        <v>597</v>
      </c>
      <c r="E86">
        <v>2006</v>
      </c>
      <c r="F86" t="s">
        <v>593</v>
      </c>
      <c r="G86">
        <v>37</v>
      </c>
      <c r="H86">
        <v>43</v>
      </c>
      <c r="I86">
        <v>37</v>
      </c>
      <c r="J86">
        <v>43</v>
      </c>
      <c r="K86">
        <v>50</v>
      </c>
      <c r="L86">
        <v>-52</v>
      </c>
      <c r="M86">
        <v>47</v>
      </c>
      <c r="N86">
        <v>257</v>
      </c>
    </row>
    <row r="87" spans="1:14" x14ac:dyDescent="0.25">
      <c r="A87">
        <v>86</v>
      </c>
      <c r="B87" t="s">
        <v>306</v>
      </c>
      <c r="C87" t="s">
        <v>307</v>
      </c>
      <c r="D87" t="s">
        <v>597</v>
      </c>
      <c r="E87">
        <v>2009</v>
      </c>
      <c r="F87" t="s">
        <v>593</v>
      </c>
      <c r="G87">
        <v>41</v>
      </c>
      <c r="H87">
        <v>37</v>
      </c>
      <c r="I87">
        <v>38</v>
      </c>
      <c r="J87">
        <v>45</v>
      </c>
      <c r="K87">
        <v>-49</v>
      </c>
      <c r="L87">
        <v>49</v>
      </c>
      <c r="M87">
        <v>48</v>
      </c>
      <c r="N87">
        <v>258</v>
      </c>
    </row>
    <row r="88" spans="1:14" x14ac:dyDescent="0.25">
      <c r="A88">
        <v>87</v>
      </c>
      <c r="B88" t="s">
        <v>308</v>
      </c>
      <c r="C88" t="s">
        <v>309</v>
      </c>
      <c r="D88" t="s">
        <v>597</v>
      </c>
      <c r="E88">
        <v>2009</v>
      </c>
      <c r="F88" t="s">
        <v>587</v>
      </c>
      <c r="G88">
        <v>40</v>
      </c>
      <c r="H88">
        <v>35</v>
      </c>
      <c r="I88">
        <v>38</v>
      </c>
      <c r="J88">
        <v>50</v>
      </c>
      <c r="K88">
        <v>47</v>
      </c>
      <c r="L88">
        <v>-51</v>
      </c>
      <c r="M88">
        <v>49</v>
      </c>
      <c r="N88">
        <v>259</v>
      </c>
    </row>
    <row r="89" spans="1:14" x14ac:dyDescent="0.25">
      <c r="A89">
        <v>88</v>
      </c>
      <c r="B89" t="s">
        <v>310</v>
      </c>
      <c r="C89" t="s">
        <v>311</v>
      </c>
      <c r="D89" t="s">
        <v>599</v>
      </c>
      <c r="E89">
        <v>2007</v>
      </c>
      <c r="F89" t="s">
        <v>592</v>
      </c>
      <c r="G89" t="s">
        <v>114</v>
      </c>
      <c r="H89" t="s">
        <v>115</v>
      </c>
      <c r="I89" t="s">
        <v>115</v>
      </c>
      <c r="J89">
        <v>29</v>
      </c>
      <c r="K89">
        <v>36</v>
      </c>
      <c r="L89">
        <v>36</v>
      </c>
      <c r="M89">
        <v>39</v>
      </c>
      <c r="N89">
        <v>260</v>
      </c>
    </row>
    <row r="90" spans="1:14" x14ac:dyDescent="0.25">
      <c r="A90">
        <v>89</v>
      </c>
      <c r="B90" t="s">
        <v>312</v>
      </c>
      <c r="C90" t="s">
        <v>313</v>
      </c>
      <c r="D90" t="s">
        <v>597</v>
      </c>
      <c r="E90">
        <v>2009</v>
      </c>
      <c r="F90" t="s">
        <v>580</v>
      </c>
      <c r="G90">
        <v>40</v>
      </c>
      <c r="H90">
        <v>40</v>
      </c>
      <c r="I90">
        <v>37</v>
      </c>
      <c r="J90">
        <v>42</v>
      </c>
      <c r="K90">
        <v>53</v>
      </c>
      <c r="L90">
        <v>48</v>
      </c>
      <c r="M90">
        <v>-54</v>
      </c>
      <c r="N90">
        <v>260</v>
      </c>
    </row>
    <row r="91" spans="1:14" x14ac:dyDescent="0.25">
      <c r="A91">
        <v>90</v>
      </c>
      <c r="B91" t="s">
        <v>314</v>
      </c>
      <c r="C91" t="s">
        <v>315</v>
      </c>
      <c r="D91" t="s">
        <v>597</v>
      </c>
      <c r="E91">
        <v>2008</v>
      </c>
      <c r="F91" t="s">
        <v>584</v>
      </c>
      <c r="G91">
        <v>36</v>
      </c>
      <c r="H91">
        <v>38</v>
      </c>
      <c r="I91" t="s">
        <v>114</v>
      </c>
      <c r="J91">
        <v>41</v>
      </c>
      <c r="K91">
        <v>53</v>
      </c>
      <c r="L91">
        <v>53</v>
      </c>
      <c r="M91">
        <v>44</v>
      </c>
      <c r="N91">
        <v>265</v>
      </c>
    </row>
    <row r="92" spans="1:14" x14ac:dyDescent="0.25">
      <c r="A92">
        <v>91</v>
      </c>
      <c r="B92" t="s">
        <v>316</v>
      </c>
      <c r="C92" t="s">
        <v>317</v>
      </c>
      <c r="D92" t="s">
        <v>599</v>
      </c>
      <c r="E92">
        <v>2007</v>
      </c>
      <c r="F92" t="s">
        <v>583</v>
      </c>
      <c r="G92">
        <v>44</v>
      </c>
      <c r="H92">
        <v>40</v>
      </c>
      <c r="I92">
        <v>40</v>
      </c>
      <c r="J92">
        <v>44</v>
      </c>
      <c r="K92">
        <v>52</v>
      </c>
      <c r="L92">
        <v>47</v>
      </c>
      <c r="M92">
        <v>-55</v>
      </c>
      <c r="N92">
        <v>267</v>
      </c>
    </row>
    <row r="93" spans="1:14" x14ac:dyDescent="0.25">
      <c r="A93">
        <v>92</v>
      </c>
      <c r="B93" t="s">
        <v>318</v>
      </c>
      <c r="C93" t="s">
        <v>319</v>
      </c>
      <c r="D93" t="s">
        <v>599</v>
      </c>
      <c r="E93">
        <v>2005</v>
      </c>
      <c r="F93" t="s">
        <v>585</v>
      </c>
      <c r="G93" t="s">
        <v>114</v>
      </c>
      <c r="H93" t="s">
        <v>115</v>
      </c>
      <c r="I93" t="s">
        <v>115</v>
      </c>
      <c r="J93" t="s">
        <v>216</v>
      </c>
      <c r="K93">
        <v>25</v>
      </c>
      <c r="L93">
        <v>37</v>
      </c>
      <c r="M93">
        <v>32</v>
      </c>
      <c r="N93">
        <v>274</v>
      </c>
    </row>
    <row r="94" spans="1:14" x14ac:dyDescent="0.25">
      <c r="A94">
        <v>93</v>
      </c>
      <c r="B94" t="s">
        <v>320</v>
      </c>
      <c r="C94" t="s">
        <v>321</v>
      </c>
      <c r="D94" t="s">
        <v>597</v>
      </c>
      <c r="E94">
        <v>2006</v>
      </c>
      <c r="F94" t="s">
        <v>587</v>
      </c>
      <c r="G94" t="s">
        <v>114</v>
      </c>
      <c r="H94" t="s">
        <v>115</v>
      </c>
      <c r="I94" t="s">
        <v>115</v>
      </c>
      <c r="J94">
        <v>39</v>
      </c>
      <c r="K94">
        <v>49</v>
      </c>
      <c r="L94">
        <v>34</v>
      </c>
      <c r="M94">
        <v>44</v>
      </c>
      <c r="N94">
        <v>286</v>
      </c>
    </row>
    <row r="95" spans="1:14" x14ac:dyDescent="0.25">
      <c r="A95">
        <v>94</v>
      </c>
      <c r="B95" t="s">
        <v>322</v>
      </c>
      <c r="C95" t="s">
        <v>323</v>
      </c>
      <c r="D95" t="s">
        <v>599</v>
      </c>
      <c r="E95">
        <v>2008</v>
      </c>
      <c r="F95" t="s">
        <v>587</v>
      </c>
      <c r="G95" t="s">
        <v>114</v>
      </c>
      <c r="H95" t="s">
        <v>115</v>
      </c>
      <c r="I95" t="s">
        <v>115</v>
      </c>
      <c r="J95">
        <v>40</v>
      </c>
      <c r="K95">
        <v>44</v>
      </c>
      <c r="L95">
        <v>43</v>
      </c>
      <c r="M95">
        <v>46</v>
      </c>
      <c r="N95">
        <v>293</v>
      </c>
    </row>
    <row r="96" spans="1:14" x14ac:dyDescent="0.25">
      <c r="A96">
        <v>95</v>
      </c>
      <c r="B96" t="s">
        <v>324</v>
      </c>
      <c r="C96" t="s">
        <v>325</v>
      </c>
      <c r="D96" t="s">
        <v>597</v>
      </c>
      <c r="E96">
        <v>2005</v>
      </c>
      <c r="F96" t="s">
        <v>583</v>
      </c>
      <c r="G96" t="s">
        <v>114</v>
      </c>
      <c r="H96" t="s">
        <v>115</v>
      </c>
      <c r="I96" t="s">
        <v>115</v>
      </c>
      <c r="J96">
        <v>45</v>
      </c>
      <c r="K96">
        <v>46</v>
      </c>
      <c r="L96">
        <v>45</v>
      </c>
      <c r="M96">
        <v>43</v>
      </c>
      <c r="N96">
        <v>299</v>
      </c>
    </row>
    <row r="97" spans="1:14" x14ac:dyDescent="0.25">
      <c r="A97">
        <v>96</v>
      </c>
      <c r="B97" t="s">
        <v>326</v>
      </c>
      <c r="C97" t="s">
        <v>327</v>
      </c>
      <c r="D97" t="s">
        <v>597</v>
      </c>
      <c r="E97">
        <v>2008</v>
      </c>
      <c r="F97" t="s">
        <v>589</v>
      </c>
      <c r="G97">
        <v>45</v>
      </c>
      <c r="H97">
        <v>45</v>
      </c>
      <c r="I97" t="s">
        <v>114</v>
      </c>
      <c r="J97">
        <v>51</v>
      </c>
      <c r="K97">
        <v>55</v>
      </c>
      <c r="L97">
        <v>55</v>
      </c>
      <c r="M97">
        <v>51</v>
      </c>
      <c r="N97">
        <v>302</v>
      </c>
    </row>
    <row r="98" spans="1:14" x14ac:dyDescent="0.25">
      <c r="A98">
        <v>97</v>
      </c>
      <c r="B98" t="s">
        <v>328</v>
      </c>
      <c r="C98" t="s">
        <v>329</v>
      </c>
      <c r="D98" t="s">
        <v>599</v>
      </c>
      <c r="E98">
        <v>2009</v>
      </c>
      <c r="F98" t="s">
        <v>587</v>
      </c>
      <c r="G98">
        <v>44</v>
      </c>
      <c r="H98">
        <v>44</v>
      </c>
      <c r="I98" t="s">
        <v>114</v>
      </c>
      <c r="J98">
        <v>52</v>
      </c>
      <c r="K98" t="s">
        <v>115</v>
      </c>
      <c r="L98">
        <v>54</v>
      </c>
      <c r="M98">
        <v>57</v>
      </c>
      <c r="N98">
        <v>311</v>
      </c>
    </row>
    <row r="99" spans="1:14" x14ac:dyDescent="0.25">
      <c r="A99">
        <v>98</v>
      </c>
      <c r="B99" t="s">
        <v>330</v>
      </c>
      <c r="C99" t="s">
        <v>331</v>
      </c>
      <c r="D99" t="s">
        <v>597</v>
      </c>
      <c r="E99">
        <v>2007</v>
      </c>
      <c r="F99" t="s">
        <v>591</v>
      </c>
      <c r="G99" t="s">
        <v>114</v>
      </c>
      <c r="H99" t="s">
        <v>115</v>
      </c>
      <c r="I99" t="s">
        <v>115</v>
      </c>
      <c r="J99" t="s">
        <v>216</v>
      </c>
      <c r="K99">
        <v>47</v>
      </c>
      <c r="L99">
        <v>42</v>
      </c>
      <c r="M99">
        <v>48</v>
      </c>
      <c r="N99">
        <v>317</v>
      </c>
    </row>
    <row r="100" spans="1:14" x14ac:dyDescent="0.25">
      <c r="A100">
        <v>99</v>
      </c>
      <c r="B100" t="s">
        <v>332</v>
      </c>
      <c r="C100" t="s">
        <v>333</v>
      </c>
      <c r="D100" t="s">
        <v>597</v>
      </c>
      <c r="E100">
        <v>2008</v>
      </c>
      <c r="F100" t="s">
        <v>580</v>
      </c>
      <c r="G100" t="s">
        <v>114</v>
      </c>
      <c r="H100" t="s">
        <v>115</v>
      </c>
      <c r="I100" t="s">
        <v>115</v>
      </c>
      <c r="J100">
        <v>47</v>
      </c>
      <c r="K100">
        <v>50</v>
      </c>
      <c r="L100">
        <v>50</v>
      </c>
      <c r="M100">
        <v>51</v>
      </c>
      <c r="N100">
        <v>318</v>
      </c>
    </row>
    <row r="101" spans="1:14" x14ac:dyDescent="0.25">
      <c r="A101">
        <v>100</v>
      </c>
      <c r="B101" t="s">
        <v>334</v>
      </c>
      <c r="C101" t="s">
        <v>335</v>
      </c>
      <c r="D101" t="s">
        <v>599</v>
      </c>
      <c r="E101">
        <v>2008</v>
      </c>
      <c r="F101" t="s">
        <v>583</v>
      </c>
      <c r="G101" t="s">
        <v>114</v>
      </c>
      <c r="H101" t="s">
        <v>115</v>
      </c>
      <c r="I101" t="s">
        <v>115</v>
      </c>
      <c r="J101">
        <v>49</v>
      </c>
      <c r="K101">
        <v>51</v>
      </c>
      <c r="L101">
        <v>51</v>
      </c>
      <c r="M101">
        <v>52</v>
      </c>
      <c r="N101">
        <v>323</v>
      </c>
    </row>
    <row r="102" spans="1:14" x14ac:dyDescent="0.25">
      <c r="A102">
        <v>101</v>
      </c>
      <c r="B102" t="s">
        <v>336</v>
      </c>
      <c r="C102" t="s">
        <v>337</v>
      </c>
      <c r="D102" t="s">
        <v>597</v>
      </c>
      <c r="E102">
        <v>2009</v>
      </c>
      <c r="F102" t="s">
        <v>580</v>
      </c>
      <c r="G102" t="s">
        <v>114</v>
      </c>
      <c r="H102">
        <v>43</v>
      </c>
      <c r="I102" t="s">
        <v>115</v>
      </c>
      <c r="J102">
        <v>46</v>
      </c>
      <c r="K102">
        <v>56</v>
      </c>
      <c r="L102" t="s">
        <v>115</v>
      </c>
      <c r="M102" t="s">
        <v>115</v>
      </c>
      <c r="N102">
        <v>325</v>
      </c>
    </row>
    <row r="103" spans="1:14" x14ac:dyDescent="0.25">
      <c r="A103">
        <v>102</v>
      </c>
      <c r="B103" t="s">
        <v>338</v>
      </c>
      <c r="C103" t="s">
        <v>339</v>
      </c>
      <c r="D103" t="s">
        <v>599</v>
      </c>
      <c r="E103">
        <v>2007</v>
      </c>
      <c r="F103" t="s">
        <v>588</v>
      </c>
      <c r="G103" t="s">
        <v>114</v>
      </c>
      <c r="H103" t="s">
        <v>115</v>
      </c>
      <c r="I103" t="s">
        <v>115</v>
      </c>
      <c r="J103">
        <v>48</v>
      </c>
      <c r="K103">
        <v>52</v>
      </c>
      <c r="L103">
        <v>52</v>
      </c>
      <c r="M103">
        <v>53</v>
      </c>
      <c r="N103">
        <v>325</v>
      </c>
    </row>
    <row r="104" spans="1:14" x14ac:dyDescent="0.25">
      <c r="A104">
        <v>103</v>
      </c>
      <c r="B104" t="s">
        <v>340</v>
      </c>
      <c r="C104" t="s">
        <v>341</v>
      </c>
      <c r="D104" t="s">
        <v>599</v>
      </c>
      <c r="E104">
        <v>2010</v>
      </c>
      <c r="F104" t="s">
        <v>589</v>
      </c>
      <c r="G104" t="s">
        <v>114</v>
      </c>
      <c r="H104" t="s">
        <v>115</v>
      </c>
      <c r="I104">
        <v>39</v>
      </c>
      <c r="J104">
        <v>48</v>
      </c>
      <c r="K104" t="s">
        <v>115</v>
      </c>
      <c r="L104" t="s">
        <v>115</v>
      </c>
      <c r="M104" t="s">
        <v>115</v>
      </c>
      <c r="N104">
        <v>327</v>
      </c>
    </row>
    <row r="105" spans="1:14" x14ac:dyDescent="0.25">
      <c r="A105">
        <v>104</v>
      </c>
      <c r="B105" t="s">
        <v>342</v>
      </c>
      <c r="C105" t="s">
        <v>343</v>
      </c>
      <c r="D105" t="s">
        <v>597</v>
      </c>
      <c r="E105">
        <v>2009</v>
      </c>
      <c r="F105" t="s">
        <v>587</v>
      </c>
      <c r="G105" t="s">
        <v>114</v>
      </c>
      <c r="H105" t="s">
        <v>115</v>
      </c>
      <c r="I105" t="s">
        <v>115</v>
      </c>
      <c r="J105">
        <v>47</v>
      </c>
      <c r="K105" t="s">
        <v>115</v>
      </c>
      <c r="L105">
        <v>49</v>
      </c>
      <c r="M105">
        <v>53</v>
      </c>
      <c r="N105">
        <v>329</v>
      </c>
    </row>
    <row r="106" spans="1:14" x14ac:dyDescent="0.25">
      <c r="A106">
        <v>105</v>
      </c>
      <c r="B106" t="s">
        <v>344</v>
      </c>
      <c r="C106" t="s">
        <v>345</v>
      </c>
      <c r="D106" t="s">
        <v>597</v>
      </c>
      <c r="E106">
        <v>2010</v>
      </c>
      <c r="F106" t="s">
        <v>579</v>
      </c>
      <c r="G106" t="s">
        <v>114</v>
      </c>
      <c r="H106" t="s">
        <v>115</v>
      </c>
      <c r="I106">
        <v>41</v>
      </c>
      <c r="J106" t="s">
        <v>115</v>
      </c>
      <c r="K106">
        <v>54</v>
      </c>
      <c r="L106" t="s">
        <v>115</v>
      </c>
      <c r="M106">
        <v>56</v>
      </c>
      <c r="N106">
        <v>331</v>
      </c>
    </row>
    <row r="107" spans="1:14" x14ac:dyDescent="0.25">
      <c r="A107">
        <v>106</v>
      </c>
      <c r="B107" t="s">
        <v>346</v>
      </c>
      <c r="C107" t="s">
        <v>347</v>
      </c>
      <c r="D107" t="s">
        <v>599</v>
      </c>
      <c r="E107">
        <v>2006</v>
      </c>
      <c r="F107" t="s">
        <v>583</v>
      </c>
      <c r="G107" t="s">
        <v>114</v>
      </c>
      <c r="H107" t="s">
        <v>115</v>
      </c>
      <c r="I107" t="s">
        <v>115</v>
      </c>
      <c r="J107">
        <v>50</v>
      </c>
      <c r="K107">
        <v>54</v>
      </c>
      <c r="L107">
        <v>53</v>
      </c>
      <c r="M107" t="s">
        <v>115</v>
      </c>
      <c r="N107">
        <v>337</v>
      </c>
    </row>
    <row r="108" spans="1:14" x14ac:dyDescent="0.25">
      <c r="A108">
        <v>107</v>
      </c>
      <c r="B108" t="s">
        <v>348</v>
      </c>
      <c r="C108" t="s">
        <v>349</v>
      </c>
      <c r="D108" t="s">
        <v>599</v>
      </c>
      <c r="E108">
        <v>2010</v>
      </c>
      <c r="F108" t="s">
        <v>580</v>
      </c>
      <c r="G108" t="s">
        <v>114</v>
      </c>
      <c r="H108" t="s">
        <v>115</v>
      </c>
      <c r="I108" t="s">
        <v>115</v>
      </c>
      <c r="J108">
        <v>49</v>
      </c>
      <c r="K108">
        <v>55</v>
      </c>
      <c r="L108" t="s">
        <v>115</v>
      </c>
      <c r="M108">
        <v>58</v>
      </c>
      <c r="N108">
        <v>342</v>
      </c>
    </row>
    <row r="109" spans="1:14" x14ac:dyDescent="0.25">
      <c r="A109">
        <v>108</v>
      </c>
      <c r="B109" t="s">
        <v>350</v>
      </c>
      <c r="C109" t="s">
        <v>351</v>
      </c>
      <c r="D109" t="s">
        <v>599</v>
      </c>
      <c r="E109">
        <v>2008</v>
      </c>
      <c r="F109" t="s">
        <v>579</v>
      </c>
      <c r="G109" t="s">
        <v>114</v>
      </c>
      <c r="H109" t="s">
        <v>115</v>
      </c>
      <c r="I109" t="s">
        <v>115</v>
      </c>
      <c r="J109">
        <v>44</v>
      </c>
      <c r="K109" t="s">
        <v>115</v>
      </c>
      <c r="L109" t="s">
        <v>115</v>
      </c>
      <c r="M109" t="s">
        <v>115</v>
      </c>
      <c r="N109">
        <v>344</v>
      </c>
    </row>
    <row r="110" spans="1:14" x14ac:dyDescent="0.25">
      <c r="A110">
        <v>109</v>
      </c>
      <c r="B110" t="s">
        <v>352</v>
      </c>
      <c r="C110" t="s">
        <v>353</v>
      </c>
      <c r="D110" t="s">
        <v>599</v>
      </c>
      <c r="E110">
        <v>2009</v>
      </c>
      <c r="F110" t="s">
        <v>580</v>
      </c>
      <c r="G110" t="s">
        <v>114</v>
      </c>
      <c r="H110" t="s">
        <v>115</v>
      </c>
      <c r="I110" t="s">
        <v>115</v>
      </c>
      <c r="J110" t="s">
        <v>115</v>
      </c>
      <c r="K110" t="s">
        <v>115</v>
      </c>
      <c r="L110" t="s">
        <v>115</v>
      </c>
      <c r="M110" t="s">
        <v>115</v>
      </c>
      <c r="N110">
        <v>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L7" sqref="L7"/>
    </sheetView>
  </sheetViews>
  <sheetFormatPr defaultRowHeight="15" x14ac:dyDescent="0.25"/>
  <cols>
    <col min="1" max="1" width="58.140625" bestFit="1" customWidth="1"/>
    <col min="2" max="2" width="26.140625" bestFit="1" customWidth="1"/>
    <col min="3" max="3" width="2.42578125" bestFit="1" customWidth="1"/>
    <col min="5" max="5" width="2.42578125" bestFit="1" customWidth="1"/>
    <col min="7" max="7" width="2.42578125" bestFit="1" customWidth="1"/>
    <col min="9" max="9" width="72.28515625" bestFit="1" customWidth="1"/>
    <col min="10" max="10" width="21.42578125" bestFit="1" customWidth="1"/>
  </cols>
  <sheetData>
    <row r="1" spans="1:10" ht="17.25" customHeight="1" x14ac:dyDescent="0.25">
      <c r="A1" s="2" t="s">
        <v>605</v>
      </c>
      <c r="B1" t="s">
        <v>422</v>
      </c>
      <c r="C1" s="1" t="s">
        <v>603</v>
      </c>
      <c r="D1" t="s">
        <v>421</v>
      </c>
      <c r="E1" s="1" t="s">
        <v>603</v>
      </c>
      <c r="F1" t="s">
        <v>597</v>
      </c>
      <c r="G1" s="1" t="s">
        <v>604</v>
      </c>
      <c r="H1">
        <v>2006</v>
      </c>
      <c r="I1" t="str">
        <f>CONCATENATE(" WHERE NOT EXISTS (SELECT sailno FROM tekmovalec WHERE sailno = '",D1,"');")</f>
        <v xml:space="preserve"> WHERE NOT EXISTS (SELECT sailno FROM tekmovalec WHERE sailno = 'SLO711');</v>
      </c>
      <c r="J1" t="s">
        <v>579</v>
      </c>
    </row>
    <row r="2" spans="1:10" x14ac:dyDescent="0.25">
      <c r="A2" s="2" t="s">
        <v>605</v>
      </c>
      <c r="B2" t="s">
        <v>424</v>
      </c>
      <c r="C2" s="1" t="s">
        <v>603</v>
      </c>
      <c r="D2">
        <v>11</v>
      </c>
      <c r="E2" s="1" t="s">
        <v>603</v>
      </c>
      <c r="F2" t="s">
        <v>599</v>
      </c>
      <c r="G2" s="1" t="s">
        <v>604</v>
      </c>
      <c r="H2">
        <v>2007</v>
      </c>
      <c r="I2" t="str">
        <f t="shared" ref="I2:I65" si="0">CONCATENATE(" WHERE NOT EXISTS (SELECT sailno FROM tekmovalec WHERE sailno = '",D2,"');")</f>
        <v xml:space="preserve"> WHERE NOT EXISTS (SELECT sailno FROM tekmovalec WHERE sailno = '11');</v>
      </c>
      <c r="J2" t="s">
        <v>580</v>
      </c>
    </row>
    <row r="3" spans="1:10" x14ac:dyDescent="0.25">
      <c r="A3" s="2" t="s">
        <v>605</v>
      </c>
      <c r="B3" t="s">
        <v>426</v>
      </c>
      <c r="C3" s="1" t="s">
        <v>603</v>
      </c>
      <c r="D3" t="s">
        <v>425</v>
      </c>
      <c r="E3" s="1" t="s">
        <v>603</v>
      </c>
      <c r="F3" t="s">
        <v>597</v>
      </c>
      <c r="G3" s="1" t="s">
        <v>604</v>
      </c>
      <c r="H3">
        <v>2004</v>
      </c>
      <c r="I3" t="str">
        <f t="shared" si="0"/>
        <v xml:space="preserve"> WHERE NOT EXISTS (SELECT sailno FROM tekmovalec WHERE sailno = 'HUN918');</v>
      </c>
      <c r="J3" t="s">
        <v>581</v>
      </c>
    </row>
    <row r="4" spans="1:10" x14ac:dyDescent="0.25">
      <c r="A4" s="2" t="s">
        <v>605</v>
      </c>
      <c r="B4" t="s">
        <v>428</v>
      </c>
      <c r="C4" s="1" t="s">
        <v>603</v>
      </c>
      <c r="D4" t="s">
        <v>427</v>
      </c>
      <c r="E4" s="1" t="s">
        <v>603</v>
      </c>
      <c r="F4" t="s">
        <v>599</v>
      </c>
      <c r="G4" s="1" t="s">
        <v>604</v>
      </c>
      <c r="H4">
        <v>2005</v>
      </c>
      <c r="I4" t="str">
        <f t="shared" si="0"/>
        <v xml:space="preserve"> WHERE NOT EXISTS (SELECT sailno FROM tekmovalec WHERE sailno = 'SLO922');</v>
      </c>
      <c r="J4" t="s">
        <v>579</v>
      </c>
    </row>
    <row r="5" spans="1:10" x14ac:dyDescent="0.25">
      <c r="A5" s="2" t="s">
        <v>605</v>
      </c>
      <c r="B5" t="s">
        <v>430</v>
      </c>
      <c r="C5" s="1" t="s">
        <v>603</v>
      </c>
      <c r="D5" t="s">
        <v>429</v>
      </c>
      <c r="E5" s="1" t="s">
        <v>603</v>
      </c>
      <c r="F5" t="s">
        <v>597</v>
      </c>
      <c r="G5" s="1" t="s">
        <v>604</v>
      </c>
      <c r="H5">
        <v>2007</v>
      </c>
      <c r="I5" t="str">
        <f t="shared" si="0"/>
        <v xml:space="preserve"> WHERE NOT EXISTS (SELECT sailno FROM tekmovalec WHERE sailno = 'SLO944');</v>
      </c>
      <c r="J5" t="s">
        <v>579</v>
      </c>
    </row>
    <row r="6" spans="1:10" x14ac:dyDescent="0.25">
      <c r="A6" s="2" t="s">
        <v>605</v>
      </c>
      <c r="B6" t="s">
        <v>432</v>
      </c>
      <c r="C6" s="1" t="s">
        <v>603</v>
      </c>
      <c r="D6" t="s">
        <v>431</v>
      </c>
      <c r="E6" s="1" t="s">
        <v>603</v>
      </c>
      <c r="F6" t="s">
        <v>599</v>
      </c>
      <c r="G6" s="1" t="s">
        <v>604</v>
      </c>
      <c r="H6">
        <v>2004</v>
      </c>
      <c r="I6" t="str">
        <f t="shared" si="0"/>
        <v xml:space="preserve"> WHERE NOT EXISTS (SELECT sailno FROM tekmovalec WHERE sailno = 'ITA8953');</v>
      </c>
      <c r="J6" t="s">
        <v>582</v>
      </c>
    </row>
    <row r="7" spans="1:10" x14ac:dyDescent="0.25">
      <c r="A7" s="2" t="s">
        <v>605</v>
      </c>
      <c r="B7" t="s">
        <v>433</v>
      </c>
      <c r="C7" s="1" t="s">
        <v>603</v>
      </c>
      <c r="D7" t="s">
        <v>354</v>
      </c>
      <c r="E7" s="1" t="s">
        <v>603</v>
      </c>
      <c r="F7" t="s">
        <v>597</v>
      </c>
      <c r="G7" s="1" t="s">
        <v>604</v>
      </c>
      <c r="H7">
        <v>2007</v>
      </c>
      <c r="I7" t="str">
        <f t="shared" si="0"/>
        <v xml:space="preserve"> WHERE NOT EXISTS (SELECT sailno FROM tekmovalec WHERE sailno = 'ITA7926');</v>
      </c>
      <c r="J7" t="s">
        <v>580</v>
      </c>
    </row>
    <row r="8" spans="1:10" x14ac:dyDescent="0.25">
      <c r="A8" s="2" t="s">
        <v>605</v>
      </c>
      <c r="B8" t="s">
        <v>435</v>
      </c>
      <c r="C8" s="1" t="s">
        <v>603</v>
      </c>
      <c r="D8" t="s">
        <v>434</v>
      </c>
      <c r="E8" s="1" t="s">
        <v>603</v>
      </c>
      <c r="F8" t="s">
        <v>597</v>
      </c>
      <c r="G8" s="1" t="s">
        <v>604</v>
      </c>
      <c r="H8">
        <v>2005</v>
      </c>
      <c r="I8" t="str">
        <f t="shared" si="0"/>
        <v xml:space="preserve"> WHERE NOT EXISTS (SELECT sailno FROM tekmovalec WHERE sailno = 'HUN1313');</v>
      </c>
      <c r="J8" t="s">
        <v>581</v>
      </c>
    </row>
    <row r="9" spans="1:10" x14ac:dyDescent="0.25">
      <c r="A9" s="2" t="s">
        <v>605</v>
      </c>
      <c r="B9" t="s">
        <v>437</v>
      </c>
      <c r="C9" s="1" t="s">
        <v>603</v>
      </c>
      <c r="D9" t="s">
        <v>436</v>
      </c>
      <c r="E9" s="1" t="s">
        <v>603</v>
      </c>
      <c r="F9" t="s">
        <v>597</v>
      </c>
      <c r="G9" s="1" t="s">
        <v>604</v>
      </c>
      <c r="H9">
        <v>2006</v>
      </c>
      <c r="I9" t="str">
        <f t="shared" si="0"/>
        <v xml:space="preserve"> WHERE NOT EXISTS (SELECT sailno FROM tekmovalec WHERE sailno = 'SLO758');</v>
      </c>
      <c r="J9" t="s">
        <v>584</v>
      </c>
    </row>
    <row r="10" spans="1:10" x14ac:dyDescent="0.25">
      <c r="A10" s="2" t="s">
        <v>605</v>
      </c>
      <c r="B10" t="s">
        <v>439</v>
      </c>
      <c r="C10" s="1" t="s">
        <v>603</v>
      </c>
      <c r="D10" t="s">
        <v>438</v>
      </c>
      <c r="E10" s="1" t="s">
        <v>603</v>
      </c>
      <c r="F10" t="s">
        <v>597</v>
      </c>
      <c r="G10" s="1" t="s">
        <v>604</v>
      </c>
      <c r="H10">
        <v>2004</v>
      </c>
      <c r="I10" t="str">
        <f t="shared" si="0"/>
        <v xml:space="preserve"> WHERE NOT EXISTS (SELECT sailno FROM tekmovalec WHERE sailno = 'SLO255');</v>
      </c>
      <c r="J10" t="s">
        <v>585</v>
      </c>
    </row>
    <row r="11" spans="1:10" x14ac:dyDescent="0.25">
      <c r="A11" s="2" t="s">
        <v>605</v>
      </c>
      <c r="B11" t="s">
        <v>441</v>
      </c>
      <c r="C11" s="1" t="s">
        <v>603</v>
      </c>
      <c r="D11" t="s">
        <v>440</v>
      </c>
      <c r="E11" s="1" t="s">
        <v>603</v>
      </c>
      <c r="F11" t="s">
        <v>597</v>
      </c>
      <c r="G11" s="1" t="s">
        <v>604</v>
      </c>
      <c r="H11">
        <v>2006</v>
      </c>
      <c r="I11" t="str">
        <f t="shared" si="0"/>
        <v xml:space="preserve"> WHERE NOT EXISTS (SELECT sailno FROM tekmovalec WHERE sailno = 'ITA8037');</v>
      </c>
      <c r="J11" t="s">
        <v>586</v>
      </c>
    </row>
    <row r="12" spans="1:10" x14ac:dyDescent="0.25">
      <c r="A12" s="2" t="s">
        <v>605</v>
      </c>
      <c r="B12" t="s">
        <v>443</v>
      </c>
      <c r="C12" s="1" t="s">
        <v>603</v>
      </c>
      <c r="D12" t="s">
        <v>442</v>
      </c>
      <c r="E12" s="1" t="s">
        <v>603</v>
      </c>
      <c r="F12" t="s">
        <v>599</v>
      </c>
      <c r="G12" s="1" t="s">
        <v>604</v>
      </c>
      <c r="H12">
        <v>2005</v>
      </c>
      <c r="I12" t="str">
        <f t="shared" si="0"/>
        <v xml:space="preserve"> WHERE NOT EXISTS (SELECT sailno FROM tekmovalec WHERE sailno = 'ITA9074');</v>
      </c>
      <c r="J12" t="s">
        <v>582</v>
      </c>
    </row>
    <row r="13" spans="1:10" x14ac:dyDescent="0.25">
      <c r="A13" s="2" t="s">
        <v>605</v>
      </c>
      <c r="B13" t="s">
        <v>445</v>
      </c>
      <c r="C13" s="1" t="s">
        <v>603</v>
      </c>
      <c r="D13" t="s">
        <v>444</v>
      </c>
      <c r="E13" s="1" t="s">
        <v>603</v>
      </c>
      <c r="F13" t="s">
        <v>597</v>
      </c>
      <c r="G13" s="1" t="s">
        <v>604</v>
      </c>
      <c r="H13">
        <v>2004</v>
      </c>
      <c r="I13" t="str">
        <f t="shared" si="0"/>
        <v xml:space="preserve"> WHERE NOT EXISTS (SELECT sailno FROM tekmovalec WHERE sailno = 'ITA8386');</v>
      </c>
      <c r="J13" t="s">
        <v>580</v>
      </c>
    </row>
    <row r="14" spans="1:10" x14ac:dyDescent="0.25">
      <c r="A14" s="2" t="s">
        <v>605</v>
      </c>
      <c r="B14" t="s">
        <v>447</v>
      </c>
      <c r="C14" s="1" t="s">
        <v>603</v>
      </c>
      <c r="D14" t="s">
        <v>446</v>
      </c>
      <c r="E14" s="1" t="s">
        <v>603</v>
      </c>
      <c r="F14" t="s">
        <v>597</v>
      </c>
      <c r="G14" s="1" t="s">
        <v>604</v>
      </c>
      <c r="H14">
        <v>2006</v>
      </c>
      <c r="I14" t="str">
        <f t="shared" si="0"/>
        <v xml:space="preserve"> WHERE NOT EXISTS (SELECT sailno FROM tekmovalec WHERE sailno = 'ITA8340');</v>
      </c>
      <c r="J14" t="s">
        <v>586</v>
      </c>
    </row>
    <row r="15" spans="1:10" x14ac:dyDescent="0.25">
      <c r="A15" s="2" t="s">
        <v>605</v>
      </c>
      <c r="B15" t="s">
        <v>449</v>
      </c>
      <c r="C15" s="1" t="s">
        <v>603</v>
      </c>
      <c r="D15" t="s">
        <v>448</v>
      </c>
      <c r="E15" s="1" t="s">
        <v>603</v>
      </c>
      <c r="F15" t="s">
        <v>597</v>
      </c>
      <c r="G15" s="1" t="s">
        <v>604</v>
      </c>
      <c r="H15">
        <v>2006</v>
      </c>
      <c r="I15" t="str">
        <f t="shared" si="0"/>
        <v xml:space="preserve"> WHERE NOT EXISTS (SELECT sailno FROM tekmovalec WHERE sailno = 'SLO811');</v>
      </c>
      <c r="J15" t="s">
        <v>579</v>
      </c>
    </row>
    <row r="16" spans="1:10" x14ac:dyDescent="0.25">
      <c r="A16" s="2" t="s">
        <v>605</v>
      </c>
      <c r="B16" t="s">
        <v>451</v>
      </c>
      <c r="C16" s="1" t="s">
        <v>603</v>
      </c>
      <c r="D16" t="s">
        <v>450</v>
      </c>
      <c r="E16" s="1" t="s">
        <v>603</v>
      </c>
      <c r="F16" t="s">
        <v>597</v>
      </c>
      <c r="G16" s="1" t="s">
        <v>604</v>
      </c>
      <c r="H16">
        <v>2004</v>
      </c>
      <c r="I16" t="str">
        <f t="shared" si="0"/>
        <v xml:space="preserve"> WHERE NOT EXISTS (SELECT sailno FROM tekmovalec WHERE sailno = 'SLO1212');</v>
      </c>
      <c r="J16" t="s">
        <v>585</v>
      </c>
    </row>
    <row r="17" spans="1:10" x14ac:dyDescent="0.25">
      <c r="A17" s="2" t="s">
        <v>605</v>
      </c>
      <c r="B17" t="s">
        <v>453</v>
      </c>
      <c r="C17" s="1" t="s">
        <v>603</v>
      </c>
      <c r="D17" t="s">
        <v>452</v>
      </c>
      <c r="E17" s="1" t="s">
        <v>603</v>
      </c>
      <c r="F17" t="s">
        <v>597</v>
      </c>
      <c r="G17" s="1" t="s">
        <v>604</v>
      </c>
      <c r="H17">
        <v>2006</v>
      </c>
      <c r="I17" t="str">
        <f t="shared" si="0"/>
        <v xml:space="preserve"> WHERE NOT EXISTS (SELECT sailno FROM tekmovalec WHERE sailno = 'SLO411');</v>
      </c>
      <c r="J17" t="s">
        <v>584</v>
      </c>
    </row>
    <row r="18" spans="1:10" x14ac:dyDescent="0.25">
      <c r="A18" s="2" t="s">
        <v>605</v>
      </c>
      <c r="B18" t="s">
        <v>455</v>
      </c>
      <c r="C18" s="1" t="s">
        <v>603</v>
      </c>
      <c r="D18" t="s">
        <v>454</v>
      </c>
      <c r="E18" s="1" t="s">
        <v>603</v>
      </c>
      <c r="F18" t="s">
        <v>597</v>
      </c>
      <c r="G18" s="1" t="s">
        <v>604</v>
      </c>
      <c r="H18">
        <v>2004</v>
      </c>
      <c r="I18" t="str">
        <f t="shared" si="0"/>
        <v xml:space="preserve"> WHERE NOT EXISTS (SELECT sailno FROM tekmovalec WHERE sailno = 'SLO750');</v>
      </c>
      <c r="J18" t="s">
        <v>584</v>
      </c>
    </row>
    <row r="19" spans="1:10" x14ac:dyDescent="0.25">
      <c r="A19" s="2" t="s">
        <v>605</v>
      </c>
      <c r="B19" t="s">
        <v>457</v>
      </c>
      <c r="C19" s="1" t="s">
        <v>603</v>
      </c>
      <c r="D19" t="s">
        <v>456</v>
      </c>
      <c r="E19" s="1" t="s">
        <v>603</v>
      </c>
      <c r="F19" t="s">
        <v>597</v>
      </c>
      <c r="G19" s="1" t="s">
        <v>604</v>
      </c>
      <c r="H19">
        <v>2005</v>
      </c>
      <c r="I19" t="str">
        <f t="shared" si="0"/>
        <v xml:space="preserve"> WHERE NOT EXISTS (SELECT sailno FROM tekmovalec WHERE sailno = 'HUN901');</v>
      </c>
      <c r="J19" t="s">
        <v>581</v>
      </c>
    </row>
    <row r="20" spans="1:10" x14ac:dyDescent="0.25">
      <c r="A20" s="2" t="s">
        <v>605</v>
      </c>
      <c r="B20" t="s">
        <v>459</v>
      </c>
      <c r="C20" s="1" t="s">
        <v>603</v>
      </c>
      <c r="D20" t="s">
        <v>458</v>
      </c>
      <c r="E20" s="1" t="s">
        <v>603</v>
      </c>
      <c r="F20" t="s">
        <v>599</v>
      </c>
      <c r="G20" s="1" t="s">
        <v>604</v>
      </c>
      <c r="H20">
        <v>2005</v>
      </c>
      <c r="I20" t="str">
        <f t="shared" si="0"/>
        <v xml:space="preserve"> WHERE NOT EXISTS (SELECT sailno FROM tekmovalec WHERE sailno = 'SLO64');</v>
      </c>
      <c r="J20" t="s">
        <v>584</v>
      </c>
    </row>
    <row r="21" spans="1:10" x14ac:dyDescent="0.25">
      <c r="A21" s="2" t="s">
        <v>605</v>
      </c>
      <c r="B21" t="s">
        <v>461</v>
      </c>
      <c r="C21" s="1" t="s">
        <v>603</v>
      </c>
      <c r="D21" t="s">
        <v>460</v>
      </c>
      <c r="E21" s="1" t="s">
        <v>603</v>
      </c>
      <c r="F21" t="s">
        <v>599</v>
      </c>
      <c r="G21" s="1" t="s">
        <v>604</v>
      </c>
      <c r="H21">
        <v>2005</v>
      </c>
      <c r="I21" t="str">
        <f t="shared" si="0"/>
        <v xml:space="preserve"> WHERE NOT EXISTS (SELECT sailno FROM tekmovalec WHERE sailno = 'SLO311');</v>
      </c>
      <c r="J21" t="s">
        <v>590</v>
      </c>
    </row>
    <row r="22" spans="1:10" x14ac:dyDescent="0.25">
      <c r="A22" s="2" t="s">
        <v>605</v>
      </c>
      <c r="B22" t="s">
        <v>463</v>
      </c>
      <c r="C22" s="1" t="s">
        <v>603</v>
      </c>
      <c r="D22" t="s">
        <v>462</v>
      </c>
      <c r="E22" s="1" t="s">
        <v>603</v>
      </c>
      <c r="F22" t="s">
        <v>597</v>
      </c>
      <c r="G22" s="1" t="s">
        <v>604</v>
      </c>
      <c r="H22">
        <v>2008</v>
      </c>
      <c r="I22" t="str">
        <f t="shared" si="0"/>
        <v xml:space="preserve"> WHERE NOT EXISTS (SELECT sailno FROM tekmovalec WHERE sailno = 'SLO377');</v>
      </c>
      <c r="J22" t="s">
        <v>590</v>
      </c>
    </row>
    <row r="23" spans="1:10" x14ac:dyDescent="0.25">
      <c r="A23" s="2" t="s">
        <v>605</v>
      </c>
      <c r="B23" t="s">
        <v>465</v>
      </c>
      <c r="C23" s="1" t="s">
        <v>603</v>
      </c>
      <c r="D23" t="s">
        <v>464</v>
      </c>
      <c r="E23" s="1" t="s">
        <v>603</v>
      </c>
      <c r="F23" t="s">
        <v>597</v>
      </c>
      <c r="G23" s="1" t="s">
        <v>604</v>
      </c>
      <c r="H23">
        <v>2006</v>
      </c>
      <c r="I23" t="str">
        <f t="shared" si="0"/>
        <v xml:space="preserve"> WHERE NOT EXISTS (SELECT sailno FROM tekmovalec WHERE sailno = 'ITA6981');</v>
      </c>
      <c r="J23" t="s">
        <v>586</v>
      </c>
    </row>
    <row r="24" spans="1:10" x14ac:dyDescent="0.25">
      <c r="A24" s="2" t="s">
        <v>605</v>
      </c>
      <c r="B24" t="s">
        <v>467</v>
      </c>
      <c r="C24" s="1" t="s">
        <v>603</v>
      </c>
      <c r="D24" t="s">
        <v>466</v>
      </c>
      <c r="E24" s="1" t="s">
        <v>603</v>
      </c>
      <c r="F24" t="s">
        <v>597</v>
      </c>
      <c r="G24" s="1" t="s">
        <v>604</v>
      </c>
      <c r="H24">
        <v>2008</v>
      </c>
      <c r="I24" t="str">
        <f t="shared" si="0"/>
        <v xml:space="preserve"> WHERE NOT EXISTS (SELECT sailno FROM tekmovalec WHERE sailno = 'ITA8341');</v>
      </c>
      <c r="J24" t="s">
        <v>586</v>
      </c>
    </row>
    <row r="25" spans="1:10" x14ac:dyDescent="0.25">
      <c r="A25" s="2" t="s">
        <v>605</v>
      </c>
      <c r="B25" t="s">
        <v>469</v>
      </c>
      <c r="C25" s="1" t="s">
        <v>603</v>
      </c>
      <c r="D25" t="s">
        <v>468</v>
      </c>
      <c r="E25" s="1" t="s">
        <v>603</v>
      </c>
      <c r="F25" t="s">
        <v>599</v>
      </c>
      <c r="G25" s="1" t="s">
        <v>604</v>
      </c>
      <c r="H25">
        <v>2005</v>
      </c>
      <c r="I25" t="str">
        <f t="shared" si="0"/>
        <v xml:space="preserve"> WHERE NOT EXISTS (SELECT sailno FROM tekmovalec WHERE sailno = 'SLO952');</v>
      </c>
      <c r="J25" t="s">
        <v>579</v>
      </c>
    </row>
    <row r="26" spans="1:10" x14ac:dyDescent="0.25">
      <c r="A26" s="2" t="s">
        <v>605</v>
      </c>
      <c r="B26" t="s">
        <v>471</v>
      </c>
      <c r="C26" s="1" t="s">
        <v>603</v>
      </c>
      <c r="D26" t="s">
        <v>470</v>
      </c>
      <c r="E26" s="1" t="s">
        <v>603</v>
      </c>
      <c r="F26" t="s">
        <v>597</v>
      </c>
      <c r="G26" s="1" t="s">
        <v>604</v>
      </c>
      <c r="H26">
        <v>2004</v>
      </c>
      <c r="I26" t="str">
        <f t="shared" si="0"/>
        <v xml:space="preserve"> WHERE NOT EXISTS (SELECT sailno FROM tekmovalec WHERE sailno = 'ITA8815');</v>
      </c>
      <c r="J26" t="s">
        <v>582</v>
      </c>
    </row>
    <row r="27" spans="1:10" x14ac:dyDescent="0.25">
      <c r="A27" s="2" t="s">
        <v>605</v>
      </c>
      <c r="B27" t="s">
        <v>473</v>
      </c>
      <c r="C27" s="1" t="s">
        <v>603</v>
      </c>
      <c r="D27" t="s">
        <v>472</v>
      </c>
      <c r="E27" s="1" t="s">
        <v>603</v>
      </c>
      <c r="F27" t="s">
        <v>597</v>
      </c>
      <c r="G27" s="1" t="s">
        <v>604</v>
      </c>
      <c r="H27">
        <v>2007</v>
      </c>
      <c r="I27" t="str">
        <f t="shared" si="0"/>
        <v xml:space="preserve"> WHERE NOT EXISTS (SELECT sailno FROM tekmovalec WHERE sailno = 'ITA8308');</v>
      </c>
      <c r="J27" t="s">
        <v>580</v>
      </c>
    </row>
    <row r="28" spans="1:10" x14ac:dyDescent="0.25">
      <c r="A28" s="2" t="s">
        <v>605</v>
      </c>
      <c r="B28" t="s">
        <v>475</v>
      </c>
      <c r="C28" s="1" t="s">
        <v>603</v>
      </c>
      <c r="D28" t="s">
        <v>474</v>
      </c>
      <c r="E28" s="1" t="s">
        <v>603</v>
      </c>
      <c r="F28" t="s">
        <v>597</v>
      </c>
      <c r="G28" s="1" t="s">
        <v>604</v>
      </c>
      <c r="H28">
        <v>2008</v>
      </c>
      <c r="I28" t="str">
        <f t="shared" si="0"/>
        <v xml:space="preserve"> WHERE NOT EXISTS (SELECT sailno FROM tekmovalec WHERE sailno = 'ITA8874');</v>
      </c>
      <c r="J28" t="s">
        <v>592</v>
      </c>
    </row>
    <row r="29" spans="1:10" x14ac:dyDescent="0.25">
      <c r="A29" s="2" t="s">
        <v>605</v>
      </c>
      <c r="B29" t="s">
        <v>477</v>
      </c>
      <c r="C29" s="1" t="s">
        <v>603</v>
      </c>
      <c r="D29" t="s">
        <v>476</v>
      </c>
      <c r="E29" s="1" t="s">
        <v>603</v>
      </c>
      <c r="F29" t="s">
        <v>599</v>
      </c>
      <c r="G29" s="1" t="s">
        <v>604</v>
      </c>
      <c r="H29">
        <v>2004</v>
      </c>
      <c r="I29" t="str">
        <f t="shared" si="0"/>
        <v xml:space="preserve"> WHERE NOT EXISTS (SELECT sailno FROM tekmovalec WHERE sailno = 'SLO234');</v>
      </c>
      <c r="J29" t="s">
        <v>596</v>
      </c>
    </row>
    <row r="30" spans="1:10" x14ac:dyDescent="0.25">
      <c r="A30" s="2" t="s">
        <v>605</v>
      </c>
      <c r="B30" t="s">
        <v>479</v>
      </c>
      <c r="C30" s="1" t="s">
        <v>603</v>
      </c>
      <c r="D30" t="s">
        <v>478</v>
      </c>
      <c r="E30" s="1" t="s">
        <v>603</v>
      </c>
      <c r="F30" t="s">
        <v>597</v>
      </c>
      <c r="G30" s="1" t="s">
        <v>604</v>
      </c>
      <c r="H30">
        <v>2004</v>
      </c>
      <c r="I30" t="str">
        <f t="shared" si="0"/>
        <v xml:space="preserve"> WHERE NOT EXISTS (SELECT sailno FROM tekmovalec WHERE sailno = 'SLO666');</v>
      </c>
      <c r="J30" t="s">
        <v>588</v>
      </c>
    </row>
    <row r="31" spans="1:10" x14ac:dyDescent="0.25">
      <c r="A31" s="2" t="s">
        <v>605</v>
      </c>
      <c r="B31" t="s">
        <v>481</v>
      </c>
      <c r="C31" s="1" t="s">
        <v>603</v>
      </c>
      <c r="D31" t="s">
        <v>480</v>
      </c>
      <c r="E31" s="1" t="s">
        <v>603</v>
      </c>
      <c r="F31" t="s">
        <v>599</v>
      </c>
      <c r="G31" s="1" t="s">
        <v>604</v>
      </c>
      <c r="H31">
        <v>2003</v>
      </c>
      <c r="I31" t="str">
        <f t="shared" si="0"/>
        <v xml:space="preserve"> WHERE NOT EXISTS (SELECT sailno FROM tekmovalec WHERE sailno = 'SLO228');</v>
      </c>
      <c r="J31" t="s">
        <v>585</v>
      </c>
    </row>
    <row r="32" spans="1:10" x14ac:dyDescent="0.25">
      <c r="A32" s="2" t="s">
        <v>605</v>
      </c>
      <c r="B32" t="s">
        <v>483</v>
      </c>
      <c r="C32" s="1" t="s">
        <v>603</v>
      </c>
      <c r="D32" t="s">
        <v>482</v>
      </c>
      <c r="E32" s="1" t="s">
        <v>603</v>
      </c>
      <c r="F32" t="s">
        <v>599</v>
      </c>
      <c r="G32" s="1" t="s">
        <v>604</v>
      </c>
      <c r="H32">
        <v>2006</v>
      </c>
      <c r="I32" t="str">
        <f t="shared" si="0"/>
        <v xml:space="preserve"> WHERE NOT EXISTS (SELECT sailno FROM tekmovalec WHERE sailno = 'SLO913');</v>
      </c>
      <c r="J32" t="s">
        <v>579</v>
      </c>
    </row>
    <row r="33" spans="1:10" x14ac:dyDescent="0.25">
      <c r="A33" s="2" t="s">
        <v>605</v>
      </c>
      <c r="B33" t="s">
        <v>485</v>
      </c>
      <c r="C33" s="1" t="s">
        <v>603</v>
      </c>
      <c r="D33" t="s">
        <v>484</v>
      </c>
      <c r="E33" s="1" t="s">
        <v>603</v>
      </c>
      <c r="F33" t="s">
        <v>599</v>
      </c>
      <c r="G33" s="1" t="s">
        <v>604</v>
      </c>
      <c r="H33">
        <v>2004</v>
      </c>
      <c r="I33" t="str">
        <f t="shared" si="0"/>
        <v xml:space="preserve"> WHERE NOT EXISTS (SELECT sailno FROM tekmovalec WHERE sailno = 'ITA96');</v>
      </c>
      <c r="J33" t="s">
        <v>580</v>
      </c>
    </row>
    <row r="34" spans="1:10" x14ac:dyDescent="0.25">
      <c r="A34" s="2" t="s">
        <v>605</v>
      </c>
      <c r="B34" t="s">
        <v>486</v>
      </c>
      <c r="C34" s="1" t="s">
        <v>603</v>
      </c>
      <c r="D34" t="s">
        <v>101</v>
      </c>
      <c r="E34" s="1" t="s">
        <v>603</v>
      </c>
      <c r="F34" t="s">
        <v>597</v>
      </c>
      <c r="G34" s="1" t="s">
        <v>604</v>
      </c>
      <c r="H34">
        <v>2005</v>
      </c>
      <c r="I34" t="str">
        <f t="shared" si="0"/>
        <v xml:space="preserve"> WHERE NOT EXISTS (SELECT sailno FROM tekmovalec WHERE sailno = 'SLO1005');</v>
      </c>
      <c r="J34" t="s">
        <v>584</v>
      </c>
    </row>
    <row r="35" spans="1:10" x14ac:dyDescent="0.25">
      <c r="A35" s="2" t="s">
        <v>605</v>
      </c>
      <c r="B35" t="s">
        <v>488</v>
      </c>
      <c r="C35" s="1" t="s">
        <v>603</v>
      </c>
      <c r="D35" t="s">
        <v>487</v>
      </c>
      <c r="E35" s="1" t="s">
        <v>603</v>
      </c>
      <c r="F35" t="s">
        <v>597</v>
      </c>
      <c r="G35" s="1" t="s">
        <v>604</v>
      </c>
      <c r="H35">
        <v>2007</v>
      </c>
      <c r="I35" t="str">
        <f t="shared" si="0"/>
        <v xml:space="preserve"> WHERE NOT EXISTS (SELECT sailno FROM tekmovalec WHERE sailno = 'SLO511');</v>
      </c>
      <c r="J35" t="s">
        <v>579</v>
      </c>
    </row>
    <row r="36" spans="1:10" x14ac:dyDescent="0.25">
      <c r="A36" s="2" t="s">
        <v>605</v>
      </c>
      <c r="B36" t="s">
        <v>490</v>
      </c>
      <c r="C36" s="1" t="s">
        <v>603</v>
      </c>
      <c r="D36" t="s">
        <v>489</v>
      </c>
      <c r="E36" s="1" t="s">
        <v>603</v>
      </c>
      <c r="F36" t="s">
        <v>597</v>
      </c>
      <c r="G36" s="1" t="s">
        <v>604</v>
      </c>
      <c r="H36">
        <v>2006</v>
      </c>
      <c r="I36" t="str">
        <f t="shared" si="0"/>
        <v xml:space="preserve"> WHERE NOT EXISTS (SELECT sailno FROM tekmovalec WHERE sailno = 'SLO951');</v>
      </c>
      <c r="J36" t="s">
        <v>579</v>
      </c>
    </row>
    <row r="37" spans="1:10" x14ac:dyDescent="0.25">
      <c r="A37" s="2" t="s">
        <v>605</v>
      </c>
      <c r="B37" t="s">
        <v>491</v>
      </c>
      <c r="C37" s="1" t="s">
        <v>603</v>
      </c>
      <c r="D37" t="s">
        <v>109</v>
      </c>
      <c r="E37" s="1" t="s">
        <v>603</v>
      </c>
      <c r="F37" t="s">
        <v>597</v>
      </c>
      <c r="G37" s="1" t="s">
        <v>604</v>
      </c>
      <c r="H37">
        <v>2003</v>
      </c>
      <c r="I37" t="str">
        <f t="shared" si="0"/>
        <v xml:space="preserve"> WHERE NOT EXISTS (SELECT sailno FROM tekmovalec WHERE sailno = 'AUT1150');</v>
      </c>
      <c r="J37" t="s">
        <v>594</v>
      </c>
    </row>
    <row r="38" spans="1:10" x14ac:dyDescent="0.25">
      <c r="A38" s="2" t="s">
        <v>605</v>
      </c>
      <c r="B38" t="s">
        <v>493</v>
      </c>
      <c r="C38" s="1" t="s">
        <v>603</v>
      </c>
      <c r="D38" t="s">
        <v>492</v>
      </c>
      <c r="E38" s="1" t="s">
        <v>603</v>
      </c>
      <c r="F38" t="s">
        <v>597</v>
      </c>
      <c r="G38" s="1" t="s">
        <v>604</v>
      </c>
      <c r="H38">
        <v>2004</v>
      </c>
      <c r="I38" t="str">
        <f t="shared" si="0"/>
        <v xml:space="preserve"> WHERE NOT EXISTS (SELECT sailno FROM tekmovalec WHERE sailno = 'ITA9045');</v>
      </c>
      <c r="J38" t="s">
        <v>592</v>
      </c>
    </row>
    <row r="39" spans="1:10" x14ac:dyDescent="0.25">
      <c r="A39" s="2" t="s">
        <v>605</v>
      </c>
      <c r="B39" t="s">
        <v>495</v>
      </c>
      <c r="C39" s="1" t="s">
        <v>603</v>
      </c>
      <c r="D39" t="s">
        <v>494</v>
      </c>
      <c r="E39" s="1" t="s">
        <v>603</v>
      </c>
      <c r="F39" t="s">
        <v>597</v>
      </c>
      <c r="G39" s="1" t="s">
        <v>604</v>
      </c>
      <c r="H39">
        <v>2007</v>
      </c>
      <c r="I39" t="str">
        <f t="shared" si="0"/>
        <v xml:space="preserve"> WHERE NOT EXISTS (SELECT sailno FROM tekmovalec WHERE sailno = 'ITA7707');</v>
      </c>
      <c r="J39" t="s">
        <v>586</v>
      </c>
    </row>
    <row r="40" spans="1:10" x14ac:dyDescent="0.25">
      <c r="A40" s="2" t="s">
        <v>605</v>
      </c>
      <c r="B40" t="s">
        <v>496</v>
      </c>
      <c r="C40" s="1" t="s">
        <v>603</v>
      </c>
      <c r="D40" t="s">
        <v>118</v>
      </c>
      <c r="E40" s="1" t="s">
        <v>603</v>
      </c>
      <c r="F40" t="s">
        <v>597</v>
      </c>
      <c r="G40" s="1" t="s">
        <v>604</v>
      </c>
      <c r="H40">
        <v>2005</v>
      </c>
      <c r="I40" t="str">
        <f t="shared" si="0"/>
        <v xml:space="preserve"> WHERE NOT EXISTS (SELECT sailno FROM tekmovalec WHERE sailno = 'SUI1860');</v>
      </c>
      <c r="J40" t="s">
        <v>590</v>
      </c>
    </row>
    <row r="41" spans="1:10" x14ac:dyDescent="0.25">
      <c r="A41" s="2" t="s">
        <v>605</v>
      </c>
      <c r="B41" t="s">
        <v>498</v>
      </c>
      <c r="C41" s="1" t="s">
        <v>603</v>
      </c>
      <c r="D41" t="s">
        <v>497</v>
      </c>
      <c r="E41" s="1" t="s">
        <v>603</v>
      </c>
      <c r="F41" t="s">
        <v>597</v>
      </c>
      <c r="G41" s="1" t="s">
        <v>604</v>
      </c>
      <c r="H41">
        <v>2007</v>
      </c>
      <c r="I41" t="str">
        <f t="shared" si="0"/>
        <v xml:space="preserve"> WHERE NOT EXISTS (SELECT sailno FROM tekmovalec WHERE sailno = 'SLO875');</v>
      </c>
      <c r="J41" t="s">
        <v>595</v>
      </c>
    </row>
    <row r="42" spans="1:10" x14ac:dyDescent="0.25">
      <c r="A42" s="2" t="s">
        <v>605</v>
      </c>
      <c r="B42" t="s">
        <v>500</v>
      </c>
      <c r="C42" s="1" t="s">
        <v>603</v>
      </c>
      <c r="D42" t="s">
        <v>499</v>
      </c>
      <c r="E42" s="1" t="s">
        <v>603</v>
      </c>
      <c r="F42" t="s">
        <v>597</v>
      </c>
      <c r="G42" s="1" t="s">
        <v>604</v>
      </c>
      <c r="H42">
        <v>2005</v>
      </c>
      <c r="I42" t="str">
        <f t="shared" si="0"/>
        <v xml:space="preserve"> WHERE NOT EXISTS (SELECT sailno FROM tekmovalec WHERE sailno = 'SLO677');</v>
      </c>
      <c r="J42" t="s">
        <v>588</v>
      </c>
    </row>
    <row r="43" spans="1:10" x14ac:dyDescent="0.25">
      <c r="A43" s="2" t="s">
        <v>605</v>
      </c>
      <c r="B43" t="s">
        <v>502</v>
      </c>
      <c r="C43" s="1" t="s">
        <v>603</v>
      </c>
      <c r="D43" t="s">
        <v>501</v>
      </c>
      <c r="E43" s="1" t="s">
        <v>603</v>
      </c>
      <c r="F43" t="s">
        <v>599</v>
      </c>
      <c r="G43" s="1" t="s">
        <v>604</v>
      </c>
      <c r="H43">
        <v>2004</v>
      </c>
      <c r="I43" t="str">
        <f t="shared" si="0"/>
        <v xml:space="preserve"> WHERE NOT EXISTS (SELECT sailno FROM tekmovalec WHERE sailno = 'ITA7803');</v>
      </c>
      <c r="J43" t="s">
        <v>580</v>
      </c>
    </row>
    <row r="44" spans="1:10" x14ac:dyDescent="0.25">
      <c r="A44" s="2" t="s">
        <v>605</v>
      </c>
      <c r="B44" t="s">
        <v>504</v>
      </c>
      <c r="C44" s="1" t="s">
        <v>603</v>
      </c>
      <c r="D44" t="s">
        <v>503</v>
      </c>
      <c r="E44" s="1" t="s">
        <v>603</v>
      </c>
      <c r="F44" t="s">
        <v>597</v>
      </c>
      <c r="G44" s="1" t="s">
        <v>604</v>
      </c>
      <c r="H44">
        <v>2005</v>
      </c>
      <c r="I44" t="str">
        <f t="shared" si="0"/>
        <v xml:space="preserve"> WHERE NOT EXISTS (SELECT sailno FROM tekmovalec WHERE sailno = 'ITA8853');</v>
      </c>
      <c r="J44" t="s">
        <v>592</v>
      </c>
    </row>
    <row r="45" spans="1:10" x14ac:dyDescent="0.25">
      <c r="A45" s="2" t="s">
        <v>605</v>
      </c>
      <c r="B45" t="s">
        <v>506</v>
      </c>
      <c r="C45" s="1" t="s">
        <v>603</v>
      </c>
      <c r="D45" t="s">
        <v>505</v>
      </c>
      <c r="E45" s="1" t="s">
        <v>603</v>
      </c>
      <c r="F45" t="s">
        <v>599</v>
      </c>
      <c r="G45" s="1" t="s">
        <v>604</v>
      </c>
      <c r="H45">
        <v>2006</v>
      </c>
      <c r="I45" t="str">
        <f t="shared" si="0"/>
        <v xml:space="preserve"> WHERE NOT EXISTS (SELECT sailno FROM tekmovalec WHERE sailno = 'ITA8832');</v>
      </c>
      <c r="J45" t="s">
        <v>592</v>
      </c>
    </row>
    <row r="46" spans="1:10" x14ac:dyDescent="0.25">
      <c r="A46" s="2" t="s">
        <v>605</v>
      </c>
      <c r="B46" t="s">
        <v>508</v>
      </c>
      <c r="C46" s="1" t="s">
        <v>603</v>
      </c>
      <c r="D46" t="s">
        <v>507</v>
      </c>
      <c r="E46" s="1" t="s">
        <v>603</v>
      </c>
      <c r="F46" t="s">
        <v>597</v>
      </c>
      <c r="G46" s="1" t="s">
        <v>604</v>
      </c>
      <c r="H46">
        <v>2003</v>
      </c>
      <c r="I46" t="str">
        <f t="shared" si="0"/>
        <v xml:space="preserve"> WHERE NOT EXISTS (SELECT sailno FROM tekmovalec WHERE sailno = 'SLO525');</v>
      </c>
      <c r="J46" t="s">
        <v>583</v>
      </c>
    </row>
    <row r="47" spans="1:10" x14ac:dyDescent="0.25">
      <c r="A47" s="2" t="s">
        <v>605</v>
      </c>
      <c r="B47" t="s">
        <v>510</v>
      </c>
      <c r="C47" s="1" t="s">
        <v>603</v>
      </c>
      <c r="D47" t="s">
        <v>509</v>
      </c>
      <c r="E47" s="1" t="s">
        <v>603</v>
      </c>
      <c r="F47" t="s">
        <v>597</v>
      </c>
      <c r="G47" s="1" t="s">
        <v>604</v>
      </c>
      <c r="H47">
        <v>2005</v>
      </c>
      <c r="I47" t="str">
        <f t="shared" si="0"/>
        <v xml:space="preserve"> WHERE NOT EXISTS (SELECT sailno FROM tekmovalec WHERE sailno = 'SLO395');</v>
      </c>
      <c r="J47" t="s">
        <v>590</v>
      </c>
    </row>
    <row r="48" spans="1:10" x14ac:dyDescent="0.25">
      <c r="A48" s="2" t="s">
        <v>605</v>
      </c>
      <c r="B48" t="s">
        <v>512</v>
      </c>
      <c r="C48" s="1" t="s">
        <v>603</v>
      </c>
      <c r="D48" t="s">
        <v>511</v>
      </c>
      <c r="E48" s="1" t="s">
        <v>603</v>
      </c>
      <c r="F48" t="s">
        <v>597</v>
      </c>
      <c r="G48" s="1" t="s">
        <v>604</v>
      </c>
      <c r="H48">
        <v>2005</v>
      </c>
      <c r="I48" t="str">
        <f t="shared" si="0"/>
        <v xml:space="preserve"> WHERE NOT EXISTS (SELECT sailno FROM tekmovalec WHERE sailno = 'SLO759');</v>
      </c>
      <c r="J48" t="s">
        <v>584</v>
      </c>
    </row>
    <row r="49" spans="1:10" x14ac:dyDescent="0.25">
      <c r="A49" s="2" t="s">
        <v>605</v>
      </c>
      <c r="B49" t="s">
        <v>514</v>
      </c>
      <c r="C49" s="1" t="s">
        <v>603</v>
      </c>
      <c r="D49" t="s">
        <v>513</v>
      </c>
      <c r="E49" s="1" t="s">
        <v>603</v>
      </c>
      <c r="F49" t="s">
        <v>597</v>
      </c>
      <c r="G49" s="1" t="s">
        <v>604</v>
      </c>
      <c r="H49">
        <v>2005</v>
      </c>
      <c r="I49" t="str">
        <f t="shared" si="0"/>
        <v xml:space="preserve"> WHERE NOT EXISTS (SELECT sailno FROM tekmovalec WHERE sailno = 'SLO669');</v>
      </c>
      <c r="J49" t="s">
        <v>588</v>
      </c>
    </row>
    <row r="50" spans="1:10" x14ac:dyDescent="0.25">
      <c r="A50" s="2" t="s">
        <v>605</v>
      </c>
      <c r="B50" t="s">
        <v>516</v>
      </c>
      <c r="C50" s="1" t="s">
        <v>603</v>
      </c>
      <c r="D50" t="s">
        <v>515</v>
      </c>
      <c r="E50" s="1" t="s">
        <v>603</v>
      </c>
      <c r="F50" t="s">
        <v>597</v>
      </c>
      <c r="G50" s="1" t="s">
        <v>604</v>
      </c>
      <c r="H50">
        <v>2009</v>
      </c>
      <c r="I50" t="str">
        <f t="shared" si="0"/>
        <v xml:space="preserve"> WHERE NOT EXISTS (SELECT sailno FROM tekmovalec WHERE sailno = 'SLO368');</v>
      </c>
      <c r="J50" t="s">
        <v>590</v>
      </c>
    </row>
    <row r="51" spans="1:10" x14ac:dyDescent="0.25">
      <c r="A51" s="2" t="s">
        <v>605</v>
      </c>
      <c r="B51" t="s">
        <v>518</v>
      </c>
      <c r="C51" s="1" t="s">
        <v>603</v>
      </c>
      <c r="D51" t="s">
        <v>517</v>
      </c>
      <c r="E51" s="1" t="s">
        <v>603</v>
      </c>
      <c r="F51" t="s">
        <v>599</v>
      </c>
      <c r="G51" s="1" t="s">
        <v>604</v>
      </c>
      <c r="H51">
        <v>2004</v>
      </c>
      <c r="I51" t="str">
        <f t="shared" si="0"/>
        <v xml:space="preserve"> WHERE NOT EXISTS (SELECT sailno FROM tekmovalec WHERE sailno = 'ITA8954');</v>
      </c>
      <c r="J51" t="s">
        <v>582</v>
      </c>
    </row>
    <row r="52" spans="1:10" x14ac:dyDescent="0.25">
      <c r="A52" s="2" t="s">
        <v>605</v>
      </c>
      <c r="B52" t="s">
        <v>598</v>
      </c>
      <c r="C52" s="1" t="s">
        <v>603</v>
      </c>
      <c r="D52" t="s">
        <v>519</v>
      </c>
      <c r="E52" s="1" t="s">
        <v>603</v>
      </c>
      <c r="F52" t="s">
        <v>597</v>
      </c>
      <c r="G52" s="1" t="s">
        <v>604</v>
      </c>
      <c r="H52">
        <v>2007</v>
      </c>
      <c r="I52" t="str">
        <f t="shared" si="0"/>
        <v xml:space="preserve"> WHERE NOT EXISTS (SELECT sailno FROM tekmovalec WHERE sailno = 'SLO2112VID');</v>
      </c>
      <c r="J52" t="s">
        <v>584</v>
      </c>
    </row>
    <row r="53" spans="1:10" x14ac:dyDescent="0.25">
      <c r="A53" s="2" t="s">
        <v>605</v>
      </c>
      <c r="B53" t="s">
        <v>521</v>
      </c>
      <c r="C53" s="1" t="s">
        <v>603</v>
      </c>
      <c r="D53" t="s">
        <v>520</v>
      </c>
      <c r="E53" s="1" t="s">
        <v>603</v>
      </c>
      <c r="F53" t="s">
        <v>597</v>
      </c>
      <c r="G53" s="1" t="s">
        <v>604</v>
      </c>
      <c r="H53">
        <v>2004</v>
      </c>
      <c r="I53" t="str">
        <f t="shared" si="0"/>
        <v xml:space="preserve"> WHERE NOT EXISTS (SELECT sailno FROM tekmovalec WHERE sailno = 'ITA87');</v>
      </c>
      <c r="J53" t="s">
        <v>592</v>
      </c>
    </row>
    <row r="54" spans="1:10" x14ac:dyDescent="0.25">
      <c r="A54" s="2" t="s">
        <v>605</v>
      </c>
      <c r="B54" t="s">
        <v>523</v>
      </c>
      <c r="C54" s="1" t="s">
        <v>603</v>
      </c>
      <c r="D54" t="s">
        <v>522</v>
      </c>
      <c r="E54" s="1" t="s">
        <v>603</v>
      </c>
      <c r="F54" t="s">
        <v>599</v>
      </c>
      <c r="G54" s="1" t="s">
        <v>604</v>
      </c>
      <c r="H54">
        <v>2006</v>
      </c>
      <c r="I54" t="str">
        <f t="shared" si="0"/>
        <v xml:space="preserve"> WHERE NOT EXISTS (SELECT sailno FROM tekmovalec WHERE sailno = 'ITA8063');</v>
      </c>
      <c r="J54" t="s">
        <v>587</v>
      </c>
    </row>
    <row r="55" spans="1:10" x14ac:dyDescent="0.25">
      <c r="A55" s="2" t="s">
        <v>605</v>
      </c>
      <c r="B55" t="s">
        <v>578</v>
      </c>
      <c r="C55" s="1" t="s">
        <v>603</v>
      </c>
      <c r="D55" t="s">
        <v>524</v>
      </c>
      <c r="E55" s="1" t="s">
        <v>603</v>
      </c>
      <c r="F55" t="s">
        <v>597</v>
      </c>
      <c r="G55" s="1" t="s">
        <v>604</v>
      </c>
      <c r="H55">
        <v>2006</v>
      </c>
      <c r="I55" t="str">
        <f t="shared" si="0"/>
        <v xml:space="preserve"> WHERE NOT EXISTS (SELECT sailno FROM tekmovalec WHERE sailno = 'SUI1862LUKAS');</v>
      </c>
      <c r="J55" t="s">
        <v>590</v>
      </c>
    </row>
    <row r="56" spans="1:10" x14ac:dyDescent="0.25">
      <c r="A56" s="2" t="s">
        <v>605</v>
      </c>
      <c r="B56" t="s">
        <v>526</v>
      </c>
      <c r="C56" s="1" t="s">
        <v>603</v>
      </c>
      <c r="D56" t="s">
        <v>525</v>
      </c>
      <c r="E56" s="1" t="s">
        <v>603</v>
      </c>
      <c r="F56" t="s">
        <v>597</v>
      </c>
      <c r="G56" s="1" t="s">
        <v>604</v>
      </c>
      <c r="H56">
        <v>2005</v>
      </c>
      <c r="I56" t="str">
        <f t="shared" si="0"/>
        <v xml:space="preserve"> WHERE NOT EXISTS (SELECT sailno FROM tekmovalec WHERE sailno = 'SLO956');</v>
      </c>
      <c r="J56" t="s">
        <v>579</v>
      </c>
    </row>
    <row r="57" spans="1:10" x14ac:dyDescent="0.25">
      <c r="A57" s="2" t="s">
        <v>605</v>
      </c>
      <c r="B57" t="s">
        <v>528</v>
      </c>
      <c r="C57" s="1" t="s">
        <v>603</v>
      </c>
      <c r="D57" t="s">
        <v>527</v>
      </c>
      <c r="E57" s="1" t="s">
        <v>603</v>
      </c>
      <c r="F57" t="s">
        <v>599</v>
      </c>
      <c r="G57" s="1" t="s">
        <v>604</v>
      </c>
      <c r="H57">
        <v>2009</v>
      </c>
      <c r="I57" t="str">
        <f t="shared" si="0"/>
        <v xml:space="preserve"> WHERE NOT EXISTS (SELECT sailno FROM tekmovalec WHERE sailno = 'ITA8581');</v>
      </c>
      <c r="J57" t="s">
        <v>586</v>
      </c>
    </row>
    <row r="58" spans="1:10" x14ac:dyDescent="0.25">
      <c r="A58" s="2" t="s">
        <v>605</v>
      </c>
      <c r="B58" t="s">
        <v>530</v>
      </c>
      <c r="C58" s="1" t="s">
        <v>603</v>
      </c>
      <c r="D58" t="s">
        <v>529</v>
      </c>
      <c r="E58" s="1" t="s">
        <v>603</v>
      </c>
      <c r="F58" t="s">
        <v>597</v>
      </c>
      <c r="G58" s="1" t="s">
        <v>604</v>
      </c>
      <c r="H58">
        <v>2004</v>
      </c>
      <c r="I58" t="str">
        <f t="shared" si="0"/>
        <v xml:space="preserve"> WHERE NOT EXISTS (SELECT sailno FROM tekmovalec WHERE sailno = 'SLO111');</v>
      </c>
      <c r="J58" t="s">
        <v>579</v>
      </c>
    </row>
    <row r="59" spans="1:10" x14ac:dyDescent="0.25">
      <c r="A59" s="2" t="s">
        <v>605</v>
      </c>
      <c r="B59" t="s">
        <v>532</v>
      </c>
      <c r="C59" s="1" t="s">
        <v>603</v>
      </c>
      <c r="D59" t="s">
        <v>531</v>
      </c>
      <c r="E59" s="1" t="s">
        <v>603</v>
      </c>
      <c r="F59" t="s">
        <v>599</v>
      </c>
      <c r="G59" s="1" t="s">
        <v>604</v>
      </c>
      <c r="H59">
        <v>2007</v>
      </c>
      <c r="I59" t="str">
        <f t="shared" si="0"/>
        <v xml:space="preserve"> WHERE NOT EXISTS (SELECT sailno FROM tekmovalec WHERE sailno = 'ITA8726');</v>
      </c>
      <c r="J59" t="s">
        <v>582</v>
      </c>
    </row>
    <row r="60" spans="1:10" x14ac:dyDescent="0.25">
      <c r="A60" s="2" t="s">
        <v>605</v>
      </c>
      <c r="B60" t="s">
        <v>534</v>
      </c>
      <c r="C60" s="1" t="s">
        <v>603</v>
      </c>
      <c r="D60" t="s">
        <v>533</v>
      </c>
      <c r="E60" s="1" t="s">
        <v>603</v>
      </c>
      <c r="F60" t="s">
        <v>599</v>
      </c>
      <c r="G60" s="1" t="s">
        <v>604</v>
      </c>
      <c r="H60">
        <v>2004</v>
      </c>
      <c r="I60" t="str">
        <f t="shared" si="0"/>
        <v xml:space="preserve"> WHERE NOT EXISTS (SELECT sailno FROM tekmovalec WHERE sailno = 'SLO911');</v>
      </c>
      <c r="J60" t="s">
        <v>579</v>
      </c>
    </row>
    <row r="61" spans="1:10" x14ac:dyDescent="0.25">
      <c r="A61" s="2" t="s">
        <v>605</v>
      </c>
      <c r="B61" t="s">
        <v>536</v>
      </c>
      <c r="C61" s="1" t="s">
        <v>603</v>
      </c>
      <c r="D61" t="s">
        <v>535</v>
      </c>
      <c r="E61" s="1" t="s">
        <v>603</v>
      </c>
      <c r="F61" t="s">
        <v>599</v>
      </c>
      <c r="G61" s="1" t="s">
        <v>604</v>
      </c>
      <c r="H61">
        <v>2007</v>
      </c>
      <c r="I61" t="str">
        <f t="shared" si="0"/>
        <v xml:space="preserve"> WHERE NOT EXISTS (SELECT sailno FROM tekmovalec WHERE sailno = 'SLO955');</v>
      </c>
      <c r="J61" t="s">
        <v>579</v>
      </c>
    </row>
    <row r="62" spans="1:10" x14ac:dyDescent="0.25">
      <c r="A62" s="2" t="s">
        <v>605</v>
      </c>
      <c r="B62" t="s">
        <v>538</v>
      </c>
      <c r="C62" s="1" t="s">
        <v>603</v>
      </c>
      <c r="D62" t="s">
        <v>537</v>
      </c>
      <c r="E62" s="1" t="s">
        <v>603</v>
      </c>
      <c r="F62" t="s">
        <v>597</v>
      </c>
      <c r="G62" s="1" t="s">
        <v>604</v>
      </c>
      <c r="H62">
        <v>2004</v>
      </c>
      <c r="I62" t="str">
        <f t="shared" si="0"/>
        <v xml:space="preserve"> WHERE NOT EXISTS (SELECT sailno FROM tekmovalec WHERE sailno = 'SLO678');</v>
      </c>
      <c r="J62" t="s">
        <v>588</v>
      </c>
    </row>
    <row r="63" spans="1:10" x14ac:dyDescent="0.25">
      <c r="A63" s="2" t="s">
        <v>605</v>
      </c>
      <c r="B63" t="s">
        <v>540</v>
      </c>
      <c r="C63" s="1" t="s">
        <v>603</v>
      </c>
      <c r="D63" t="s">
        <v>539</v>
      </c>
      <c r="E63" s="1" t="s">
        <v>603</v>
      </c>
      <c r="F63" t="s">
        <v>597</v>
      </c>
      <c r="G63" s="1" t="s">
        <v>604</v>
      </c>
      <c r="H63">
        <v>2007</v>
      </c>
      <c r="I63" t="str">
        <f t="shared" si="0"/>
        <v xml:space="preserve"> WHERE NOT EXISTS (SELECT sailno FROM tekmovalec WHERE sailno = 'SLO958');</v>
      </c>
      <c r="J63" t="s">
        <v>579</v>
      </c>
    </row>
    <row r="64" spans="1:10" x14ac:dyDescent="0.25">
      <c r="A64" s="2" t="s">
        <v>605</v>
      </c>
      <c r="B64" t="s">
        <v>542</v>
      </c>
      <c r="C64" s="1" t="s">
        <v>603</v>
      </c>
      <c r="D64" t="s">
        <v>541</v>
      </c>
      <c r="E64" s="1" t="s">
        <v>603</v>
      </c>
      <c r="F64" t="s">
        <v>599</v>
      </c>
      <c r="G64" s="1" t="s">
        <v>604</v>
      </c>
      <c r="H64">
        <v>2007</v>
      </c>
      <c r="I64" t="str">
        <f t="shared" si="0"/>
        <v xml:space="preserve"> WHERE NOT EXISTS (SELECT sailno FROM tekmovalec WHERE sailno = 'ITA8184');</v>
      </c>
      <c r="J64" t="s">
        <v>582</v>
      </c>
    </row>
    <row r="65" spans="1:10" x14ac:dyDescent="0.25">
      <c r="A65" s="2" t="s">
        <v>605</v>
      </c>
      <c r="B65" t="s">
        <v>544</v>
      </c>
      <c r="C65" s="1" t="s">
        <v>603</v>
      </c>
      <c r="D65" t="s">
        <v>543</v>
      </c>
      <c r="E65" s="1" t="s">
        <v>603</v>
      </c>
      <c r="F65" t="s">
        <v>597</v>
      </c>
      <c r="G65" s="1" t="s">
        <v>604</v>
      </c>
      <c r="H65">
        <v>2005</v>
      </c>
      <c r="I65" t="str">
        <f t="shared" si="0"/>
        <v xml:space="preserve"> WHERE NOT EXISTS (SELECT sailno FROM tekmovalec WHERE sailno = 'ITA8652');</v>
      </c>
      <c r="J65" t="s">
        <v>580</v>
      </c>
    </row>
    <row r="66" spans="1:10" x14ac:dyDescent="0.25">
      <c r="A66" s="2" t="s">
        <v>605</v>
      </c>
      <c r="B66" t="s">
        <v>546</v>
      </c>
      <c r="C66" s="1" t="s">
        <v>603</v>
      </c>
      <c r="D66" t="s">
        <v>545</v>
      </c>
      <c r="E66" s="1" t="s">
        <v>603</v>
      </c>
      <c r="F66" t="s">
        <v>597</v>
      </c>
      <c r="G66" s="1" t="s">
        <v>604</v>
      </c>
      <c r="H66">
        <v>2009</v>
      </c>
      <c r="I66" t="str">
        <f t="shared" ref="I66:I109" si="1">CONCATENATE(" WHERE NOT EXISTS (SELECT sailno FROM tekmovalec WHERE sailno = '",D66,"');")</f>
        <v xml:space="preserve"> WHERE NOT EXISTS (SELECT sailno FROM tekmovalec WHERE sailno = 'ITA9003');</v>
      </c>
      <c r="J66" t="s">
        <v>592</v>
      </c>
    </row>
    <row r="67" spans="1:10" x14ac:dyDescent="0.25">
      <c r="A67" s="2" t="s">
        <v>605</v>
      </c>
      <c r="B67" t="s">
        <v>548</v>
      </c>
      <c r="C67" s="1" t="s">
        <v>603</v>
      </c>
      <c r="D67" t="s">
        <v>547</v>
      </c>
      <c r="E67" s="1" t="s">
        <v>603</v>
      </c>
      <c r="F67" t="s">
        <v>597</v>
      </c>
      <c r="G67" s="1" t="s">
        <v>604</v>
      </c>
      <c r="H67">
        <v>2008</v>
      </c>
      <c r="I67" t="str">
        <f t="shared" si="1"/>
        <v xml:space="preserve"> WHERE NOT EXISTS (SELECT sailno FROM tekmovalec WHERE sailno = 'SLO93');</v>
      </c>
      <c r="J67" t="s">
        <v>584</v>
      </c>
    </row>
    <row r="68" spans="1:10" x14ac:dyDescent="0.25">
      <c r="A68" s="2" t="s">
        <v>605</v>
      </c>
      <c r="B68" t="s">
        <v>550</v>
      </c>
      <c r="C68" s="1" t="s">
        <v>603</v>
      </c>
      <c r="D68" t="s">
        <v>549</v>
      </c>
      <c r="E68" s="1" t="s">
        <v>603</v>
      </c>
      <c r="F68" t="s">
        <v>597</v>
      </c>
      <c r="G68" s="1" t="s">
        <v>604</v>
      </c>
      <c r="H68">
        <v>2009</v>
      </c>
      <c r="I68" t="str">
        <f t="shared" si="1"/>
        <v xml:space="preserve"> WHERE NOT EXISTS (SELECT sailno FROM tekmovalec WHERE sailno = 'ITA8886');</v>
      </c>
      <c r="J68" t="s">
        <v>580</v>
      </c>
    </row>
    <row r="69" spans="1:10" x14ac:dyDescent="0.25">
      <c r="A69" s="2" t="s">
        <v>605</v>
      </c>
      <c r="B69" t="s">
        <v>552</v>
      </c>
      <c r="C69" s="1" t="s">
        <v>603</v>
      </c>
      <c r="D69" t="s">
        <v>551</v>
      </c>
      <c r="E69" s="1" t="s">
        <v>603</v>
      </c>
      <c r="F69" t="s">
        <v>597</v>
      </c>
      <c r="G69" s="1" t="s">
        <v>604</v>
      </c>
      <c r="H69">
        <v>2007</v>
      </c>
      <c r="I69" t="str">
        <f t="shared" si="1"/>
        <v xml:space="preserve"> WHERE NOT EXISTS (SELECT sailno FROM tekmovalec WHERE sailno = 'ITA8793');</v>
      </c>
      <c r="J69" t="s">
        <v>589</v>
      </c>
    </row>
    <row r="70" spans="1:10" x14ac:dyDescent="0.25">
      <c r="A70" s="2" t="s">
        <v>605</v>
      </c>
      <c r="B70" t="s">
        <v>554</v>
      </c>
      <c r="C70" s="1" t="s">
        <v>603</v>
      </c>
      <c r="D70" t="s">
        <v>553</v>
      </c>
      <c r="E70" s="1" t="s">
        <v>603</v>
      </c>
      <c r="F70" t="s">
        <v>597</v>
      </c>
      <c r="G70" s="1" t="s">
        <v>604</v>
      </c>
      <c r="H70">
        <v>2008</v>
      </c>
      <c r="I70" t="str">
        <f t="shared" si="1"/>
        <v xml:space="preserve"> WHERE NOT EXISTS (SELECT sailno FROM tekmovalec WHERE sailno = 'ITA8499');</v>
      </c>
      <c r="J70" t="s">
        <v>592</v>
      </c>
    </row>
    <row r="71" spans="1:10" x14ac:dyDescent="0.25">
      <c r="A71" s="2" t="s">
        <v>605</v>
      </c>
      <c r="B71" t="s">
        <v>556</v>
      </c>
      <c r="C71" s="1" t="s">
        <v>603</v>
      </c>
      <c r="D71" t="s">
        <v>555</v>
      </c>
      <c r="E71" s="1" t="s">
        <v>603</v>
      </c>
      <c r="F71" t="s">
        <v>599</v>
      </c>
      <c r="G71" s="1" t="s">
        <v>604</v>
      </c>
      <c r="H71">
        <v>2007</v>
      </c>
      <c r="I71" t="str">
        <f t="shared" si="1"/>
        <v xml:space="preserve"> WHERE NOT EXISTS (SELECT sailno FROM tekmovalec WHERE sailno = 'SLO618');</v>
      </c>
      <c r="J71" t="s">
        <v>588</v>
      </c>
    </row>
    <row r="72" spans="1:10" x14ac:dyDescent="0.25">
      <c r="A72" s="2" t="s">
        <v>605</v>
      </c>
      <c r="B72" t="s">
        <v>558</v>
      </c>
      <c r="C72" s="1" t="s">
        <v>603</v>
      </c>
      <c r="D72" t="s">
        <v>557</v>
      </c>
      <c r="E72" s="1" t="s">
        <v>603</v>
      </c>
      <c r="F72" t="s">
        <v>597</v>
      </c>
      <c r="G72" s="1" t="s">
        <v>604</v>
      </c>
      <c r="H72">
        <v>2006</v>
      </c>
      <c r="I72" t="str">
        <f t="shared" si="1"/>
        <v xml:space="preserve"> WHERE NOT EXISTS (SELECT sailno FROM tekmovalec WHERE sailno = 'ITA9032');</v>
      </c>
      <c r="J72" t="s">
        <v>587</v>
      </c>
    </row>
    <row r="73" spans="1:10" x14ac:dyDescent="0.25">
      <c r="A73" s="2" t="s">
        <v>605</v>
      </c>
      <c r="B73" t="s">
        <v>560</v>
      </c>
      <c r="C73" s="1" t="s">
        <v>603</v>
      </c>
      <c r="D73" t="s">
        <v>559</v>
      </c>
      <c r="E73" s="1" t="s">
        <v>603</v>
      </c>
      <c r="F73" t="s">
        <v>597</v>
      </c>
      <c r="G73" s="1" t="s">
        <v>604</v>
      </c>
      <c r="H73">
        <v>2009</v>
      </c>
      <c r="I73" t="str">
        <f t="shared" si="1"/>
        <v xml:space="preserve"> WHERE NOT EXISTS (SELECT sailno FROM tekmovalec WHERE sailno = 'ITA8388');</v>
      </c>
      <c r="J73" t="s">
        <v>580</v>
      </c>
    </row>
    <row r="74" spans="1:10" x14ac:dyDescent="0.25">
      <c r="A74" s="2" t="s">
        <v>605</v>
      </c>
      <c r="B74" t="s">
        <v>562</v>
      </c>
      <c r="C74" s="1" t="s">
        <v>603</v>
      </c>
      <c r="D74" t="s">
        <v>561</v>
      </c>
      <c r="E74" s="1" t="s">
        <v>603</v>
      </c>
      <c r="F74" t="s">
        <v>599</v>
      </c>
      <c r="G74" s="1" t="s">
        <v>604</v>
      </c>
      <c r="H74">
        <v>2003</v>
      </c>
      <c r="I74" t="str">
        <f t="shared" si="1"/>
        <v xml:space="preserve"> WHERE NOT EXISTS (SELECT sailno FROM tekmovalec WHERE sailno = 'ITA8952');</v>
      </c>
      <c r="J74" t="s">
        <v>582</v>
      </c>
    </row>
    <row r="75" spans="1:10" x14ac:dyDescent="0.25">
      <c r="A75" s="2" t="s">
        <v>605</v>
      </c>
      <c r="B75" t="s">
        <v>564</v>
      </c>
      <c r="C75" s="1" t="s">
        <v>603</v>
      </c>
      <c r="D75" t="s">
        <v>563</v>
      </c>
      <c r="E75" s="1" t="s">
        <v>603</v>
      </c>
      <c r="F75" t="s">
        <v>597</v>
      </c>
      <c r="G75" s="1" t="s">
        <v>604</v>
      </c>
      <c r="H75">
        <v>2006</v>
      </c>
      <c r="I75" t="str">
        <f t="shared" si="1"/>
        <v xml:space="preserve"> WHERE NOT EXISTS (SELECT sailno FROM tekmovalec WHERE sailno = 'SLO631');</v>
      </c>
      <c r="J75" t="s">
        <v>588</v>
      </c>
    </row>
    <row r="76" spans="1:10" x14ac:dyDescent="0.25">
      <c r="A76" s="2" t="s">
        <v>605</v>
      </c>
      <c r="B76" t="s">
        <v>566</v>
      </c>
      <c r="C76" s="1" t="s">
        <v>603</v>
      </c>
      <c r="D76" t="s">
        <v>565</v>
      </c>
      <c r="E76" s="1" t="s">
        <v>603</v>
      </c>
      <c r="F76" t="s">
        <v>597</v>
      </c>
      <c r="G76" s="1" t="s">
        <v>604</v>
      </c>
      <c r="H76">
        <v>2008</v>
      </c>
      <c r="I76" t="str">
        <f t="shared" si="1"/>
        <v xml:space="preserve"> WHERE NOT EXISTS (SELECT sailno FROM tekmovalec WHERE sailno = 'ITA7356');</v>
      </c>
      <c r="J76" t="s">
        <v>592</v>
      </c>
    </row>
    <row r="77" spans="1:10" x14ac:dyDescent="0.25">
      <c r="A77" s="2" t="s">
        <v>605</v>
      </c>
      <c r="B77" t="s">
        <v>568</v>
      </c>
      <c r="C77" s="1" t="s">
        <v>603</v>
      </c>
      <c r="D77" t="s">
        <v>567</v>
      </c>
      <c r="E77" s="1" t="s">
        <v>603</v>
      </c>
      <c r="F77" t="s">
        <v>597</v>
      </c>
      <c r="G77" s="1" t="s">
        <v>604</v>
      </c>
      <c r="H77">
        <v>2005</v>
      </c>
      <c r="I77" t="str">
        <f t="shared" si="1"/>
        <v xml:space="preserve"> WHERE NOT EXISTS (SELECT sailno FROM tekmovalec WHERE sailno = 'SLO527');</v>
      </c>
      <c r="J77" t="s">
        <v>583</v>
      </c>
    </row>
    <row r="78" spans="1:10" x14ac:dyDescent="0.25">
      <c r="A78" s="2" t="s">
        <v>605</v>
      </c>
      <c r="B78" t="s">
        <v>570</v>
      </c>
      <c r="C78" s="1" t="s">
        <v>603</v>
      </c>
      <c r="D78" t="s">
        <v>569</v>
      </c>
      <c r="E78" s="1" t="s">
        <v>603</v>
      </c>
      <c r="F78" t="s">
        <v>597</v>
      </c>
      <c r="G78" s="1" t="s">
        <v>604</v>
      </c>
      <c r="H78">
        <v>2007</v>
      </c>
      <c r="I78" t="str">
        <f t="shared" si="1"/>
        <v xml:space="preserve"> WHERE NOT EXISTS (SELECT sailno FROM tekmovalec WHERE sailno = 'ITA6445');</v>
      </c>
      <c r="J78" t="s">
        <v>589</v>
      </c>
    </row>
    <row r="79" spans="1:10" x14ac:dyDescent="0.25">
      <c r="A79" s="2" t="s">
        <v>605</v>
      </c>
      <c r="B79" t="s">
        <v>572</v>
      </c>
      <c r="C79" s="1" t="s">
        <v>603</v>
      </c>
      <c r="D79" t="s">
        <v>571</v>
      </c>
      <c r="E79" s="1" t="s">
        <v>603</v>
      </c>
      <c r="F79" t="s">
        <v>597</v>
      </c>
      <c r="G79" s="1" t="s">
        <v>604</v>
      </c>
      <c r="H79">
        <v>2006</v>
      </c>
      <c r="I79" t="str">
        <f t="shared" si="1"/>
        <v xml:space="preserve"> WHERE NOT EXISTS (SELECT sailno FROM tekmovalec WHERE sailno = 'ITA8779');</v>
      </c>
      <c r="J79" t="s">
        <v>592</v>
      </c>
    </row>
    <row r="80" spans="1:10" x14ac:dyDescent="0.25">
      <c r="A80" s="2" t="s">
        <v>605</v>
      </c>
      <c r="B80" t="s">
        <v>574</v>
      </c>
      <c r="C80" s="1" t="s">
        <v>603</v>
      </c>
      <c r="D80" t="s">
        <v>573</v>
      </c>
      <c r="E80" s="1" t="s">
        <v>603</v>
      </c>
      <c r="F80" t="s">
        <v>597</v>
      </c>
      <c r="G80" s="1" t="s">
        <v>604</v>
      </c>
      <c r="H80">
        <v>2007</v>
      </c>
      <c r="I80" t="str">
        <f t="shared" si="1"/>
        <v xml:space="preserve"> WHERE NOT EXISTS (SELECT sailno FROM tekmovalec WHERE sailno = 'SLO912');</v>
      </c>
      <c r="J80" t="s">
        <v>579</v>
      </c>
    </row>
    <row r="81" spans="1:10" x14ac:dyDescent="0.25">
      <c r="A81" s="2" t="s">
        <v>605</v>
      </c>
      <c r="B81" t="s">
        <v>577</v>
      </c>
      <c r="C81" s="1" t="s">
        <v>603</v>
      </c>
      <c r="D81" t="s">
        <v>209</v>
      </c>
      <c r="E81" s="1" t="s">
        <v>603</v>
      </c>
      <c r="F81" t="s">
        <v>597</v>
      </c>
      <c r="G81" s="1" t="s">
        <v>604</v>
      </c>
      <c r="H81">
        <v>2008</v>
      </c>
      <c r="I81" t="str">
        <f t="shared" si="1"/>
        <v xml:space="preserve"> WHERE NOT EXISTS (SELECT sailno FROM tekmovalec WHERE sailno = 'SUI1824');</v>
      </c>
      <c r="J81" t="s">
        <v>582</v>
      </c>
    </row>
    <row r="82" spans="1:10" x14ac:dyDescent="0.25">
      <c r="A82" s="2" t="s">
        <v>605</v>
      </c>
      <c r="B82" t="s">
        <v>576</v>
      </c>
      <c r="C82" s="1" t="s">
        <v>603</v>
      </c>
      <c r="D82" t="s">
        <v>575</v>
      </c>
      <c r="E82" s="1" t="s">
        <v>603</v>
      </c>
      <c r="F82" t="s">
        <v>597</v>
      </c>
      <c r="G82" s="1" t="s">
        <v>604</v>
      </c>
      <c r="H82">
        <v>2004</v>
      </c>
      <c r="I82" t="str">
        <f t="shared" si="1"/>
        <v xml:space="preserve"> WHERE NOT EXISTS (SELECT sailno FROM tekmovalec WHERE sailno = 'SLO524');</v>
      </c>
      <c r="J82" t="s">
        <v>583</v>
      </c>
    </row>
    <row r="83" spans="1:10" x14ac:dyDescent="0.25">
      <c r="A83" s="2" t="s">
        <v>605</v>
      </c>
      <c r="B83" t="s">
        <v>301</v>
      </c>
      <c r="C83" s="1" t="s">
        <v>603</v>
      </c>
      <c r="D83" t="s">
        <v>300</v>
      </c>
      <c r="E83" s="1" t="s">
        <v>603</v>
      </c>
      <c r="F83" t="s">
        <v>599</v>
      </c>
      <c r="G83" s="1" t="s">
        <v>604</v>
      </c>
      <c r="H83">
        <v>2007</v>
      </c>
      <c r="I83" t="str">
        <f t="shared" si="1"/>
        <v xml:space="preserve"> WHERE NOT EXISTS (SELECT sailno FROM tekmovalec WHERE sailno = 'SLO393');</v>
      </c>
      <c r="J83" t="s">
        <v>590</v>
      </c>
    </row>
    <row r="84" spans="1:10" x14ac:dyDescent="0.25">
      <c r="A84" s="2" t="s">
        <v>605</v>
      </c>
      <c r="B84" t="s">
        <v>303</v>
      </c>
      <c r="C84" s="1" t="s">
        <v>603</v>
      </c>
      <c r="D84" t="s">
        <v>302</v>
      </c>
      <c r="E84" s="1" t="s">
        <v>603</v>
      </c>
      <c r="F84" t="s">
        <v>599</v>
      </c>
      <c r="G84" s="1" t="s">
        <v>604</v>
      </c>
      <c r="H84">
        <v>2008</v>
      </c>
      <c r="I84" t="str">
        <f t="shared" si="1"/>
        <v xml:space="preserve"> WHERE NOT EXISTS (SELECT sailno FROM tekmovalec WHERE sailno = 'SLO984');</v>
      </c>
      <c r="J84" t="s">
        <v>579</v>
      </c>
    </row>
    <row r="85" spans="1:10" x14ac:dyDescent="0.25">
      <c r="A85" s="2" t="s">
        <v>605</v>
      </c>
      <c r="B85" t="s">
        <v>305</v>
      </c>
      <c r="C85" s="1" t="s">
        <v>603</v>
      </c>
      <c r="D85" t="s">
        <v>304</v>
      </c>
      <c r="E85" s="1" t="s">
        <v>603</v>
      </c>
      <c r="F85" t="s">
        <v>597</v>
      </c>
      <c r="G85" s="1" t="s">
        <v>604</v>
      </c>
      <c r="H85">
        <v>2006</v>
      </c>
      <c r="I85" t="str">
        <f t="shared" si="1"/>
        <v xml:space="preserve"> WHERE NOT EXISTS (SELECT sailno FROM tekmovalec WHERE sailno = 'SLO443');</v>
      </c>
      <c r="J85" t="s">
        <v>593</v>
      </c>
    </row>
    <row r="86" spans="1:10" x14ac:dyDescent="0.25">
      <c r="A86" s="2" t="s">
        <v>605</v>
      </c>
      <c r="B86" t="s">
        <v>307</v>
      </c>
      <c r="C86" s="1" t="s">
        <v>603</v>
      </c>
      <c r="D86" t="s">
        <v>306</v>
      </c>
      <c r="E86" s="1" t="s">
        <v>603</v>
      </c>
      <c r="F86" t="s">
        <v>597</v>
      </c>
      <c r="G86" s="1" t="s">
        <v>604</v>
      </c>
      <c r="H86">
        <v>2009</v>
      </c>
      <c r="I86" t="str">
        <f t="shared" si="1"/>
        <v xml:space="preserve"> WHERE NOT EXISTS (SELECT sailno FROM tekmovalec WHERE sailno = 'SLO523');</v>
      </c>
      <c r="J86" t="s">
        <v>593</v>
      </c>
    </row>
    <row r="87" spans="1:10" x14ac:dyDescent="0.25">
      <c r="A87" s="2" t="s">
        <v>605</v>
      </c>
      <c r="B87" t="s">
        <v>309</v>
      </c>
      <c r="C87" s="1" t="s">
        <v>603</v>
      </c>
      <c r="D87" t="s">
        <v>308</v>
      </c>
      <c r="E87" s="1" t="s">
        <v>603</v>
      </c>
      <c r="F87" t="s">
        <v>597</v>
      </c>
      <c r="G87" s="1" t="s">
        <v>604</v>
      </c>
      <c r="H87">
        <v>2009</v>
      </c>
      <c r="I87" t="str">
        <f t="shared" si="1"/>
        <v xml:space="preserve"> WHERE NOT EXISTS (SELECT sailno FROM tekmovalec WHERE sailno = 'ITA6959');</v>
      </c>
      <c r="J87" t="s">
        <v>587</v>
      </c>
    </row>
    <row r="88" spans="1:10" x14ac:dyDescent="0.25">
      <c r="A88" s="2" t="s">
        <v>605</v>
      </c>
      <c r="B88" t="s">
        <v>311</v>
      </c>
      <c r="C88" s="1" t="s">
        <v>603</v>
      </c>
      <c r="D88" t="s">
        <v>310</v>
      </c>
      <c r="E88" s="1" t="s">
        <v>603</v>
      </c>
      <c r="F88" t="s">
        <v>599</v>
      </c>
      <c r="G88" s="1" t="s">
        <v>604</v>
      </c>
      <c r="H88">
        <v>2007</v>
      </c>
      <c r="I88" t="str">
        <f t="shared" si="1"/>
        <v xml:space="preserve"> WHERE NOT EXISTS (SELECT sailno FROM tekmovalec WHERE sailno = 'ITA7369');</v>
      </c>
      <c r="J88" t="s">
        <v>592</v>
      </c>
    </row>
    <row r="89" spans="1:10" x14ac:dyDescent="0.25">
      <c r="A89" s="2" t="s">
        <v>605</v>
      </c>
      <c r="B89" t="s">
        <v>313</v>
      </c>
      <c r="C89" s="1" t="s">
        <v>603</v>
      </c>
      <c r="D89" t="s">
        <v>312</v>
      </c>
      <c r="E89" s="1" t="s">
        <v>603</v>
      </c>
      <c r="F89" t="s">
        <v>597</v>
      </c>
      <c r="G89" s="1" t="s">
        <v>604</v>
      </c>
      <c r="H89">
        <v>2009</v>
      </c>
      <c r="I89" t="str">
        <f t="shared" si="1"/>
        <v xml:space="preserve"> WHERE NOT EXISTS (SELECT sailno FROM tekmovalec WHERE sailno = 'ITA6');</v>
      </c>
      <c r="J89" t="s">
        <v>580</v>
      </c>
    </row>
    <row r="90" spans="1:10" x14ac:dyDescent="0.25">
      <c r="A90" s="2" t="s">
        <v>605</v>
      </c>
      <c r="B90" t="s">
        <v>315</v>
      </c>
      <c r="C90" s="1" t="s">
        <v>603</v>
      </c>
      <c r="D90" t="s">
        <v>314</v>
      </c>
      <c r="E90" s="1" t="s">
        <v>603</v>
      </c>
      <c r="F90" t="s">
        <v>597</v>
      </c>
      <c r="G90" s="1" t="s">
        <v>604</v>
      </c>
      <c r="H90">
        <v>2008</v>
      </c>
      <c r="I90" t="str">
        <f t="shared" si="1"/>
        <v xml:space="preserve"> WHERE NOT EXISTS (SELECT sailno FROM tekmovalec WHERE sailno = 'SLO188');</v>
      </c>
      <c r="J90" t="s">
        <v>584</v>
      </c>
    </row>
    <row r="91" spans="1:10" x14ac:dyDescent="0.25">
      <c r="A91" s="2" t="s">
        <v>605</v>
      </c>
      <c r="B91" t="s">
        <v>317</v>
      </c>
      <c r="C91" s="1" t="s">
        <v>603</v>
      </c>
      <c r="D91" t="s">
        <v>316</v>
      </c>
      <c r="E91" s="1" t="s">
        <v>603</v>
      </c>
      <c r="F91" t="s">
        <v>599</v>
      </c>
      <c r="G91" s="1" t="s">
        <v>604</v>
      </c>
      <c r="H91">
        <v>2007</v>
      </c>
      <c r="I91" t="str">
        <f t="shared" si="1"/>
        <v xml:space="preserve"> WHERE NOT EXISTS (SELECT sailno FROM tekmovalec WHERE sailno = 'SLO526');</v>
      </c>
      <c r="J91" t="s">
        <v>583</v>
      </c>
    </row>
    <row r="92" spans="1:10" x14ac:dyDescent="0.25">
      <c r="A92" s="2" t="s">
        <v>605</v>
      </c>
      <c r="B92" t="s">
        <v>319</v>
      </c>
      <c r="C92" s="1" t="s">
        <v>603</v>
      </c>
      <c r="D92" t="s">
        <v>318</v>
      </c>
      <c r="E92" s="1" t="s">
        <v>603</v>
      </c>
      <c r="F92" t="s">
        <v>599</v>
      </c>
      <c r="G92" s="1" t="s">
        <v>604</v>
      </c>
      <c r="H92">
        <v>2005</v>
      </c>
      <c r="I92" t="str">
        <f t="shared" si="1"/>
        <v xml:space="preserve"> WHERE NOT EXISTS (SELECT sailno FROM tekmovalec WHERE sailno = 'SLO189');</v>
      </c>
      <c r="J92" t="s">
        <v>585</v>
      </c>
    </row>
    <row r="93" spans="1:10" x14ac:dyDescent="0.25">
      <c r="A93" s="2" t="s">
        <v>605</v>
      </c>
      <c r="B93" t="s">
        <v>321</v>
      </c>
      <c r="C93" s="1" t="s">
        <v>603</v>
      </c>
      <c r="D93" t="s">
        <v>320</v>
      </c>
      <c r="E93" s="1" t="s">
        <v>603</v>
      </c>
      <c r="F93" t="s">
        <v>597</v>
      </c>
      <c r="G93" s="1" t="s">
        <v>604</v>
      </c>
      <c r="H93">
        <v>2006</v>
      </c>
      <c r="I93" t="str">
        <f t="shared" si="1"/>
        <v xml:space="preserve"> WHERE NOT EXISTS (SELECT sailno FROM tekmovalec WHERE sailno = 'ITA8058');</v>
      </c>
      <c r="J93" t="s">
        <v>587</v>
      </c>
    </row>
    <row r="94" spans="1:10" x14ac:dyDescent="0.25">
      <c r="A94" s="2" t="s">
        <v>605</v>
      </c>
      <c r="B94" t="s">
        <v>323</v>
      </c>
      <c r="C94" s="1" t="s">
        <v>603</v>
      </c>
      <c r="D94" t="s">
        <v>322</v>
      </c>
      <c r="E94" s="1" t="s">
        <v>603</v>
      </c>
      <c r="F94" t="s">
        <v>599</v>
      </c>
      <c r="G94" s="1" t="s">
        <v>604</v>
      </c>
      <c r="H94">
        <v>2008</v>
      </c>
      <c r="I94" t="str">
        <f t="shared" si="1"/>
        <v xml:space="preserve"> WHERE NOT EXISTS (SELECT sailno FROM tekmovalec WHERE sailno = 'ITA8761');</v>
      </c>
      <c r="J94" t="s">
        <v>587</v>
      </c>
    </row>
    <row r="95" spans="1:10" x14ac:dyDescent="0.25">
      <c r="A95" s="2" t="s">
        <v>605</v>
      </c>
      <c r="B95" t="s">
        <v>325</v>
      </c>
      <c r="C95" s="1" t="s">
        <v>603</v>
      </c>
      <c r="D95" t="s">
        <v>324</v>
      </c>
      <c r="E95" s="1" t="s">
        <v>603</v>
      </c>
      <c r="F95" t="s">
        <v>597</v>
      </c>
      <c r="G95" s="1" t="s">
        <v>604</v>
      </c>
      <c r="H95">
        <v>2005</v>
      </c>
      <c r="I95" t="str">
        <f t="shared" si="1"/>
        <v xml:space="preserve"> WHERE NOT EXISTS (SELECT sailno FROM tekmovalec WHERE sailno = 'SLO821');</v>
      </c>
      <c r="J95" t="s">
        <v>583</v>
      </c>
    </row>
    <row r="96" spans="1:10" x14ac:dyDescent="0.25">
      <c r="A96" s="2" t="s">
        <v>605</v>
      </c>
      <c r="B96" t="s">
        <v>327</v>
      </c>
      <c r="C96" s="1" t="s">
        <v>603</v>
      </c>
      <c r="D96" t="s">
        <v>326</v>
      </c>
      <c r="E96" s="1" t="s">
        <v>603</v>
      </c>
      <c r="F96" t="s">
        <v>597</v>
      </c>
      <c r="G96" s="1" t="s">
        <v>604</v>
      </c>
      <c r="H96">
        <v>2008</v>
      </c>
      <c r="I96" t="str">
        <f t="shared" si="1"/>
        <v xml:space="preserve"> WHERE NOT EXISTS (SELECT sailno FROM tekmovalec WHERE sailno = 'ITA8336');</v>
      </c>
      <c r="J96" t="s">
        <v>589</v>
      </c>
    </row>
    <row r="97" spans="1:10" x14ac:dyDescent="0.25">
      <c r="A97" s="2" t="s">
        <v>605</v>
      </c>
      <c r="B97" t="s">
        <v>329</v>
      </c>
      <c r="C97" s="1" t="s">
        <v>603</v>
      </c>
      <c r="D97" t="s">
        <v>328</v>
      </c>
      <c r="E97" s="1" t="s">
        <v>603</v>
      </c>
      <c r="F97" t="s">
        <v>599</v>
      </c>
      <c r="G97" s="1" t="s">
        <v>604</v>
      </c>
      <c r="H97">
        <v>2009</v>
      </c>
      <c r="I97" t="str">
        <f t="shared" si="1"/>
        <v xml:space="preserve"> WHERE NOT EXISTS (SELECT sailno FROM tekmovalec WHERE sailno = 'ITA8988');</v>
      </c>
      <c r="J97" t="s">
        <v>587</v>
      </c>
    </row>
    <row r="98" spans="1:10" x14ac:dyDescent="0.25">
      <c r="A98" s="2" t="s">
        <v>605</v>
      </c>
      <c r="B98" t="s">
        <v>331</v>
      </c>
      <c r="C98" s="1" t="s">
        <v>603</v>
      </c>
      <c r="D98" t="s">
        <v>330</v>
      </c>
      <c r="E98" s="1" t="s">
        <v>603</v>
      </c>
      <c r="F98" t="s">
        <v>597</v>
      </c>
      <c r="G98" s="1" t="s">
        <v>604</v>
      </c>
      <c r="H98">
        <v>2007</v>
      </c>
      <c r="I98" t="str">
        <f t="shared" si="1"/>
        <v xml:space="preserve"> WHERE NOT EXISTS (SELECT sailno FROM tekmovalec WHERE sailno = 'ITA8983');</v>
      </c>
      <c r="J98" t="s">
        <v>591</v>
      </c>
    </row>
    <row r="99" spans="1:10" x14ac:dyDescent="0.25">
      <c r="A99" s="2" t="s">
        <v>605</v>
      </c>
      <c r="B99" t="s">
        <v>333</v>
      </c>
      <c r="C99" s="1" t="s">
        <v>603</v>
      </c>
      <c r="D99" t="s">
        <v>332</v>
      </c>
      <c r="E99" s="1" t="s">
        <v>603</v>
      </c>
      <c r="F99" t="s">
        <v>597</v>
      </c>
      <c r="G99" s="1" t="s">
        <v>604</v>
      </c>
      <c r="H99">
        <v>2008</v>
      </c>
      <c r="I99" t="str">
        <f t="shared" si="1"/>
        <v xml:space="preserve"> WHERE NOT EXISTS (SELECT sailno FROM tekmovalec WHERE sailno = 'ITA5');</v>
      </c>
      <c r="J99" t="s">
        <v>580</v>
      </c>
    </row>
    <row r="100" spans="1:10" x14ac:dyDescent="0.25">
      <c r="A100" s="2" t="s">
        <v>605</v>
      </c>
      <c r="B100" t="s">
        <v>335</v>
      </c>
      <c r="C100" s="1" t="s">
        <v>603</v>
      </c>
      <c r="D100" t="s">
        <v>334</v>
      </c>
      <c r="E100" s="1" t="s">
        <v>603</v>
      </c>
      <c r="F100" t="s">
        <v>599</v>
      </c>
      <c r="G100" s="1" t="s">
        <v>604</v>
      </c>
      <c r="H100">
        <v>2008</v>
      </c>
      <c r="I100" t="str">
        <f t="shared" si="1"/>
        <v xml:space="preserve"> WHERE NOT EXISTS (SELECT sailno FROM tekmovalec WHERE sailno = 'SLO520');</v>
      </c>
      <c r="J100" t="s">
        <v>583</v>
      </c>
    </row>
    <row r="101" spans="1:10" x14ac:dyDescent="0.25">
      <c r="A101" s="2" t="s">
        <v>605</v>
      </c>
      <c r="B101" t="s">
        <v>337</v>
      </c>
      <c r="C101" s="1" t="s">
        <v>603</v>
      </c>
      <c r="D101" t="s">
        <v>336</v>
      </c>
      <c r="E101" s="1" t="s">
        <v>603</v>
      </c>
      <c r="F101" t="s">
        <v>597</v>
      </c>
      <c r="G101" s="1" t="s">
        <v>604</v>
      </c>
      <c r="H101">
        <v>2009</v>
      </c>
      <c r="I101" t="str">
        <f t="shared" si="1"/>
        <v xml:space="preserve"> WHERE NOT EXISTS (SELECT sailno FROM tekmovalec WHERE sailno = 'ITA111');</v>
      </c>
      <c r="J101" t="s">
        <v>580</v>
      </c>
    </row>
    <row r="102" spans="1:10" x14ac:dyDescent="0.25">
      <c r="A102" s="2" t="s">
        <v>605</v>
      </c>
      <c r="B102" t="s">
        <v>339</v>
      </c>
      <c r="C102" s="1" t="s">
        <v>603</v>
      </c>
      <c r="D102" t="s">
        <v>338</v>
      </c>
      <c r="E102" s="1" t="s">
        <v>603</v>
      </c>
      <c r="F102" t="s">
        <v>599</v>
      </c>
      <c r="G102" s="1" t="s">
        <v>604</v>
      </c>
      <c r="H102">
        <v>2007</v>
      </c>
      <c r="I102" t="str">
        <f t="shared" si="1"/>
        <v xml:space="preserve"> WHERE NOT EXISTS (SELECT sailno FROM tekmovalec WHERE sailno = 'SLO668');</v>
      </c>
      <c r="J102" t="s">
        <v>588</v>
      </c>
    </row>
    <row r="103" spans="1:10" x14ac:dyDescent="0.25">
      <c r="A103" s="2" t="s">
        <v>605</v>
      </c>
      <c r="B103" t="s">
        <v>341</v>
      </c>
      <c r="C103" s="1" t="s">
        <v>603</v>
      </c>
      <c r="D103" t="s">
        <v>340</v>
      </c>
      <c r="E103" s="1" t="s">
        <v>603</v>
      </c>
      <c r="F103" t="s">
        <v>599</v>
      </c>
      <c r="G103" s="1" t="s">
        <v>604</v>
      </c>
      <c r="H103">
        <v>2010</v>
      </c>
      <c r="I103" t="str">
        <f t="shared" si="1"/>
        <v xml:space="preserve"> WHERE NOT EXISTS (SELECT sailno FROM tekmovalec WHERE sailno = 'ITA7162');</v>
      </c>
      <c r="J103" t="s">
        <v>589</v>
      </c>
    </row>
    <row r="104" spans="1:10" x14ac:dyDescent="0.25">
      <c r="A104" s="2" t="s">
        <v>605</v>
      </c>
      <c r="B104" t="s">
        <v>343</v>
      </c>
      <c r="C104" s="1" t="s">
        <v>603</v>
      </c>
      <c r="D104" t="s">
        <v>342</v>
      </c>
      <c r="E104" s="1" t="s">
        <v>603</v>
      </c>
      <c r="F104" t="s">
        <v>597</v>
      </c>
      <c r="G104" s="1" t="s">
        <v>604</v>
      </c>
      <c r="H104">
        <v>2009</v>
      </c>
      <c r="I104" t="str">
        <f t="shared" si="1"/>
        <v xml:space="preserve"> WHERE NOT EXISTS (SELECT sailno FROM tekmovalec WHERE sailno = 'ITA8275');</v>
      </c>
      <c r="J104" t="s">
        <v>587</v>
      </c>
    </row>
    <row r="105" spans="1:10" x14ac:dyDescent="0.25">
      <c r="A105" s="2" t="s">
        <v>605</v>
      </c>
      <c r="B105" t="s">
        <v>345</v>
      </c>
      <c r="C105" s="1" t="s">
        <v>603</v>
      </c>
      <c r="D105" t="s">
        <v>344</v>
      </c>
      <c r="E105" s="1" t="s">
        <v>603</v>
      </c>
      <c r="F105" t="s">
        <v>597</v>
      </c>
      <c r="G105" s="1" t="s">
        <v>604</v>
      </c>
      <c r="H105">
        <v>2010</v>
      </c>
      <c r="I105" t="str">
        <f t="shared" si="1"/>
        <v xml:space="preserve"> WHERE NOT EXISTS (SELECT sailno FROM tekmovalec WHERE sailno = 'SLO962');</v>
      </c>
      <c r="J105" t="s">
        <v>579</v>
      </c>
    </row>
    <row r="106" spans="1:10" x14ac:dyDescent="0.25">
      <c r="A106" s="2" t="s">
        <v>605</v>
      </c>
      <c r="B106" t="s">
        <v>347</v>
      </c>
      <c r="C106" s="1" t="s">
        <v>603</v>
      </c>
      <c r="D106" t="s">
        <v>346</v>
      </c>
      <c r="E106" s="1" t="s">
        <v>603</v>
      </c>
      <c r="F106" t="s">
        <v>599</v>
      </c>
      <c r="G106" s="1" t="s">
        <v>604</v>
      </c>
      <c r="H106">
        <v>2006</v>
      </c>
      <c r="I106" t="str">
        <f t="shared" si="1"/>
        <v xml:space="preserve"> WHERE NOT EXISTS (SELECT sailno FROM tekmovalec WHERE sailno = 'SLO855');</v>
      </c>
      <c r="J106" t="s">
        <v>583</v>
      </c>
    </row>
    <row r="107" spans="1:10" x14ac:dyDescent="0.25">
      <c r="A107" s="2" t="s">
        <v>605</v>
      </c>
      <c r="B107" t="s">
        <v>349</v>
      </c>
      <c r="C107" s="1" t="s">
        <v>603</v>
      </c>
      <c r="D107" t="s">
        <v>348</v>
      </c>
      <c r="E107" s="1" t="s">
        <v>603</v>
      </c>
      <c r="F107" t="s">
        <v>599</v>
      </c>
      <c r="G107" s="1" t="s">
        <v>604</v>
      </c>
      <c r="H107">
        <v>2010</v>
      </c>
      <c r="I107" t="str">
        <f t="shared" si="1"/>
        <v xml:space="preserve"> WHERE NOT EXISTS (SELECT sailno FROM tekmovalec WHERE sailno = 'L1');</v>
      </c>
      <c r="J107" t="s">
        <v>580</v>
      </c>
    </row>
    <row r="108" spans="1:10" x14ac:dyDescent="0.25">
      <c r="A108" s="2" t="s">
        <v>605</v>
      </c>
      <c r="B108" t="s">
        <v>351</v>
      </c>
      <c r="C108" s="1" t="s">
        <v>603</v>
      </c>
      <c r="D108" t="s">
        <v>350</v>
      </c>
      <c r="E108" s="1" t="s">
        <v>603</v>
      </c>
      <c r="F108" t="s">
        <v>599</v>
      </c>
      <c r="G108" s="1" t="s">
        <v>604</v>
      </c>
      <c r="H108">
        <v>2008</v>
      </c>
      <c r="I108" t="str">
        <f t="shared" si="1"/>
        <v xml:space="preserve"> WHERE NOT EXISTS (SELECT sailno FROM tekmovalec WHERE sailno = 'SLO611');</v>
      </c>
      <c r="J108" t="s">
        <v>579</v>
      </c>
    </row>
    <row r="109" spans="1:10" x14ac:dyDescent="0.25">
      <c r="A109" s="2" t="s">
        <v>605</v>
      </c>
      <c r="B109" t="s">
        <v>353</v>
      </c>
      <c r="C109" s="1" t="s">
        <v>603</v>
      </c>
      <c r="D109" t="s">
        <v>352</v>
      </c>
      <c r="E109" s="1" t="s">
        <v>603</v>
      </c>
      <c r="F109" t="s">
        <v>599</v>
      </c>
      <c r="G109" s="1" t="s">
        <v>604</v>
      </c>
      <c r="H109">
        <v>2009</v>
      </c>
      <c r="I109" t="str">
        <f t="shared" si="1"/>
        <v xml:space="preserve"> WHERE NOT EXISTS (SELECT sailno FROM tekmovalec WHERE sailno = 'ITA3');</v>
      </c>
      <c r="J109" t="s">
        <v>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C30" sqref="C30"/>
    </sheetView>
  </sheetViews>
  <sheetFormatPr defaultRowHeight="15" x14ac:dyDescent="0.25"/>
  <cols>
    <col min="1" max="1" width="29" bestFit="1" customWidth="1"/>
    <col min="2" max="2" width="21.42578125" bestFit="1" customWidth="1"/>
    <col min="3" max="3" width="70.5703125" bestFit="1" customWidth="1"/>
  </cols>
  <sheetData>
    <row r="1" spans="1:3" x14ac:dyDescent="0.25">
      <c r="A1" t="s">
        <v>600</v>
      </c>
      <c r="B1" t="s">
        <v>579</v>
      </c>
      <c r="C1" t="str">
        <f>CONCATENATE(" WHERE NOT EXISTS (SELECT ime FROM klub WHERE ime = '",B1,"');")</f>
        <v xml:space="preserve"> WHERE NOT EXISTS (SELECT ime FROM klub WHERE ime = ' JK JADRO KOPER');</v>
      </c>
    </row>
    <row r="2" spans="1:3" x14ac:dyDescent="0.25">
      <c r="A2" t="s">
        <v>600</v>
      </c>
      <c r="B2" t="s">
        <v>580</v>
      </c>
      <c r="C2" t="str">
        <f t="shared" ref="C2:C18" si="0">CONCATENATE(" WHERE NOT EXISTS (SELECT ime FROM klub WHERE ime = '",B2,"');")</f>
        <v xml:space="preserve"> WHERE NOT EXISTS (SELECT ime FROM klub WHERE ime = ' SVBG');</v>
      </c>
    </row>
    <row r="3" spans="1:3" x14ac:dyDescent="0.25">
      <c r="A3" t="s">
        <v>600</v>
      </c>
      <c r="B3" t="s">
        <v>581</v>
      </c>
      <c r="C3" t="str">
        <f t="shared" si="0"/>
        <v xml:space="preserve"> WHERE NOT EXISTS (SELECT ime FROM klub WHERE ime = ' BALATONFIRED YC');</v>
      </c>
    </row>
    <row r="4" spans="1:3" x14ac:dyDescent="0.25">
      <c r="A4" t="s">
        <v>600</v>
      </c>
      <c r="B4" t="s">
        <v>582</v>
      </c>
      <c r="C4" t="str">
        <f t="shared" si="0"/>
        <v xml:space="preserve"> WHERE NOT EXISTS (SELECT ime FROM klub WHERE ime = ' YC ADRIACO');</v>
      </c>
    </row>
    <row r="5" spans="1:3" x14ac:dyDescent="0.25">
      <c r="A5" t="s">
        <v>600</v>
      </c>
      <c r="B5" t="s">
        <v>584</v>
      </c>
      <c r="C5" t="str">
        <f t="shared" si="0"/>
        <v xml:space="preserve"> WHERE NOT EXISTS (SELECT ime FROM klub WHERE ime = ' JK PIRAT');</v>
      </c>
    </row>
    <row r="6" spans="1:3" x14ac:dyDescent="0.25">
      <c r="A6" t="s">
        <v>600</v>
      </c>
      <c r="B6" t="s">
        <v>585</v>
      </c>
      <c r="C6" t="str">
        <f t="shared" si="0"/>
        <v xml:space="preserve"> WHERE NOT EXISTS (SELECT ime FROM klub WHERE ime = ' JK IZOLA');</v>
      </c>
    </row>
    <row r="7" spans="1:3" x14ac:dyDescent="0.25">
      <c r="A7" t="s">
        <v>600</v>
      </c>
      <c r="B7" t="s">
        <v>586</v>
      </c>
      <c r="C7" t="str">
        <f t="shared" si="0"/>
        <v xml:space="preserve"> WHERE NOT EXISTS (SELECT ime FROM klub WHERE ime = ' TPK SIRENA');</v>
      </c>
    </row>
    <row r="8" spans="1:3" x14ac:dyDescent="0.25">
      <c r="A8" t="s">
        <v>600</v>
      </c>
      <c r="B8" t="s">
        <v>590</v>
      </c>
      <c r="C8" t="str">
        <f t="shared" si="0"/>
        <v xml:space="preserve"> WHERE NOT EXISTS (SELECT ime FROM klub WHERE ime = ' JK BURJA');</v>
      </c>
    </row>
    <row r="9" spans="1:3" x14ac:dyDescent="0.25">
      <c r="A9" t="s">
        <v>600</v>
      </c>
      <c r="B9" t="s">
        <v>592</v>
      </c>
      <c r="C9" t="str">
        <f t="shared" si="0"/>
        <v xml:space="preserve"> WHERE NOT EXISTS (SELECT ime FROM klub WHERE ime = ' CDV MUGGIA');</v>
      </c>
    </row>
    <row r="10" spans="1:3" x14ac:dyDescent="0.25">
      <c r="A10" t="s">
        <v>600</v>
      </c>
      <c r="B10" t="s">
        <v>596</v>
      </c>
      <c r="C10" t="str">
        <f t="shared" si="0"/>
        <v xml:space="preserve"> WHERE NOT EXISTS (SELECT ime FROM klub WHERE ime = ' WSC CRNOMELJ');</v>
      </c>
    </row>
    <row r="11" spans="1:3" x14ac:dyDescent="0.25">
      <c r="A11" t="s">
        <v>600</v>
      </c>
      <c r="B11" t="s">
        <v>588</v>
      </c>
      <c r="C11" t="str">
        <f t="shared" si="0"/>
        <v xml:space="preserve"> WHERE NOT EXISTS (SELECT ime FROM klub WHERE ime = ' JK OLIMPIC');</v>
      </c>
    </row>
    <row r="12" spans="1:3" x14ac:dyDescent="0.25">
      <c r="A12" t="s">
        <v>600</v>
      </c>
      <c r="B12" t="s">
        <v>594</v>
      </c>
      <c r="C12" t="str">
        <f t="shared" si="0"/>
        <v xml:space="preserve"> WHERE NOT EXISTS (SELECT ime FROM klub WHERE ime = ' NCA');</v>
      </c>
    </row>
    <row r="13" spans="1:3" x14ac:dyDescent="0.25">
      <c r="A13" t="s">
        <v>600</v>
      </c>
      <c r="B13" t="s">
        <v>595</v>
      </c>
      <c r="C13" t="str">
        <f t="shared" si="0"/>
        <v xml:space="preserve"> WHERE NOT EXISTS (SELECT ime FROM klub WHERE ime = ' SMD PIRAN');</v>
      </c>
    </row>
    <row r="14" spans="1:3" x14ac:dyDescent="0.25">
      <c r="A14" t="s">
        <v>600</v>
      </c>
      <c r="B14" t="s">
        <v>583</v>
      </c>
      <c r="C14" t="str">
        <f t="shared" si="0"/>
        <v xml:space="preserve"> WHERE NOT EXISTS (SELECT ime FROM klub WHERE ime = ' JK LJUBLJANA');</v>
      </c>
    </row>
    <row r="15" spans="1:3" x14ac:dyDescent="0.25">
      <c r="A15" t="s">
        <v>600</v>
      </c>
      <c r="B15" t="s">
        <v>587</v>
      </c>
      <c r="C15" t="str">
        <f t="shared" si="0"/>
        <v xml:space="preserve"> WHERE NOT EXISTS (SELECT ime FROM klub WHERE ime = ' TRIESTINA DELLA VELA');</v>
      </c>
    </row>
    <row r="16" spans="1:3" x14ac:dyDescent="0.25">
      <c r="A16" t="s">
        <v>600</v>
      </c>
      <c r="B16" t="s">
        <v>589</v>
      </c>
      <c r="C16" t="str">
        <f t="shared" si="0"/>
        <v xml:space="preserve"> WHERE NOT EXISTS (SELECT ime FROM klub WHERE ime = ' LNI TRIESTE');</v>
      </c>
    </row>
    <row r="17" spans="1:11" x14ac:dyDescent="0.25">
      <c r="A17" t="s">
        <v>600</v>
      </c>
      <c r="B17" t="s">
        <v>593</v>
      </c>
      <c r="C17" t="str">
        <f t="shared" si="0"/>
        <v xml:space="preserve"> WHERE NOT EXISTS (SELECT ime FROM klub WHERE ime = ' PD PIRAN');</v>
      </c>
    </row>
    <row r="18" spans="1:11" x14ac:dyDescent="0.25">
      <c r="A18" t="s">
        <v>600</v>
      </c>
      <c r="B18" t="s">
        <v>591</v>
      </c>
      <c r="C18" t="str">
        <f t="shared" si="0"/>
        <v xml:space="preserve"> WHERE NOT EXISTS (SELECT ime FROM klub WHERE ime = ' STSM');</v>
      </c>
    </row>
    <row r="28" spans="1:11" x14ac:dyDescent="0.25">
      <c r="H28" t="s">
        <v>600</v>
      </c>
      <c r="I28" t="s">
        <v>601</v>
      </c>
      <c r="J28" s="1" t="s">
        <v>602</v>
      </c>
      <c r="K28" t="str">
        <f>CONCATENATE(" WHERE NOT EXISTS (SELECT ime FROM klub WHERE ime = '",I28,"');")</f>
        <v xml:space="preserve"> WHERE NOT EXISTS (SELECT ime FROM klub WHERE ime = 'JK JADRO KOPER');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abSelected="1" topLeftCell="K1" workbookViewId="0">
      <selection activeCell="T8" sqref="T8"/>
    </sheetView>
  </sheetViews>
  <sheetFormatPr defaultRowHeight="15" x14ac:dyDescent="0.25"/>
  <cols>
    <col min="4" max="4" width="17.7109375" customWidth="1"/>
    <col min="6" max="6" width="14.28515625" customWidth="1"/>
    <col min="16" max="16" width="14" customWidth="1"/>
  </cols>
  <sheetData>
    <row r="1" spans="1:17" x14ac:dyDescent="0.25">
      <c r="A1" t="s">
        <v>421</v>
      </c>
      <c r="D1" t="str">
        <f>IF(ISNUMBER(E1),CONCATENATE("INSERT INTO tocke_plovi(plov_idplov, tekmovalec_idtekmovalec, tocke) VALUES(24,(SELECT idtekmovalec FROM tekmovalec WHERE sailno='",$A1,"'),",E1,");"),CONCATENATE("INSERT INTO tocke_plovi(plov_idplov,tekmovalec_idtekmovalec,posebnosti) VALUES(24,(SELECT idtekmovalec FROM tekmovalec WHERE sailno='",$A1,"'),'",E1,"');"))</f>
        <v>INSERT INTO tocke_plovi(plov_idplov, tekmovalec_idtekmovalec, tocke) VALUES(24,(SELECT idtekmovalec FROM tekmovalec WHERE sailno='SLO711'),1);</v>
      </c>
      <c r="E1">
        <v>1</v>
      </c>
      <c r="F1" t="str">
        <f>IF(ISNUMBER(G1),CONCATENATE("INSERT INTO tocke_plovi(plov_idplov, tekmovalec_idtekmovalec, tocke) VALUES(25,(SELECT idtekmovalec FROM tekmovalec WHERE sailno='",$A1,"'),",G1,");"),CONCATENATE("INSERT INTO tocke_plovi(plov_idplov,tekmovalec_idtekmovalec,posebnosti) VALUES(25,(SELECT idtekmovalec FROM tekmovalec WHERE sailno='",$A1,"'),'",G1,"');"))</f>
        <v>INSERT INTO tocke_plovi(plov_idplov, tekmovalec_idtekmovalec, tocke) VALUES(25,(SELECT idtekmovalec FROM tekmovalec WHERE sailno='SLO711'),2);</v>
      </c>
      <c r="G1">
        <v>2</v>
      </c>
      <c r="H1" t="str">
        <f>IF(ISNUMBER(I1),CONCATENATE("INSERT INTO tocke_plovi(plov_idplov, tekmovalec_idtekmovalec, tocke) VALUES(26,(SELECT idtekmovalec FROM tekmovalec WHERE sailno='",$A1,"'),",I1,");"),CONCATENATE("INSERT INTO tocke_plovi(plov_idplov,tekmovalec_idtekmovalec,posebnosti) VALUES(26,(SELECT idtekmovalec FROM tekmovalec WHERE sailno='",$A1,"'),'",I1,"');"))</f>
        <v>INSERT INTO tocke_plovi(plov_idplov, tekmovalec_idtekmovalec, tocke) VALUES(26,(SELECT idtekmovalec FROM tekmovalec WHERE sailno='SLO711'),1);</v>
      </c>
      <c r="I1">
        <v>1</v>
      </c>
      <c r="J1" t="str">
        <f>IF(ISNUMBER(K1),CONCATENATE("INSERT INTO tocke_plovi(plov_idplov, tekmovalec_idtekmovalec, tocke) VALUES(27,(SELECT idtekmovalec FROM tekmovalec WHERE sailno='",$A1,"'),",K1,");"),CONCATENATE("INSERT INTO tocke_plovi(plov_idplov,tekmovalec_idtekmovalec,posebnosti) VALUES(27,(SELECT idtekmovalec FROM tekmovalec WHERE sailno='",$A1,"'),'",K1,"');"))</f>
        <v>INSERT INTO tocke_plovi(plov_idplov,tekmovalec_idtekmovalec,posebnosti) VALUES(27,(SELECT idtekmovalec FROM tekmovalec WHERE sailno='SLO711'),'ufd');</v>
      </c>
      <c r="K1" t="s">
        <v>216</v>
      </c>
      <c r="L1" t="str">
        <f t="shared" ref="L1:L10" si="0">IF(ISNUMBER(M1),CONCATENATE("INSERT INTO tocke_plovi(plov_idplov, tekmovalec_idtekmovalec, tocke) VALUES(28,(SELECT idtekmovalec FROM tekmovalec WHERE sailno='",$A1,"'),",M1,");"),CONCATENATE("INSERT INTO tocke_plovi(plov_idplov,tekmovalec_idtekmovalec,posebnosti) VALUES(28,(SELECT idtekmovalec FROM tekmovalec WHERE sailno='",$A1,"'),'",M1,"');"))</f>
        <v>INSERT INTO tocke_plovi(plov_idplov, tekmovalec_idtekmovalec, tocke) VALUES(28,(SELECT idtekmovalec FROM tekmovalec WHERE sailno='SLO711'),3);</v>
      </c>
      <c r="M1">
        <v>3</v>
      </c>
      <c r="N1" t="str">
        <f t="shared" ref="N1:N10" si="1">IF(ISNUMBER(O1),CONCATENATE("INSERT INTO tocke_plovi(plov_idplov, tekmovalec_idtekmovalec, tocke) VALUES(29,(SELECT idtekmovalec FROM tekmovalec WHERE sailno='",$A1,"'),",O1,");"),CONCATENATE("INSERT INTO tocke_plovi(plov_idplov,tekmovalec_idtekmovalec,posebnosti) VALUES(29,(SELECT idtekmovalec FROM tekmovalec WHERE sailno='",$A1,"'),'",O1,"');"))</f>
        <v>INSERT INTO tocke_plovi(plov_idplov, tekmovalec_idtekmovalec, tocke) VALUES(29,(SELECT idtekmovalec FROM tekmovalec WHERE sailno='SLO711'),1);</v>
      </c>
      <c r="O1">
        <v>1</v>
      </c>
      <c r="P1" t="str">
        <f t="shared" ref="P1:P10" si="2">IF(ISNUMBER(Q1),CONCATENATE("INSERT INTO tocke_plovi(plov_idplov, tekmovalec_idtekmovalec, tocke) VALUES(37,(SELECT idtekmovalec FROM tekmovalec WHERE sailno='",$A1,"'),",Q1,");"),CONCATENATE("INSERT INTO tocke_plovi(plov_idplov,tekmovalec_idtekmovalec,posebnosti) VALUES(37,(SELECT idtekmovalec FROM tekmovalec WHERE sailno='",$A1,"'),'",Q1,"');"))</f>
        <v>INSERT INTO tocke_plovi(plov_idplov, tekmovalec_idtekmovalec, tocke) VALUES(37,(SELECT idtekmovalec FROM tekmovalec WHERE sailno='SLO711'),1);</v>
      </c>
      <c r="Q1">
        <v>1</v>
      </c>
    </row>
    <row r="2" spans="1:17" x14ac:dyDescent="0.25">
      <c r="A2" t="s">
        <v>423</v>
      </c>
      <c r="D2" t="str">
        <f t="shared" ref="D2:D65" si="3">IF(ISNUMBER(E2),CONCATENATE("INSERT INTO tocke_plovi(plov_idplov, tekmovalec_idtekmovalec, tocke) VALUES(24,(SELECT idtekmovalec FROM tekmovalec WHERE sailno='",$A2,"'),",E2,");"),CONCATENATE("INSERT INTO tocke_plovi(plov_idplov,tekmovalec_idtekmovalec,posebnosti) VALUES(24,(SELECT idtekmovalec FROM tekmovalec WHERE sailno='",$A2,"'),'",E2,"');"))</f>
        <v>INSERT INTO tocke_plovi(plov_idplov, tekmovalec_idtekmovalec, tocke) VALUES(24,(SELECT idtekmovalec FROM tekmovalec WHERE sailno='11'),2);</v>
      </c>
      <c r="E2">
        <v>2</v>
      </c>
      <c r="F2" t="str">
        <f t="shared" ref="F2:F65" si="4">IF(ISNUMBER(G2),CONCATENATE("INSERT INTO tocke_plovi(plov_idplov, tekmovalec_idtekmovalec, tocke) VALUES(25,(SELECT idtekmovalec FROM tekmovalec WHERE sailno='",$A2,"'),",G2,");"),CONCATENATE("INSERT INTO tocke_plovi(plov_idplov,tekmovalec_idtekmovalec,posebnosti) VALUES(25,(SELECT idtekmovalec FROM tekmovalec WHERE sailno='",$A2,"'),'",G2,"');"))</f>
        <v>INSERT INTO tocke_plovi(plov_idplov, tekmovalec_idtekmovalec, tocke) VALUES(25,(SELECT idtekmovalec FROM tekmovalec WHERE sailno='11'),1);</v>
      </c>
      <c r="G2">
        <v>1</v>
      </c>
      <c r="H2" t="str">
        <f t="shared" ref="H2:H65" si="5">IF(ISNUMBER(I2),CONCATENATE("INSERT INTO tocke_plovi(plov_idplov, tekmovalec_idtekmovalec, tocke) VALUES(26,(SELECT idtekmovalec FROM tekmovalec WHERE sailno='",$A2,"'),",I2,");"),CONCATENATE("INSERT INTO tocke_plovi(plov_idplov,tekmovalec_idtekmovalec,posebnosti) VALUES(26,(SELECT idtekmovalec FROM tekmovalec WHERE sailno='",$A2,"'),'",I2,"');"))</f>
        <v>INSERT INTO tocke_plovi(plov_idplov, tekmovalec_idtekmovalec, tocke) VALUES(26,(SELECT idtekmovalec FROM tekmovalec WHERE sailno='11'),2);</v>
      </c>
      <c r="I2">
        <v>2</v>
      </c>
      <c r="J2" t="str">
        <f t="shared" ref="J2:L65" si="6">IF(ISNUMBER(K2),CONCATENATE("INSERT INTO tocke_plovi(plov_idplov, tekmovalec_idtekmovalec, tocke) VALUES(27,(SELECT idtekmovalec FROM tekmovalec WHERE sailno='",$A2,"'),",K2,");"),CONCATENATE("INSERT INTO tocke_plovi(plov_idplov,tekmovalec_idtekmovalec,posebnosti) VALUES(27,(SELECT idtekmovalec FROM tekmovalec WHERE sailno='",$A2,"'),'",K2,"');"))</f>
        <v>INSERT INTO tocke_plovi(plov_idplov, tekmovalec_idtekmovalec, tocke) VALUES(27,(SELECT idtekmovalec FROM tekmovalec WHERE sailno='11'),2);</v>
      </c>
      <c r="K2">
        <v>2</v>
      </c>
      <c r="L2" t="str">
        <f t="shared" si="0"/>
        <v>INSERT INTO tocke_plovi(plov_idplov, tekmovalec_idtekmovalec, tocke) VALUES(28,(SELECT idtekmovalec FROM tekmovalec WHERE sailno='11'),5);</v>
      </c>
      <c r="M2">
        <v>5</v>
      </c>
      <c r="N2" t="str">
        <f t="shared" si="1"/>
        <v>INSERT INTO tocke_plovi(plov_idplov, tekmovalec_idtekmovalec, tocke) VALUES(29,(SELECT idtekmovalec FROM tekmovalec WHERE sailno='11'),2);</v>
      </c>
      <c r="O2">
        <v>2</v>
      </c>
      <c r="P2" t="str">
        <f t="shared" si="2"/>
        <v>INSERT INTO tocke_plovi(plov_idplov, tekmovalec_idtekmovalec, tocke) VALUES(37,(SELECT idtekmovalec FROM tekmovalec WHERE sailno='11'),14);</v>
      </c>
      <c r="Q2">
        <v>14</v>
      </c>
    </row>
    <row r="3" spans="1:17" x14ac:dyDescent="0.25">
      <c r="A3" t="s">
        <v>425</v>
      </c>
      <c r="D3" t="str">
        <f t="shared" si="3"/>
        <v>INSERT INTO tocke_plovi(plov_idplov, tekmovalec_idtekmovalec, tocke) VALUES(24,(SELECT idtekmovalec FROM tekmovalec WHERE sailno='HUN918'),4);</v>
      </c>
      <c r="E3">
        <v>4</v>
      </c>
      <c r="F3" t="str">
        <f t="shared" si="4"/>
        <v>INSERT INTO tocke_plovi(plov_idplov, tekmovalec_idtekmovalec, tocke) VALUES(25,(SELECT idtekmovalec FROM tekmovalec WHERE sailno='HUN918'),6);</v>
      </c>
      <c r="G3">
        <v>6</v>
      </c>
      <c r="H3" t="str">
        <f t="shared" si="5"/>
        <v>INSERT INTO tocke_plovi(plov_idplov, tekmovalec_idtekmovalec, tocke) VALUES(26,(SELECT idtekmovalec FROM tekmovalec WHERE sailno='HUN918'),9);</v>
      </c>
      <c r="I3">
        <v>9</v>
      </c>
      <c r="J3" t="str">
        <f t="shared" si="6"/>
        <v>INSERT INTO tocke_plovi(plov_idplov, tekmovalec_idtekmovalec, tocke) VALUES(27,(SELECT idtekmovalec FROM tekmovalec WHERE sailno='HUN918'),5);</v>
      </c>
      <c r="K3">
        <v>5</v>
      </c>
      <c r="L3" t="str">
        <f t="shared" si="0"/>
        <v>INSERT INTO tocke_plovi(plov_idplov, tekmovalec_idtekmovalec, tocke) VALUES(28,(SELECT idtekmovalec FROM tekmovalec WHERE sailno='HUN918'),2);</v>
      </c>
      <c r="M3">
        <v>2</v>
      </c>
      <c r="N3" t="str">
        <f t="shared" si="1"/>
        <v>INSERT INTO tocke_plovi(plov_idplov, tekmovalec_idtekmovalec, tocke) VALUES(29,(SELECT idtekmovalec FROM tekmovalec WHERE sailno='HUN918'),12);</v>
      </c>
      <c r="O3">
        <v>12</v>
      </c>
      <c r="P3" t="str">
        <f t="shared" si="2"/>
        <v>INSERT INTO tocke_plovi(plov_idplov, tekmovalec_idtekmovalec, tocke) VALUES(37,(SELECT idtekmovalec FROM tekmovalec WHERE sailno='HUN918'),1);</v>
      </c>
      <c r="Q3">
        <v>1</v>
      </c>
    </row>
    <row r="4" spans="1:17" x14ac:dyDescent="0.25">
      <c r="A4" t="s">
        <v>427</v>
      </c>
      <c r="D4" t="str">
        <f t="shared" si="3"/>
        <v>INSERT INTO tocke_plovi(plov_idplov, tekmovalec_idtekmovalec, tocke) VALUES(24,(SELECT idtekmovalec FROM tekmovalec WHERE sailno='SLO922'),6);</v>
      </c>
      <c r="E4">
        <v>6</v>
      </c>
      <c r="F4" t="str">
        <f t="shared" si="4"/>
        <v>INSERT INTO tocke_plovi(plov_idplov, tekmovalec_idtekmovalec, tocke) VALUES(25,(SELECT idtekmovalec FROM tekmovalec WHERE sailno='SLO922'),2);</v>
      </c>
      <c r="G4">
        <v>2</v>
      </c>
      <c r="H4" t="str">
        <f t="shared" si="5"/>
        <v>INSERT INTO tocke_plovi(plov_idplov, tekmovalec_idtekmovalec, tocke) VALUES(26,(SELECT idtekmovalec FROM tekmovalec WHERE sailno='SLO922'),12);</v>
      </c>
      <c r="I4">
        <v>12</v>
      </c>
      <c r="J4" t="str">
        <f t="shared" si="6"/>
        <v>INSERT INTO tocke_plovi(plov_idplov, tekmovalec_idtekmovalec, tocke) VALUES(27,(SELECT idtekmovalec FROM tekmovalec WHERE sailno='SLO922'),4);</v>
      </c>
      <c r="K4">
        <v>4</v>
      </c>
      <c r="L4" t="str">
        <f t="shared" si="0"/>
        <v>INSERT INTO tocke_plovi(plov_idplov, tekmovalec_idtekmovalec, tocke) VALUES(28,(SELECT idtekmovalec FROM tekmovalec WHERE sailno='SLO922'),2);</v>
      </c>
      <c r="M4">
        <v>2</v>
      </c>
      <c r="N4" t="str">
        <f t="shared" si="1"/>
        <v>INSERT INTO tocke_plovi(plov_idplov, tekmovalec_idtekmovalec, tocke) VALUES(29,(SELECT idtekmovalec FROM tekmovalec WHERE sailno='SLO922'),13);</v>
      </c>
      <c r="O4">
        <v>13</v>
      </c>
      <c r="P4" t="str">
        <f t="shared" si="2"/>
        <v>INSERT INTO tocke_plovi(plov_idplov, tekmovalec_idtekmovalec, tocke) VALUES(37,(SELECT idtekmovalec FROM tekmovalec WHERE sailno='SLO922'),5);</v>
      </c>
      <c r="Q4">
        <v>5</v>
      </c>
    </row>
    <row r="5" spans="1:17" x14ac:dyDescent="0.25">
      <c r="A5" t="s">
        <v>429</v>
      </c>
      <c r="D5" t="str">
        <f t="shared" si="3"/>
        <v>INSERT INTO tocke_plovi(plov_idplov, tekmovalec_idtekmovalec, tocke) VALUES(24,(SELECT idtekmovalec FROM tekmovalec WHERE sailno='SLO944'),2);</v>
      </c>
      <c r="E5">
        <v>2</v>
      </c>
      <c r="F5" t="str">
        <f t="shared" si="4"/>
        <v>INSERT INTO tocke_plovi(plov_idplov, tekmovalec_idtekmovalec, tocke) VALUES(25,(SELECT idtekmovalec FROM tekmovalec WHERE sailno='SLO944'),1);</v>
      </c>
      <c r="G5">
        <v>1</v>
      </c>
      <c r="H5" t="str">
        <f t="shared" si="5"/>
        <v>INSERT INTO tocke_plovi(plov_idplov, tekmovalec_idtekmovalec, tocke) VALUES(26,(SELECT idtekmovalec FROM tekmovalec WHERE sailno='SLO944'),5);</v>
      </c>
      <c r="I5">
        <v>5</v>
      </c>
      <c r="J5" t="str">
        <f t="shared" si="6"/>
        <v>INSERT INTO tocke_plovi(plov_idplov,tekmovalec_idtekmovalec,posebnosti) VALUES(27,(SELECT idtekmovalec FROM tekmovalec WHERE sailno='SLO944'),'ret');</v>
      </c>
      <c r="K5" t="s">
        <v>196</v>
      </c>
      <c r="L5" t="str">
        <f t="shared" si="0"/>
        <v>INSERT INTO tocke_plovi(plov_idplov, tekmovalec_idtekmovalec, tocke) VALUES(28,(SELECT idtekmovalec FROM tekmovalec WHERE sailno='SLO944'),15);</v>
      </c>
      <c r="M5">
        <v>15</v>
      </c>
      <c r="N5" t="str">
        <f t="shared" si="1"/>
        <v>INSERT INTO tocke_plovi(plov_idplov, tekmovalec_idtekmovalec, tocke) VALUES(29,(SELECT idtekmovalec FROM tekmovalec WHERE sailno='SLO944'),6);</v>
      </c>
      <c r="O5">
        <v>6</v>
      </c>
      <c r="P5" t="str">
        <f t="shared" si="2"/>
        <v>INSERT INTO tocke_plovi(plov_idplov, tekmovalec_idtekmovalec, tocke) VALUES(37,(SELECT idtekmovalec FROM tekmovalec WHERE sailno='SLO944'),3);</v>
      </c>
      <c r="Q5">
        <v>3</v>
      </c>
    </row>
    <row r="6" spans="1:17" x14ac:dyDescent="0.25">
      <c r="A6" t="s">
        <v>431</v>
      </c>
      <c r="D6" t="str">
        <f t="shared" si="3"/>
        <v>INSERT INTO tocke_plovi(plov_idplov, tekmovalec_idtekmovalec, tocke) VALUES(24,(SELECT idtekmovalec FROM tekmovalec WHERE sailno='ITA8953'),9);</v>
      </c>
      <c r="E6">
        <v>9</v>
      </c>
      <c r="F6" t="str">
        <f t="shared" si="4"/>
        <v>INSERT INTO tocke_plovi(plov_idplov, tekmovalec_idtekmovalec, tocke) VALUES(25,(SELECT idtekmovalec FROM tekmovalec WHERE sailno='ITA8953'),5);</v>
      </c>
      <c r="G6">
        <v>5</v>
      </c>
      <c r="H6" t="str">
        <f t="shared" si="5"/>
        <v>INSERT INTO tocke_plovi(plov_idplov, tekmovalec_idtekmovalec, tocke) VALUES(26,(SELECT idtekmovalec FROM tekmovalec WHERE sailno='ITA8953'),8);</v>
      </c>
      <c r="I6">
        <v>8</v>
      </c>
      <c r="J6" t="str">
        <f t="shared" si="6"/>
        <v>INSERT INTO tocke_plovi(plov_idplov, tekmovalec_idtekmovalec, tocke) VALUES(27,(SELECT idtekmovalec FROM tekmovalec WHERE sailno='ITA8953'),1);</v>
      </c>
      <c r="K6">
        <v>1</v>
      </c>
      <c r="L6" t="str">
        <f t="shared" si="0"/>
        <v>INSERT INTO tocke_plovi(plov_idplov, tekmovalec_idtekmovalec, tocke) VALUES(28,(SELECT idtekmovalec FROM tekmovalec WHERE sailno='ITA8953'),6);</v>
      </c>
      <c r="M6">
        <v>6</v>
      </c>
      <c r="N6" t="str">
        <f t="shared" si="1"/>
        <v>INSERT INTO tocke_plovi(plov_idplov, tekmovalec_idtekmovalec, tocke) VALUES(29,(SELECT idtekmovalec FROM tekmovalec WHERE sailno='ITA8953'),3);</v>
      </c>
      <c r="O6">
        <v>3</v>
      </c>
      <c r="P6" t="str">
        <f t="shared" si="2"/>
        <v>INSERT INTO tocke_plovi(plov_idplov, tekmovalec_idtekmovalec, tocke) VALUES(37,(SELECT idtekmovalec FROM tekmovalec WHERE sailno='ITA8953'),10);</v>
      </c>
      <c r="Q6">
        <v>10</v>
      </c>
    </row>
    <row r="7" spans="1:17" x14ac:dyDescent="0.25">
      <c r="A7" t="s">
        <v>354</v>
      </c>
      <c r="D7" t="str">
        <f t="shared" si="3"/>
        <v>INSERT INTO tocke_plovi(plov_idplov, tekmovalec_idtekmovalec, tocke) VALUES(24,(SELECT idtekmovalec FROM tekmovalec WHERE sailno='ITA7926'),4);</v>
      </c>
      <c r="E7">
        <v>4</v>
      </c>
      <c r="F7" t="str">
        <f t="shared" si="4"/>
        <v>INSERT INTO tocke_plovi(plov_idplov, tekmovalec_idtekmovalec, tocke) VALUES(25,(SELECT idtekmovalec FROM tekmovalec WHERE sailno='ITA7926'),9);</v>
      </c>
      <c r="G7">
        <v>9</v>
      </c>
      <c r="H7" t="str">
        <f t="shared" si="5"/>
        <v>INSERT INTO tocke_plovi(plov_idplov, tekmovalec_idtekmovalec, tocke) VALUES(26,(SELECT idtekmovalec FROM tekmovalec WHERE sailno='ITA7926'),6);</v>
      </c>
      <c r="I7">
        <v>6</v>
      </c>
      <c r="J7" t="str">
        <f t="shared" si="6"/>
        <v>INSERT INTO tocke_plovi(plov_idplov, tekmovalec_idtekmovalec, tocke) VALUES(27,(SELECT idtekmovalec FROM tekmovalec WHERE sailno='ITA7926'),15);</v>
      </c>
      <c r="K7">
        <v>15</v>
      </c>
      <c r="L7" t="str">
        <f t="shared" si="0"/>
        <v>INSERT INTO tocke_plovi(plov_idplov, tekmovalec_idtekmovalec, tocke) VALUES(28,(SELECT idtekmovalec FROM tekmovalec WHERE sailno='ITA7926'),5);</v>
      </c>
      <c r="M7">
        <v>5</v>
      </c>
      <c r="N7" t="str">
        <f t="shared" si="1"/>
        <v>INSERT INTO tocke_plovi(plov_idplov, tekmovalec_idtekmovalec, tocke) VALUES(29,(SELECT idtekmovalec FROM tekmovalec WHERE sailno='ITA7926'),3);</v>
      </c>
      <c r="O7">
        <v>3</v>
      </c>
      <c r="P7" t="str">
        <f t="shared" si="2"/>
        <v>INSERT INTO tocke_plovi(plov_idplov, tekmovalec_idtekmovalec, tocke) VALUES(37,(SELECT idtekmovalec FROM tekmovalec WHERE sailno='ITA7926'),5);</v>
      </c>
      <c r="Q7">
        <v>5</v>
      </c>
    </row>
    <row r="8" spans="1:17" x14ac:dyDescent="0.25">
      <c r="A8" t="s">
        <v>434</v>
      </c>
      <c r="D8" t="str">
        <f t="shared" si="3"/>
        <v>INSERT INTO tocke_plovi(plov_idplov, tekmovalec_idtekmovalec, tocke) VALUES(24,(SELECT idtekmovalec FROM tekmovalec WHERE sailno='HUN1313'),13);</v>
      </c>
      <c r="E8">
        <v>13</v>
      </c>
      <c r="F8" t="str">
        <f t="shared" si="4"/>
        <v>INSERT INTO tocke_plovi(plov_idplov, tekmovalec_idtekmovalec, tocke) VALUES(25,(SELECT idtekmovalec FROM tekmovalec WHERE sailno='HUN1313'),3);</v>
      </c>
      <c r="G8">
        <v>3</v>
      </c>
      <c r="H8" t="str">
        <f t="shared" si="5"/>
        <v>INSERT INTO tocke_plovi(plov_idplov, tekmovalec_idtekmovalec, tocke) VALUES(26,(SELECT idtekmovalec FROM tekmovalec WHERE sailno='HUN1313'),1);</v>
      </c>
      <c r="I8">
        <v>1</v>
      </c>
      <c r="J8" t="str">
        <f t="shared" si="6"/>
        <v>INSERT INTO tocke_plovi(plov_idplov, tekmovalec_idtekmovalec, tocke) VALUES(27,(SELECT idtekmovalec FROM tekmovalec WHERE sailno='HUN1313'),10);</v>
      </c>
      <c r="K8">
        <v>10</v>
      </c>
      <c r="L8" t="str">
        <f t="shared" si="0"/>
        <v>INSERT INTO tocke_plovi(plov_idplov, tekmovalec_idtekmovalec, tocke) VALUES(28,(SELECT idtekmovalec FROM tekmovalec WHERE sailno='HUN1313'),1);</v>
      </c>
      <c r="M8">
        <v>1</v>
      </c>
      <c r="N8" t="str">
        <f t="shared" si="1"/>
        <v>INSERT INTO tocke_plovi(plov_idplov, tekmovalec_idtekmovalec, tocke) VALUES(29,(SELECT idtekmovalec FROM tekmovalec WHERE sailno='HUN1313'),11);</v>
      </c>
      <c r="O8">
        <v>11</v>
      </c>
      <c r="P8" t="str">
        <f t="shared" si="2"/>
        <v>INSERT INTO tocke_plovi(plov_idplov, tekmovalec_idtekmovalec, tocke) VALUES(37,(SELECT idtekmovalec FROM tekmovalec WHERE sailno='HUN1313'),8);</v>
      </c>
      <c r="Q8">
        <v>8</v>
      </c>
    </row>
    <row r="9" spans="1:17" x14ac:dyDescent="0.25">
      <c r="A9" t="s">
        <v>436</v>
      </c>
      <c r="D9" t="str">
        <f t="shared" si="3"/>
        <v>INSERT INTO tocke_plovi(plov_idplov, tekmovalec_idtekmovalec, tocke) VALUES(24,(SELECT idtekmovalec FROM tekmovalec WHERE sailno='SLO758'),6);</v>
      </c>
      <c r="E9">
        <v>6</v>
      </c>
      <c r="F9" t="str">
        <f t="shared" si="4"/>
        <v>INSERT INTO tocke_plovi(plov_idplov, tekmovalec_idtekmovalec, tocke) VALUES(25,(SELECT idtekmovalec FROM tekmovalec WHERE sailno='SLO758'),4);</v>
      </c>
      <c r="G9">
        <v>4</v>
      </c>
      <c r="H9" t="str">
        <f t="shared" si="5"/>
        <v>INSERT INTO tocke_plovi(plov_idplov, tekmovalec_idtekmovalec, tocke) VALUES(26,(SELECT idtekmovalec FROM tekmovalec WHERE sailno='SLO758'),3);</v>
      </c>
      <c r="I9">
        <v>3</v>
      </c>
      <c r="J9" t="str">
        <f t="shared" si="6"/>
        <v>INSERT INTO tocke_plovi(plov_idplov, tekmovalec_idtekmovalec, tocke) VALUES(27,(SELECT idtekmovalec FROM tekmovalec WHERE sailno='SLO758'),9);</v>
      </c>
      <c r="K9">
        <v>9</v>
      </c>
      <c r="L9" t="str">
        <f t="shared" si="0"/>
        <v>INSERT INTO tocke_plovi(plov_idplov, tekmovalec_idtekmovalec, tocke) VALUES(28,(SELECT idtekmovalec FROM tekmovalec WHERE sailno='SLO758'),10);</v>
      </c>
      <c r="M9">
        <v>10</v>
      </c>
      <c r="N9" t="str">
        <f t="shared" si="1"/>
        <v>INSERT INTO tocke_plovi(plov_idplov, tekmovalec_idtekmovalec, tocke) VALUES(29,(SELECT idtekmovalec FROM tekmovalec WHERE sailno='SLO758'),14);</v>
      </c>
      <c r="O9">
        <v>14</v>
      </c>
      <c r="P9" t="str">
        <f t="shared" si="2"/>
        <v>INSERT INTO tocke_plovi(plov_idplov, tekmovalec_idtekmovalec, tocke) VALUES(37,(SELECT idtekmovalec FROM tekmovalec WHERE sailno='SLO758'),2);</v>
      </c>
      <c r="Q9">
        <v>2</v>
      </c>
    </row>
    <row r="10" spans="1:17" x14ac:dyDescent="0.25">
      <c r="A10" t="s">
        <v>438</v>
      </c>
      <c r="D10" t="str">
        <f t="shared" si="3"/>
        <v>INSERT INTO tocke_plovi(plov_idplov, tekmovalec_idtekmovalec, tocke) VALUES(24,(SELECT idtekmovalec FROM tekmovalec WHERE sailno='SLO255'),5);</v>
      </c>
      <c r="E10">
        <v>5</v>
      </c>
      <c r="F10" t="str">
        <f t="shared" si="4"/>
        <v>INSERT INTO tocke_plovi(plov_idplov, tekmovalec_idtekmovalec, tocke) VALUES(25,(SELECT idtekmovalec FROM tekmovalec WHERE sailno='SLO255'),6);</v>
      </c>
      <c r="G10">
        <v>6</v>
      </c>
      <c r="H10" t="str">
        <f t="shared" si="5"/>
        <v>INSERT INTO tocke_plovi(plov_idplov, tekmovalec_idtekmovalec, tocke) VALUES(26,(SELECT idtekmovalec FROM tekmovalec WHERE sailno='SLO255'),9);</v>
      </c>
      <c r="I10">
        <v>9</v>
      </c>
      <c r="J10" t="str">
        <f t="shared" si="6"/>
        <v>INSERT INTO tocke_plovi(plov_idplov, tekmovalec_idtekmovalec, tocke) VALUES(27,(SELECT idtekmovalec FROM tekmovalec WHERE sailno='SLO255'),16);</v>
      </c>
      <c r="K10">
        <v>16</v>
      </c>
      <c r="L10" t="str">
        <f t="shared" si="0"/>
        <v>INSERT INTO tocke_plovi(plov_idplov, tekmovalec_idtekmovalec, tocke) VALUES(28,(SELECT idtekmovalec FROM tekmovalec WHERE sailno='SLO255'),7);</v>
      </c>
      <c r="M10">
        <v>7</v>
      </c>
      <c r="N10" t="str">
        <f t="shared" si="1"/>
        <v>INSERT INTO tocke_plovi(plov_idplov, tekmovalec_idtekmovalec, tocke) VALUES(29,(SELECT idtekmovalec FROM tekmovalec WHERE sailno='SLO255'),2);</v>
      </c>
      <c r="O10">
        <v>2</v>
      </c>
      <c r="P10" t="str">
        <f t="shared" si="2"/>
        <v>INSERT INTO tocke_plovi(plov_idplov, tekmovalec_idtekmovalec, tocke) VALUES(37,(SELECT idtekmovalec FROM tekmovalec WHERE sailno='SLO255'),6);</v>
      </c>
      <c r="Q10">
        <v>6</v>
      </c>
    </row>
    <row r="11" spans="1:17" x14ac:dyDescent="0.25">
      <c r="A11" t="s">
        <v>440</v>
      </c>
      <c r="D11" t="str">
        <f t="shared" si="3"/>
        <v>INSERT INTO tocke_plovi(plov_idplov, tekmovalec_idtekmovalec, tocke) VALUES(24,(SELECT idtekmovalec FROM tekmovalec WHERE sailno='ITA8037'),3);</v>
      </c>
      <c r="E11">
        <v>3</v>
      </c>
      <c r="F11" t="str">
        <f t="shared" si="4"/>
        <v>INSERT INTO tocke_plovi(plov_idplov, tekmovalec_idtekmovalec, tocke) VALUES(25,(SELECT idtekmovalec FROM tekmovalec WHERE sailno='ITA8037'),11);</v>
      </c>
      <c r="G11">
        <v>11</v>
      </c>
      <c r="H11" t="str">
        <f t="shared" si="5"/>
        <v>INSERT INTO tocke_plovi(plov_idplov, tekmovalec_idtekmovalec, tocke) VALUES(26,(SELECT idtekmovalec FROM tekmovalec WHERE sailno='ITA8037'),4);</v>
      </c>
      <c r="I11">
        <v>4</v>
      </c>
      <c r="J11" t="str">
        <f t="shared" si="6"/>
        <v>INSERT INTO tocke_plovi(plov_idplov, tekmovalec_idtekmovalec, tocke) VALUES(27,(SELECT idtekmovalec FROM tekmovalec WHERE sailno='ITA8037'),14);</v>
      </c>
      <c r="K11">
        <v>14</v>
      </c>
      <c r="L11" t="str">
        <f>IF(ISNUMBER(M11),CONCATENATE("INSERT INTO tocke_plovi(plov_idplov, tekmovalec_idtekmovalec, tocke) VALUES(28,(SELECT idtekmovalec FROM tekmovalec WHERE sailno='",$A11,"'),",M11,");"),CONCATENATE("INSERT INTO tocke_plovi(plov_idplov,tekmovalec_idtekmovalec,posebnosti) VALUES(28,(SELECT idtekmovalec FROM tekmovalec WHERE sailno='",$A11,"'),'",M11,"');"))</f>
        <v>INSERT INTO tocke_plovi(plov_idplov, tekmovalec_idtekmovalec, tocke) VALUES(28,(SELECT idtekmovalec FROM tekmovalec WHERE sailno='ITA8037'),3);</v>
      </c>
      <c r="M11">
        <v>3</v>
      </c>
      <c r="N11" t="str">
        <f>IF(ISNUMBER(O11),CONCATENATE("INSERT INTO tocke_plovi(plov_idplov, tekmovalec_idtekmovalec, tocke) VALUES(29,(SELECT idtekmovalec FROM tekmovalec WHERE sailno='",$A11,"'),",O11,");"),CONCATENATE("INSERT INTO tocke_plovi(plov_idplov,tekmovalec_idtekmovalec,posebnosti) VALUES(29,(SELECT idtekmovalec FROM tekmovalec WHERE sailno='",$A11,"'),'",O11,"');"))</f>
        <v>INSERT INTO tocke_plovi(plov_idplov, tekmovalec_idtekmovalec, tocke) VALUES(29,(SELECT idtekmovalec FROM tekmovalec WHERE sailno='ITA8037'),14);</v>
      </c>
      <c r="O11">
        <v>14</v>
      </c>
      <c r="P11" t="str">
        <f>IF(ISNUMBER(Q11),CONCATENATE("INSERT INTO tocke_plovi(plov_idplov, tekmovalec_idtekmovalec, tocke) VALUES(37,(SELECT idtekmovalec FROM tekmovalec WHERE sailno='",$A11,"'),",Q11,");"),CONCATENATE("INSERT INTO tocke_plovi(plov_idplov,tekmovalec_idtekmovalec,posebnosti) VALUES(37,(SELECT idtekmovalec FROM tekmovalec WHERE sailno='",$A11,"'),'",Q11,"');"))</f>
        <v>INSERT INTO tocke_plovi(plov_idplov, tekmovalec_idtekmovalec, tocke) VALUES(37,(SELECT idtekmovalec FROM tekmovalec WHERE sailno='ITA8037'),7);</v>
      </c>
      <c r="Q11">
        <v>7</v>
      </c>
    </row>
    <row r="12" spans="1:17" x14ac:dyDescent="0.25">
      <c r="A12" t="s">
        <v>442</v>
      </c>
      <c r="D12" t="str">
        <f t="shared" si="3"/>
        <v>INSERT INTO tocke_plovi(plov_idplov, tekmovalec_idtekmovalec, tocke) VALUES(24,(SELECT idtekmovalec FROM tekmovalec WHERE sailno='ITA9074'),10);</v>
      </c>
      <c r="E12">
        <v>10</v>
      </c>
      <c r="F12" t="str">
        <f t="shared" si="4"/>
        <v>INSERT INTO tocke_plovi(plov_idplov, tekmovalec_idtekmovalec, tocke) VALUES(25,(SELECT idtekmovalec FROM tekmovalec WHERE sailno='ITA9074'),8);</v>
      </c>
      <c r="G12">
        <v>8</v>
      </c>
      <c r="H12" t="str">
        <f t="shared" si="5"/>
        <v>INSERT INTO tocke_plovi(plov_idplov, tekmovalec_idtekmovalec, tocke) VALUES(26,(SELECT idtekmovalec FROM tekmovalec WHERE sailno='ITA9074'),2);</v>
      </c>
      <c r="I12">
        <v>2</v>
      </c>
      <c r="J12" t="str">
        <f t="shared" si="6"/>
        <v>INSERT INTO tocke_plovi(plov_idplov,tekmovalec_idtekmovalec,posebnosti) VALUES(27,(SELECT idtekmovalec FROM tekmovalec WHERE sailno='ITA9074'),'ufd');</v>
      </c>
      <c r="K12" t="s">
        <v>216</v>
      </c>
      <c r="L12" t="str">
        <f t="shared" ref="L12:L75" si="7">IF(ISNUMBER(M12),CONCATENATE("INSERT INTO tocke_plovi(plov_idplov, tekmovalec_idtekmovalec, tocke) VALUES(28,(SELECT idtekmovalec FROM tekmovalec WHERE sailno='",$A12,"'),",M12,");"),CONCATENATE("INSERT INTO tocke_plovi(plov_idplov,tekmovalec_idtekmovalec,posebnosti) VALUES(28,(SELECT idtekmovalec FROM tekmovalec WHERE sailno='",$A12,"'),'",M12,"');"))</f>
        <v>INSERT INTO tocke_plovi(plov_idplov, tekmovalec_idtekmovalec, tocke) VALUES(28,(SELECT idtekmovalec FROM tekmovalec WHERE sailno='ITA9074'),12);</v>
      </c>
      <c r="M12">
        <v>12</v>
      </c>
      <c r="N12" t="str">
        <f t="shared" ref="N12:N75" si="8">IF(ISNUMBER(O12),CONCATENATE("INSERT INTO tocke_plovi(plov_idplov, tekmovalec_idtekmovalec, tocke) VALUES(29,(SELECT idtekmovalec FROM tekmovalec WHERE sailno='",$A12,"'),",O12,");"),CONCATENATE("INSERT INTO tocke_plovi(plov_idplov,tekmovalec_idtekmovalec,posebnosti) VALUES(29,(SELECT idtekmovalec FROM tekmovalec WHERE sailno='",$A12,"'),'",O12,"');"))</f>
        <v>INSERT INTO tocke_plovi(plov_idplov, tekmovalec_idtekmovalec, tocke) VALUES(29,(SELECT idtekmovalec FROM tekmovalec WHERE sailno='ITA9074'),5);</v>
      </c>
      <c r="O12">
        <v>5</v>
      </c>
      <c r="P12" t="str">
        <f t="shared" ref="P12:P75" si="9">IF(ISNUMBER(Q12),CONCATENATE("INSERT INTO tocke_plovi(plov_idplov, tekmovalec_idtekmovalec, tocke) VALUES(37,(SELECT idtekmovalec FROM tekmovalec WHERE sailno='",$A12,"'),",Q12,");"),CONCATENATE("INSERT INTO tocke_plovi(plov_idplov,tekmovalec_idtekmovalec,posebnosti) VALUES(37,(SELECT idtekmovalec FROM tekmovalec WHERE sailno='",$A12,"'),'",Q12,"');"))</f>
        <v>INSERT INTO tocke_plovi(plov_idplov, tekmovalec_idtekmovalec, tocke) VALUES(37,(SELECT idtekmovalec FROM tekmovalec WHERE sailno='ITA9074'),6);</v>
      </c>
      <c r="Q12">
        <v>6</v>
      </c>
    </row>
    <row r="13" spans="1:17" x14ac:dyDescent="0.25">
      <c r="A13" t="s">
        <v>444</v>
      </c>
      <c r="D13" t="str">
        <f t="shared" si="3"/>
        <v>INSERT INTO tocke_plovi(plov_idplov, tekmovalec_idtekmovalec, tocke) VALUES(24,(SELECT idtekmovalec FROM tekmovalec WHERE sailno='ITA8386'),13);</v>
      </c>
      <c r="E13">
        <v>13</v>
      </c>
      <c r="F13" t="str">
        <f t="shared" si="4"/>
        <v>INSERT INTO tocke_plovi(plov_idplov, tekmovalec_idtekmovalec, tocke) VALUES(25,(SELECT idtekmovalec FROM tekmovalec WHERE sailno='ITA8386'),7);</v>
      </c>
      <c r="G13">
        <v>7</v>
      </c>
      <c r="H13" t="str">
        <f t="shared" si="5"/>
        <v>INSERT INTO tocke_plovi(plov_idplov, tekmovalec_idtekmovalec, tocke) VALUES(26,(SELECT idtekmovalec FROM tekmovalec WHERE sailno='ITA8386'),5);</v>
      </c>
      <c r="I13">
        <v>5</v>
      </c>
      <c r="J13" t="str">
        <f t="shared" si="6"/>
        <v>INSERT INTO tocke_plovi(plov_idplov, tekmovalec_idtekmovalec, tocke) VALUES(27,(SELECT idtekmovalec FROM tekmovalec WHERE sailno='ITA8386'),4);</v>
      </c>
      <c r="K13">
        <v>4</v>
      </c>
      <c r="L13" t="str">
        <f t="shared" si="7"/>
        <v>INSERT INTO tocke_plovi(plov_idplov, tekmovalec_idtekmovalec, tocke) VALUES(28,(SELECT idtekmovalec FROM tekmovalec WHERE sailno='ITA8386'),9);</v>
      </c>
      <c r="M13">
        <v>9</v>
      </c>
      <c r="N13" t="str">
        <f t="shared" si="8"/>
        <v>INSERT INTO tocke_plovi(plov_idplov, tekmovalec_idtekmovalec, tocke) VALUES(29,(SELECT idtekmovalec FROM tekmovalec WHERE sailno='ITA8386'),9);</v>
      </c>
      <c r="O13">
        <v>9</v>
      </c>
      <c r="P13" t="str">
        <f t="shared" si="9"/>
        <v>INSERT INTO tocke_plovi(plov_idplov, tekmovalec_idtekmovalec, tocke) VALUES(37,(SELECT idtekmovalec FROM tekmovalec WHERE sailno='ITA8386'),11);</v>
      </c>
      <c r="Q13">
        <v>11</v>
      </c>
    </row>
    <row r="14" spans="1:17" x14ac:dyDescent="0.25">
      <c r="A14" t="s">
        <v>446</v>
      </c>
      <c r="D14" t="str">
        <f t="shared" si="3"/>
        <v>INSERT INTO tocke_plovi(plov_idplov, tekmovalec_idtekmovalec, tocke) VALUES(24,(SELECT idtekmovalec FROM tekmovalec WHERE sailno='ITA8340'),1);</v>
      </c>
      <c r="E14">
        <v>1</v>
      </c>
      <c r="F14" t="str">
        <f t="shared" si="4"/>
        <v>INSERT INTO tocke_plovi(plov_idplov, tekmovalec_idtekmovalec, tocke) VALUES(25,(SELECT idtekmovalec FROM tekmovalec WHERE sailno='ITA8340'),19);</v>
      </c>
      <c r="G14">
        <v>19</v>
      </c>
      <c r="H14" t="str">
        <f t="shared" si="5"/>
        <v>INSERT INTO tocke_plovi(plov_idplov, tekmovalec_idtekmovalec, tocke) VALUES(26,(SELECT idtekmovalec FROM tekmovalec WHERE sailno='ITA8340'),10);</v>
      </c>
      <c r="I14">
        <v>10</v>
      </c>
      <c r="J14" t="str">
        <f t="shared" si="6"/>
        <v>INSERT INTO tocke_plovi(plov_idplov, tekmovalec_idtekmovalec, tocke) VALUES(27,(SELECT idtekmovalec FROM tekmovalec WHERE sailno='ITA8340'),6);</v>
      </c>
      <c r="K14">
        <v>6</v>
      </c>
      <c r="L14" t="str">
        <f t="shared" si="7"/>
        <v>INSERT INTO tocke_plovi(plov_idplov, tekmovalec_idtekmovalec, tocke) VALUES(28,(SELECT idtekmovalec FROM tekmovalec WHERE sailno='ITA8340'),26);</v>
      </c>
      <c r="M14">
        <v>26</v>
      </c>
      <c r="N14" t="str">
        <f t="shared" si="8"/>
        <v>INSERT INTO tocke_plovi(plov_idplov, tekmovalec_idtekmovalec, tocke) VALUES(29,(SELECT idtekmovalec FROM tekmovalec WHERE sailno='ITA8340'),8);</v>
      </c>
      <c r="O14">
        <v>8</v>
      </c>
      <c r="P14" t="str">
        <f t="shared" si="9"/>
        <v>INSERT INTO tocke_plovi(plov_idplov, tekmovalec_idtekmovalec, tocke) VALUES(37,(SELECT idtekmovalec FROM tekmovalec WHERE sailno='ITA8340'),4);</v>
      </c>
      <c r="Q14">
        <v>4</v>
      </c>
    </row>
    <row r="15" spans="1:17" x14ac:dyDescent="0.25">
      <c r="A15" t="s">
        <v>448</v>
      </c>
      <c r="D15" t="str">
        <f t="shared" si="3"/>
        <v>INSERT INTO tocke_plovi(plov_idplov, tekmovalec_idtekmovalec, tocke) VALUES(24,(SELECT idtekmovalec FROM tekmovalec WHERE sailno='SLO811'),11);</v>
      </c>
      <c r="E15">
        <v>11</v>
      </c>
      <c r="F15" t="str">
        <f t="shared" si="4"/>
        <v>INSERT INTO tocke_plovi(plov_idplov, tekmovalec_idtekmovalec, tocke) VALUES(25,(SELECT idtekmovalec FROM tekmovalec WHERE sailno='SLO811'),20);</v>
      </c>
      <c r="G15">
        <v>20</v>
      </c>
      <c r="H15" t="str">
        <f t="shared" si="5"/>
        <v>INSERT INTO tocke_plovi(plov_idplov, tekmovalec_idtekmovalec, tocke) VALUES(26,(SELECT idtekmovalec FROM tekmovalec WHERE sailno='SLO811'),3);</v>
      </c>
      <c r="I15">
        <v>3</v>
      </c>
      <c r="J15" t="str">
        <f t="shared" si="6"/>
        <v>INSERT INTO tocke_plovi(plov_idplov, tekmovalec_idtekmovalec, tocke) VALUES(27,(SELECT idtekmovalec FROM tekmovalec WHERE sailno='SLO811'),6);</v>
      </c>
      <c r="K15">
        <v>6</v>
      </c>
      <c r="L15" t="str">
        <f t="shared" si="7"/>
        <v>INSERT INTO tocke_plovi(plov_idplov, tekmovalec_idtekmovalec, tocke) VALUES(28,(SELECT idtekmovalec FROM tekmovalec WHERE sailno='SLO811'),19);</v>
      </c>
      <c r="M15">
        <v>19</v>
      </c>
      <c r="N15" t="str">
        <f t="shared" si="8"/>
        <v>INSERT INTO tocke_plovi(plov_idplov, tekmovalec_idtekmovalec, tocke) VALUES(29,(SELECT idtekmovalec FROM tekmovalec WHERE sailno='SLO811'),7);</v>
      </c>
      <c r="O15">
        <v>7</v>
      </c>
      <c r="P15" t="str">
        <f t="shared" si="9"/>
        <v>INSERT INTO tocke_plovi(plov_idplov, tekmovalec_idtekmovalec, tocke) VALUES(37,(SELECT idtekmovalec FROM tekmovalec WHERE sailno='SLO811'),3);</v>
      </c>
      <c r="Q15">
        <v>3</v>
      </c>
    </row>
    <row r="16" spans="1:17" x14ac:dyDescent="0.25">
      <c r="A16" t="s">
        <v>450</v>
      </c>
      <c r="D16" t="str">
        <f t="shared" si="3"/>
        <v>INSERT INTO tocke_plovi(plov_idplov, tekmovalec_idtekmovalec, tocke) VALUES(24,(SELECT idtekmovalec FROM tekmovalec WHERE sailno='SLO1212'),9);</v>
      </c>
      <c r="E16">
        <v>9</v>
      </c>
      <c r="F16" t="str">
        <f t="shared" si="4"/>
        <v>INSERT INTO tocke_plovi(plov_idplov, tekmovalec_idtekmovalec, tocke) VALUES(25,(SELECT idtekmovalec FROM tekmovalec WHERE sailno='SLO1212'),9);</v>
      </c>
      <c r="G16">
        <v>9</v>
      </c>
      <c r="H16" t="str">
        <f t="shared" si="5"/>
        <v>INSERT INTO tocke_plovi(plov_idplov, tekmovalec_idtekmovalec, tocke) VALUES(26,(SELECT idtekmovalec FROM tekmovalec WHERE sailno='SLO1212'),4);</v>
      </c>
      <c r="I16">
        <v>4</v>
      </c>
      <c r="J16" t="str">
        <f t="shared" si="6"/>
        <v>INSERT INTO tocke_plovi(plov_idplov, tekmovalec_idtekmovalec, tocke) VALUES(27,(SELECT idtekmovalec FROM tekmovalec WHERE sailno='SLO1212'),11);</v>
      </c>
      <c r="K16">
        <v>11</v>
      </c>
      <c r="L16" t="str">
        <f t="shared" si="7"/>
        <v>INSERT INTO tocke_plovi(plov_idplov, tekmovalec_idtekmovalec, tocke) VALUES(28,(SELECT idtekmovalec FROM tekmovalec WHERE sailno='SLO1212'),10);</v>
      </c>
      <c r="M16">
        <v>10</v>
      </c>
      <c r="N16" t="str">
        <f t="shared" si="8"/>
        <v>INSERT INTO tocke_plovi(plov_idplov, tekmovalec_idtekmovalec, tocke) VALUES(29,(SELECT idtekmovalec FROM tekmovalec WHERE sailno='SLO1212'),10);</v>
      </c>
      <c r="O16">
        <v>10</v>
      </c>
      <c r="P16" t="str">
        <f t="shared" si="9"/>
        <v>INSERT INTO tocke_plovi(plov_idplov, tekmovalec_idtekmovalec, tocke) VALUES(37,(SELECT idtekmovalec FROM tekmovalec WHERE sailno='SLO1212'),11);</v>
      </c>
      <c r="Q16">
        <v>11</v>
      </c>
    </row>
    <row r="17" spans="1:17" x14ac:dyDescent="0.25">
      <c r="A17" t="s">
        <v>452</v>
      </c>
      <c r="D17" t="str">
        <f t="shared" si="3"/>
        <v>INSERT INTO tocke_plovi(plov_idplov, tekmovalec_idtekmovalec, tocke) VALUES(24,(SELECT idtekmovalec FROM tekmovalec WHERE sailno='SLO411'),7);</v>
      </c>
      <c r="E17">
        <v>7</v>
      </c>
      <c r="F17" t="str">
        <f t="shared" si="4"/>
        <v>INSERT INTO tocke_plovi(plov_idplov, tekmovalec_idtekmovalec, tocke) VALUES(25,(SELECT idtekmovalec FROM tekmovalec WHERE sailno='SLO411'),5);</v>
      </c>
      <c r="G17">
        <v>5</v>
      </c>
      <c r="H17" t="str">
        <f t="shared" si="5"/>
        <v>INSERT INTO tocke_plovi(plov_idplov, tekmovalec_idtekmovalec, tocke) VALUES(26,(SELECT idtekmovalec FROM tekmovalec WHERE sailno='SLO411'),8);</v>
      </c>
      <c r="I17">
        <v>8</v>
      </c>
      <c r="J17" t="str">
        <f t="shared" si="6"/>
        <v>INSERT INTO tocke_plovi(plov_idplov, tekmovalec_idtekmovalec, tocke) VALUES(27,(SELECT idtekmovalec FROM tekmovalec WHERE sailno='SLO411'),12);</v>
      </c>
      <c r="K17">
        <v>12</v>
      </c>
      <c r="L17" t="str">
        <f t="shared" si="7"/>
        <v>INSERT INTO tocke_plovi(plov_idplov, tekmovalec_idtekmovalec, tocke) VALUES(28,(SELECT idtekmovalec FROM tekmovalec WHERE sailno='SLO411'),25);</v>
      </c>
      <c r="M17">
        <v>25</v>
      </c>
      <c r="N17" t="str">
        <f t="shared" si="8"/>
        <v>INSERT INTO tocke_plovi(plov_idplov, tekmovalec_idtekmovalec, tocke) VALUES(29,(SELECT idtekmovalec FROM tekmovalec WHERE sailno='SLO411'),4);</v>
      </c>
      <c r="O17">
        <v>4</v>
      </c>
      <c r="P17" t="str">
        <f t="shared" si="9"/>
        <v>INSERT INTO tocke_plovi(plov_idplov, tekmovalec_idtekmovalec, tocke) VALUES(37,(SELECT idtekmovalec FROM tekmovalec WHERE sailno='SLO411'),20);</v>
      </c>
      <c r="Q17">
        <v>20</v>
      </c>
    </row>
    <row r="18" spans="1:17" x14ac:dyDescent="0.25">
      <c r="A18" t="s">
        <v>454</v>
      </c>
      <c r="D18" t="str">
        <f t="shared" si="3"/>
        <v>INSERT INTO tocke_plovi(plov_idplov, tekmovalec_idtekmovalec, tocke) VALUES(24,(SELECT idtekmovalec FROM tekmovalec WHERE sailno='SLO750'),12);</v>
      </c>
      <c r="E18">
        <v>12</v>
      </c>
      <c r="F18" t="str">
        <f t="shared" si="4"/>
        <v>INSERT INTO tocke_plovi(plov_idplov, tekmovalec_idtekmovalec, tocke) VALUES(25,(SELECT idtekmovalec FROM tekmovalec WHERE sailno='SLO750'),8);</v>
      </c>
      <c r="G18">
        <v>8</v>
      </c>
      <c r="H18" t="str">
        <f t="shared" si="5"/>
        <v>INSERT INTO tocke_plovi(plov_idplov, tekmovalec_idtekmovalec, tocke) VALUES(26,(SELECT idtekmovalec FROM tekmovalec WHERE sailno='SLO750'),10);</v>
      </c>
      <c r="I18">
        <v>10</v>
      </c>
      <c r="J18" t="str">
        <f t="shared" si="6"/>
        <v>INSERT INTO tocke_plovi(plov_idplov, tekmovalec_idtekmovalec, tocke) VALUES(27,(SELECT idtekmovalec FROM tekmovalec WHERE sailno='SLO750'),5);</v>
      </c>
      <c r="K18">
        <v>5</v>
      </c>
      <c r="L18" t="str">
        <f t="shared" si="7"/>
        <v>INSERT INTO tocke_plovi(plov_idplov, tekmovalec_idtekmovalec, tocke) VALUES(28,(SELECT idtekmovalec FROM tekmovalec WHERE sailno='SLO750'),13);</v>
      </c>
      <c r="M18">
        <v>13</v>
      </c>
      <c r="N18" t="str">
        <f t="shared" si="8"/>
        <v>INSERT INTO tocke_plovi(plov_idplov, tekmovalec_idtekmovalec, tocke) VALUES(29,(SELECT idtekmovalec FROM tekmovalec WHERE sailno='SLO750'),26);</v>
      </c>
      <c r="O18">
        <v>26</v>
      </c>
      <c r="P18" t="str">
        <f t="shared" si="9"/>
        <v>INSERT INTO tocke_plovi(plov_idplov, tekmovalec_idtekmovalec, tocke) VALUES(37,(SELECT idtekmovalec FROM tekmovalec WHERE sailno='SLO750'),13);</v>
      </c>
      <c r="Q18">
        <v>13</v>
      </c>
    </row>
    <row r="19" spans="1:17" x14ac:dyDescent="0.25">
      <c r="A19" t="s">
        <v>456</v>
      </c>
      <c r="D19" t="str">
        <f t="shared" si="3"/>
        <v>INSERT INTO tocke_plovi(plov_idplov, tekmovalec_idtekmovalec, tocke) VALUES(24,(SELECT idtekmovalec FROM tekmovalec WHERE sailno='HUN901'),26);</v>
      </c>
      <c r="E19">
        <v>26</v>
      </c>
      <c r="F19" t="str">
        <f t="shared" si="4"/>
        <v>INSERT INTO tocke_plovi(plov_idplov, tekmovalec_idtekmovalec, tocke) VALUES(25,(SELECT idtekmovalec FROM tekmovalec WHERE sailno='HUN901'),14);</v>
      </c>
      <c r="G19">
        <v>14</v>
      </c>
      <c r="H19" t="str">
        <f t="shared" si="5"/>
        <v>INSERT INTO tocke_plovi(plov_idplov, tekmovalec_idtekmovalec, tocke) VALUES(26,(SELECT idtekmovalec FROM tekmovalec WHERE sailno='HUN901'),20);</v>
      </c>
      <c r="I19">
        <v>20</v>
      </c>
      <c r="J19" t="str">
        <f t="shared" si="6"/>
        <v>INSERT INTO tocke_plovi(plov_idplov, tekmovalec_idtekmovalec, tocke) VALUES(27,(SELECT idtekmovalec FROM tekmovalec WHERE sailno='HUN901'),8);</v>
      </c>
      <c r="K19">
        <v>8</v>
      </c>
      <c r="L19" t="str">
        <f t="shared" si="7"/>
        <v>INSERT INTO tocke_plovi(plov_idplov, tekmovalec_idtekmovalec, tocke) VALUES(28,(SELECT idtekmovalec FROM tekmovalec WHERE sailno='HUN901'),8);</v>
      </c>
      <c r="M19">
        <v>8</v>
      </c>
      <c r="N19" t="str">
        <f t="shared" si="8"/>
        <v>INSERT INTO tocke_plovi(plov_idplov, tekmovalec_idtekmovalec, tocke) VALUES(29,(SELECT idtekmovalec FROM tekmovalec WHERE sailno='HUN901'),4);</v>
      </c>
      <c r="O19">
        <v>4</v>
      </c>
      <c r="P19" t="str">
        <f t="shared" si="9"/>
        <v>INSERT INTO tocke_plovi(plov_idplov, tekmovalec_idtekmovalec, tocke) VALUES(37,(SELECT idtekmovalec FROM tekmovalec WHERE sailno='HUN901'),9);</v>
      </c>
      <c r="Q19">
        <v>9</v>
      </c>
    </row>
    <row r="20" spans="1:17" x14ac:dyDescent="0.25">
      <c r="A20" t="s">
        <v>458</v>
      </c>
      <c r="D20" t="str">
        <f t="shared" si="3"/>
        <v>INSERT INTO tocke_plovi(plov_idplov, tekmovalec_idtekmovalec, tocke) VALUES(24,(SELECT idtekmovalec FROM tekmovalec WHERE sailno='SLO64'),14);</v>
      </c>
      <c r="E20">
        <v>14</v>
      </c>
      <c r="F20" t="str">
        <f t="shared" si="4"/>
        <v>INSERT INTO tocke_plovi(plov_idplov, tekmovalec_idtekmovalec, tocke) VALUES(25,(SELECT idtekmovalec FROM tekmovalec WHERE sailno='SLO64'),10);</v>
      </c>
      <c r="G20">
        <v>10</v>
      </c>
      <c r="H20" t="str">
        <f t="shared" si="5"/>
        <v>INSERT INTO tocke_plovi(plov_idplov, tekmovalec_idtekmovalec, tocke) VALUES(26,(SELECT idtekmovalec FROM tekmovalec WHERE sailno='SLO64'),12);</v>
      </c>
      <c r="I20">
        <v>12</v>
      </c>
      <c r="J20" t="str">
        <f t="shared" si="6"/>
        <v>INSERT INTO tocke_plovi(plov_idplov, tekmovalec_idtekmovalec, tocke) VALUES(27,(SELECT idtekmovalec FROM tekmovalec WHERE sailno='SLO64'),7);</v>
      </c>
      <c r="K20">
        <v>7</v>
      </c>
      <c r="L20" t="str">
        <f t="shared" si="7"/>
        <v>INSERT INTO tocke_plovi(plov_idplov, tekmovalec_idtekmovalec, tocke) VALUES(28,(SELECT idtekmovalec FROM tekmovalec WHERE sailno='SLO64'),15);</v>
      </c>
      <c r="M20">
        <v>15</v>
      </c>
      <c r="N20" t="str">
        <f t="shared" si="8"/>
        <v>INSERT INTO tocke_plovi(plov_idplov, tekmovalec_idtekmovalec, tocke) VALUES(29,(SELECT idtekmovalec FROM tekmovalec WHERE sailno='SLO64'),5);</v>
      </c>
      <c r="O20">
        <v>5</v>
      </c>
      <c r="P20" t="str">
        <f t="shared" si="9"/>
        <v>INSERT INTO tocke_plovi(plov_idplov, tekmovalec_idtekmovalec, tocke) VALUES(37,(SELECT idtekmovalec FROM tekmovalec WHERE sailno='SLO64'),23);</v>
      </c>
      <c r="Q20">
        <v>23</v>
      </c>
    </row>
    <row r="21" spans="1:17" x14ac:dyDescent="0.25">
      <c r="A21" t="s">
        <v>460</v>
      </c>
      <c r="D21" t="str">
        <f t="shared" si="3"/>
        <v>INSERT INTO tocke_plovi(plov_idplov, tekmovalec_idtekmovalec, tocke) VALUES(24,(SELECT idtekmovalec FROM tekmovalec WHERE sailno='SLO311'),5);</v>
      </c>
      <c r="E21">
        <v>5</v>
      </c>
      <c r="F21" t="str">
        <f t="shared" si="4"/>
        <v>INSERT INTO tocke_plovi(plov_idplov, tekmovalec_idtekmovalec, tocke) VALUES(25,(SELECT idtekmovalec FROM tekmovalec WHERE sailno='SLO311'),3);</v>
      </c>
      <c r="G21">
        <v>3</v>
      </c>
      <c r="H21" t="str">
        <f t="shared" si="5"/>
        <v>INSERT INTO tocke_plovi(plov_idplov, tekmovalec_idtekmovalec, tocke) VALUES(26,(SELECT idtekmovalec FROM tekmovalec WHERE sailno='SLO311'),6);</v>
      </c>
      <c r="I21">
        <v>6</v>
      </c>
      <c r="J21" t="str">
        <f t="shared" si="6"/>
        <v>INSERT INTO tocke_plovi(plov_idplov,tekmovalec_idtekmovalec,posebnosti) VALUES(27,(SELECT idtekmovalec FROM tekmovalec WHERE sailno='SLO311'),'ret');</v>
      </c>
      <c r="K21" t="s">
        <v>196</v>
      </c>
      <c r="L21" t="str">
        <f t="shared" si="7"/>
        <v>INSERT INTO tocke_plovi(plov_idplov, tekmovalec_idtekmovalec, tocke) VALUES(28,(SELECT idtekmovalec FROM tekmovalec WHERE sailno='SLO311'),4);</v>
      </c>
      <c r="M21">
        <v>4</v>
      </c>
      <c r="N21" t="str">
        <f t="shared" si="8"/>
        <v>INSERT INTO tocke_plovi(plov_idplov, tekmovalec_idtekmovalec, tocke) VALUES(29,(SELECT idtekmovalec FROM tekmovalec WHERE sailno='SLO311'),21);</v>
      </c>
      <c r="O21">
        <v>21</v>
      </c>
      <c r="P21" t="str">
        <f t="shared" si="9"/>
        <v>INSERT INTO tocke_plovi(plov_idplov, tekmovalec_idtekmovalec, tocke) VALUES(37,(SELECT idtekmovalec FROM tekmovalec WHERE sailno='SLO311'),26);</v>
      </c>
      <c r="Q21">
        <v>26</v>
      </c>
    </row>
    <row r="22" spans="1:17" x14ac:dyDescent="0.25">
      <c r="A22" t="s">
        <v>462</v>
      </c>
      <c r="D22" t="str">
        <f t="shared" si="3"/>
        <v>INSERT INTO tocke_plovi(plov_idplov, tekmovalec_idtekmovalec, tocke) VALUES(24,(SELECT idtekmovalec FROM tekmovalec WHERE sailno='SLO377'),7);</v>
      </c>
      <c r="E22">
        <v>7</v>
      </c>
      <c r="F22" t="str">
        <f t="shared" si="4"/>
        <v>INSERT INTO tocke_plovi(plov_idplov, tekmovalec_idtekmovalec, tocke) VALUES(25,(SELECT idtekmovalec FROM tekmovalec WHERE sailno='SLO377'),7);</v>
      </c>
      <c r="G22">
        <v>7</v>
      </c>
      <c r="H22" t="str">
        <f t="shared" si="5"/>
        <v>INSERT INTO tocke_plovi(plov_idplov, tekmovalec_idtekmovalec, tocke) VALUES(26,(SELECT idtekmovalec FROM tekmovalec WHERE sailno='SLO377'),14);</v>
      </c>
      <c r="I22">
        <v>14</v>
      </c>
      <c r="J22" t="str">
        <f t="shared" si="6"/>
        <v>INSERT INTO tocke_plovi(plov_idplov, tekmovalec_idtekmovalec, tocke) VALUES(27,(SELECT idtekmovalec FROM tekmovalec WHERE sailno='SLO377'),10);</v>
      </c>
      <c r="K22">
        <v>10</v>
      </c>
      <c r="L22" t="str">
        <f t="shared" si="7"/>
        <v>INSERT INTO tocke_plovi(plov_idplov, tekmovalec_idtekmovalec, tocke) VALUES(28,(SELECT idtekmovalec FROM tekmovalec WHERE sailno='SLO377'),17);</v>
      </c>
      <c r="M22">
        <v>17</v>
      </c>
      <c r="N22" t="str">
        <f t="shared" si="8"/>
        <v>INSERT INTO tocke_plovi(plov_idplov, tekmovalec_idtekmovalec, tocke) VALUES(29,(SELECT idtekmovalec FROM tekmovalec WHERE sailno='SLO377'),22);</v>
      </c>
      <c r="O22">
        <v>22</v>
      </c>
      <c r="P22" t="str">
        <f t="shared" si="9"/>
        <v>INSERT INTO tocke_plovi(plov_idplov, tekmovalec_idtekmovalec, tocke) VALUES(37,(SELECT idtekmovalec FROM tekmovalec WHERE sailno='SLO377'),12);</v>
      </c>
      <c r="Q22">
        <v>12</v>
      </c>
    </row>
    <row r="23" spans="1:17" x14ac:dyDescent="0.25">
      <c r="A23" t="s">
        <v>464</v>
      </c>
      <c r="D23" t="str">
        <f t="shared" si="3"/>
        <v>INSERT INTO tocke_plovi(plov_idplov, tekmovalec_idtekmovalec, tocke) VALUES(24,(SELECT idtekmovalec FROM tekmovalec WHERE sailno='ITA6981'),8);</v>
      </c>
      <c r="E23">
        <v>8</v>
      </c>
      <c r="F23" t="str">
        <f t="shared" si="4"/>
        <v>INSERT INTO tocke_plovi(plov_idplov, tekmovalec_idtekmovalec, tocke) VALUES(25,(SELECT idtekmovalec FROM tekmovalec WHERE sailno='ITA6981'),22);</v>
      </c>
      <c r="G23">
        <v>22</v>
      </c>
      <c r="H23" t="str">
        <f t="shared" si="5"/>
        <v>INSERT INTO tocke_plovi(plov_idplov, tekmovalec_idtekmovalec, tocke) VALUES(26,(SELECT idtekmovalec FROM tekmovalec WHERE sailno='ITA6981'),14);</v>
      </c>
      <c r="I23">
        <v>14</v>
      </c>
      <c r="J23" t="str">
        <f t="shared" si="6"/>
        <v>INSERT INTO tocke_plovi(plov_idplov, tekmovalec_idtekmovalec, tocke) VALUES(27,(SELECT idtekmovalec FROM tekmovalec WHERE sailno='ITA6981'),8);</v>
      </c>
      <c r="K23">
        <v>8</v>
      </c>
      <c r="L23" t="str">
        <f t="shared" si="7"/>
        <v>INSERT INTO tocke_plovi(plov_idplov, tekmovalec_idtekmovalec, tocke) VALUES(28,(SELECT idtekmovalec FROM tekmovalec WHERE sailno='ITA6981'),11);</v>
      </c>
      <c r="M23">
        <v>11</v>
      </c>
      <c r="N23" t="str">
        <f t="shared" si="8"/>
        <v>INSERT INTO tocke_plovi(plov_idplov, tekmovalec_idtekmovalec, tocke) VALUES(29,(SELECT idtekmovalec FROM tekmovalec WHERE sailno='ITA6981'),6);</v>
      </c>
      <c r="O23">
        <v>6</v>
      </c>
      <c r="P23" t="str">
        <f t="shared" si="9"/>
        <v>INSERT INTO tocke_plovi(plov_idplov, tekmovalec_idtekmovalec, tocke) VALUES(37,(SELECT idtekmovalec FROM tekmovalec WHERE sailno='ITA6981'),22);</v>
      </c>
      <c r="Q23">
        <v>22</v>
      </c>
    </row>
    <row r="24" spans="1:17" x14ac:dyDescent="0.25">
      <c r="A24" t="s">
        <v>466</v>
      </c>
      <c r="D24" t="str">
        <f t="shared" si="3"/>
        <v>INSERT INTO tocke_plovi(plov_idplov, tekmovalec_idtekmovalec, tocke) VALUES(24,(SELECT idtekmovalec FROM tekmovalec WHERE sailno='ITA8341'),25);</v>
      </c>
      <c r="E24">
        <v>25</v>
      </c>
      <c r="F24" t="str">
        <f t="shared" si="4"/>
        <v>INSERT INTO tocke_plovi(plov_idplov, tekmovalec_idtekmovalec, tocke) VALUES(25,(SELECT idtekmovalec FROM tekmovalec WHERE sailno='ITA8341'),11);</v>
      </c>
      <c r="G24">
        <v>11</v>
      </c>
      <c r="H24" t="str">
        <f t="shared" si="5"/>
        <v>INSERT INTO tocke_plovi(plov_idplov, tekmovalec_idtekmovalec, tocke) VALUES(26,(SELECT idtekmovalec FROM tekmovalec WHERE sailno='ITA8341'),7);</v>
      </c>
      <c r="I24">
        <v>7</v>
      </c>
      <c r="J24" t="str">
        <f t="shared" si="6"/>
        <v>INSERT INTO tocke_plovi(plov_idplov, tekmovalec_idtekmovalec, tocke) VALUES(27,(SELECT idtekmovalec FROM tekmovalec WHERE sailno='ITA8341'),9);</v>
      </c>
      <c r="K24">
        <v>9</v>
      </c>
      <c r="L24" t="str">
        <f t="shared" si="7"/>
        <v>INSERT INTO tocke_plovi(plov_idplov, tekmovalec_idtekmovalec, tocke) VALUES(28,(SELECT idtekmovalec FROM tekmovalec WHERE sailno='ITA8341'),11);</v>
      </c>
      <c r="M24">
        <v>11</v>
      </c>
      <c r="N24" t="str">
        <f t="shared" si="8"/>
        <v>INSERT INTO tocke_plovi(plov_idplov, tekmovalec_idtekmovalec, tocke) VALUES(29,(SELECT idtekmovalec FROM tekmovalec WHERE sailno='ITA8341'),17);</v>
      </c>
      <c r="O24">
        <v>17</v>
      </c>
      <c r="P24" t="str">
        <f t="shared" si="9"/>
        <v>INSERT INTO tocke_plovi(plov_idplov, tekmovalec_idtekmovalec, tocke) VALUES(37,(SELECT idtekmovalec FROM tekmovalec WHERE sailno='ITA8341'),17);</v>
      </c>
      <c r="Q24">
        <v>17</v>
      </c>
    </row>
    <row r="25" spans="1:17" x14ac:dyDescent="0.25">
      <c r="A25" t="s">
        <v>468</v>
      </c>
      <c r="D25" t="str">
        <f t="shared" si="3"/>
        <v>INSERT INTO tocke_plovi(plov_idplov, tekmovalec_idtekmovalec, tocke) VALUES(24,(SELECT idtekmovalec FROM tekmovalec WHERE sailno='SLO952'),12);</v>
      </c>
      <c r="E25">
        <v>12</v>
      </c>
      <c r="F25" t="str">
        <f t="shared" si="4"/>
        <v>INSERT INTO tocke_plovi(plov_idplov, tekmovalec_idtekmovalec, tocke) VALUES(25,(SELECT idtekmovalec FROM tekmovalec WHERE sailno='SLO952'),10);</v>
      </c>
      <c r="G25">
        <v>10</v>
      </c>
      <c r="H25" t="str">
        <f t="shared" si="5"/>
        <v>INSERT INTO tocke_plovi(plov_idplov, tekmovalec_idtekmovalec, tocke) VALUES(26,(SELECT idtekmovalec FROM tekmovalec WHERE sailno='SLO952'),13);</v>
      </c>
      <c r="I25">
        <v>13</v>
      </c>
      <c r="J25" t="str">
        <f t="shared" si="6"/>
        <v>INSERT INTO tocke_plovi(plov_idplov, tekmovalec_idtekmovalec, tocke) VALUES(27,(SELECT idtekmovalec FROM tekmovalec WHERE sailno='SLO952'),18);</v>
      </c>
      <c r="K25">
        <v>18</v>
      </c>
      <c r="L25" t="str">
        <f t="shared" si="7"/>
        <v>INSERT INTO tocke_plovi(plov_idplov, tekmovalec_idtekmovalec, tocke) VALUES(28,(SELECT idtekmovalec FROM tekmovalec WHERE sailno='SLO952'),20);</v>
      </c>
      <c r="M25">
        <v>20</v>
      </c>
      <c r="N25" t="str">
        <f t="shared" si="8"/>
        <v>INSERT INTO tocke_plovi(plov_idplov, tekmovalec_idtekmovalec, tocke) VALUES(29,(SELECT idtekmovalec FROM tekmovalec WHERE sailno='SLO952'),8);</v>
      </c>
      <c r="O25">
        <v>8</v>
      </c>
      <c r="P25" t="str">
        <f t="shared" si="9"/>
        <v>INSERT INTO tocke_plovi(plov_idplov, tekmovalec_idtekmovalec, tocke) VALUES(37,(SELECT idtekmovalec FROM tekmovalec WHERE sailno='SLO952'),16);</v>
      </c>
      <c r="Q25">
        <v>16</v>
      </c>
    </row>
    <row r="26" spans="1:17" x14ac:dyDescent="0.25">
      <c r="A26" t="s">
        <v>470</v>
      </c>
      <c r="D26" t="str">
        <f t="shared" si="3"/>
        <v>INSERT INTO tocke_plovi(plov_idplov, tekmovalec_idtekmovalec, tocke) VALUES(24,(SELECT idtekmovalec FROM tekmovalec WHERE sailno='ITA8815'),17);</v>
      </c>
      <c r="E26">
        <v>17</v>
      </c>
      <c r="F26" t="str">
        <f t="shared" si="4"/>
        <v>INSERT INTO tocke_plovi(plov_idplov, tekmovalec_idtekmovalec, tocke) VALUES(25,(SELECT idtekmovalec FROM tekmovalec WHERE sailno='ITA8815'),19);</v>
      </c>
      <c r="G26">
        <v>19</v>
      </c>
      <c r="H26" t="str">
        <f t="shared" si="5"/>
        <v>INSERT INTO tocke_plovi(plov_idplov,tekmovalec_idtekmovalec,posebnosti) VALUES(26,(SELECT idtekmovalec FROM tekmovalec WHERE sailno='ITA8815'),'ret');</v>
      </c>
      <c r="I26" t="s">
        <v>196</v>
      </c>
      <c r="J26" t="str">
        <f t="shared" si="6"/>
        <v>INSERT INTO tocke_plovi(plov_idplov, tekmovalec_idtekmovalec, tocke) VALUES(27,(SELECT idtekmovalec FROM tekmovalec WHERE sailno='ITA8815'),19);</v>
      </c>
      <c r="K26">
        <v>19</v>
      </c>
      <c r="L26" t="str">
        <f t="shared" si="7"/>
        <v>INSERT INTO tocke_plovi(plov_idplov, tekmovalec_idtekmovalec, tocke) VALUES(28,(SELECT idtekmovalec FROM tekmovalec WHERE sailno='ITA8815'),8);</v>
      </c>
      <c r="M26">
        <v>8</v>
      </c>
      <c r="N26" t="str">
        <f t="shared" si="8"/>
        <v>INSERT INTO tocke_plovi(plov_idplov, tekmovalec_idtekmovalec, tocke) VALUES(29,(SELECT idtekmovalec FROM tekmovalec WHERE sailno='ITA8815'),15);</v>
      </c>
      <c r="O26">
        <v>15</v>
      </c>
      <c r="P26" t="str">
        <f t="shared" si="9"/>
        <v>INSERT INTO tocke_plovi(plov_idplov, tekmovalec_idtekmovalec, tocke) VALUES(37,(SELECT idtekmovalec FROM tekmovalec WHERE sailno='ITA8815'),4);</v>
      </c>
      <c r="Q26">
        <v>4</v>
      </c>
    </row>
    <row r="27" spans="1:17" x14ac:dyDescent="0.25">
      <c r="A27" t="s">
        <v>472</v>
      </c>
      <c r="D27" t="str">
        <f t="shared" si="3"/>
        <v>INSERT INTO tocke_plovi(plov_idplov, tekmovalec_idtekmovalec, tocke) VALUES(24,(SELECT idtekmovalec FROM tekmovalec WHERE sailno='ITA8308'),20);</v>
      </c>
      <c r="E27">
        <v>20</v>
      </c>
      <c r="F27" t="str">
        <f t="shared" si="4"/>
        <v>INSERT INTO tocke_plovi(plov_idplov, tekmovalec_idtekmovalec, tocke) VALUES(25,(SELECT idtekmovalec FROM tekmovalec WHERE sailno='ITA8308'),21);</v>
      </c>
      <c r="G27">
        <v>21</v>
      </c>
      <c r="H27" t="str">
        <f t="shared" si="5"/>
        <v>INSERT INTO tocke_plovi(plov_idplov, tekmovalec_idtekmovalec, tocke) VALUES(26,(SELECT idtekmovalec FROM tekmovalec WHERE sailno='ITA8308'),18);</v>
      </c>
      <c r="I27">
        <v>18</v>
      </c>
      <c r="J27" t="str">
        <f t="shared" si="6"/>
        <v>INSERT INTO tocke_plovi(plov_idplov,tekmovalec_idtekmovalec,posebnosti) VALUES(27,(SELECT idtekmovalec FROM tekmovalec WHERE sailno='ITA8308'),'ufd');</v>
      </c>
      <c r="K27" t="s">
        <v>216</v>
      </c>
      <c r="L27" t="str">
        <f t="shared" si="7"/>
        <v>INSERT INTO tocke_plovi(plov_idplov, tekmovalec_idtekmovalec, tocke) VALUES(28,(SELECT idtekmovalec FROM tekmovalec WHERE sailno='ITA8308'),4);</v>
      </c>
      <c r="M27">
        <v>4</v>
      </c>
      <c r="N27" t="str">
        <f t="shared" si="8"/>
        <v>INSERT INTO tocke_plovi(plov_idplov, tekmovalec_idtekmovalec, tocke) VALUES(29,(SELECT idtekmovalec FROM tekmovalec WHERE sailno='ITA8308'),7);</v>
      </c>
      <c r="O27">
        <v>7</v>
      </c>
      <c r="P27" t="str">
        <f t="shared" si="9"/>
        <v>INSERT INTO tocke_plovi(plov_idplov, tekmovalec_idtekmovalec, tocke) VALUES(37,(SELECT idtekmovalec FROM tekmovalec WHERE sailno='ITA8308'),17);</v>
      </c>
      <c r="Q27">
        <v>17</v>
      </c>
    </row>
    <row r="28" spans="1:17" x14ac:dyDescent="0.25">
      <c r="A28" t="s">
        <v>474</v>
      </c>
      <c r="D28" t="str">
        <f t="shared" si="3"/>
        <v>INSERT INTO tocke_plovi(plov_idplov, tekmovalec_idtekmovalec, tocke) VALUES(24,(SELECT idtekmovalec FROM tekmovalec WHERE sailno='ITA8874'),3);</v>
      </c>
      <c r="E28">
        <v>3</v>
      </c>
      <c r="F28" t="str">
        <f t="shared" si="4"/>
        <v>INSERT INTO tocke_plovi(plov_idplov, tekmovalec_idtekmovalec, tocke) VALUES(25,(SELECT idtekmovalec FROM tekmovalec WHERE sailno='ITA8874'),12);</v>
      </c>
      <c r="G28">
        <v>12</v>
      </c>
      <c r="H28" t="str">
        <f t="shared" si="5"/>
        <v>INSERT INTO tocke_plovi(plov_idplov,tekmovalec_idtekmovalec,posebnosti) VALUES(26,(SELECT idtekmovalec FROM tekmovalec WHERE sailno='ITA8874'),'dne');</v>
      </c>
      <c r="I28" t="s">
        <v>87</v>
      </c>
      <c r="J28" t="str">
        <f t="shared" si="6"/>
        <v>INSERT INTO tocke_plovi(plov_idplov, tekmovalec_idtekmovalec, tocke) VALUES(27,(SELECT idtekmovalec FROM tekmovalec WHERE sailno='ITA8874'),1);</v>
      </c>
      <c r="K28">
        <v>1</v>
      </c>
      <c r="L28" t="str">
        <f t="shared" si="7"/>
        <v>INSERT INTO tocke_plovi(plov_idplov, tekmovalec_idtekmovalec, tocke) VALUES(28,(SELECT idtekmovalec FROM tekmovalec WHERE sailno='ITA8874'),12);</v>
      </c>
      <c r="M28">
        <v>12</v>
      </c>
      <c r="N28" t="str">
        <f t="shared" si="8"/>
        <v>INSERT INTO tocke_plovi(plov_idplov, tekmovalec_idtekmovalec, tocke) VALUES(29,(SELECT idtekmovalec FROM tekmovalec WHERE sailno='ITA8874'),10);</v>
      </c>
      <c r="O28">
        <v>10</v>
      </c>
      <c r="P28" t="str">
        <f t="shared" si="9"/>
        <v>INSERT INTO tocke_plovi(plov_idplov, tekmovalec_idtekmovalec, tocke) VALUES(37,(SELECT idtekmovalec FROM tekmovalec WHERE sailno='ITA8874'),7);</v>
      </c>
      <c r="Q28">
        <v>7</v>
      </c>
    </row>
    <row r="29" spans="1:17" x14ac:dyDescent="0.25">
      <c r="A29" t="s">
        <v>476</v>
      </c>
      <c r="D29" t="str">
        <f t="shared" si="3"/>
        <v>INSERT INTO tocke_plovi(plov_idplov, tekmovalec_idtekmovalec, tocke) VALUES(24,(SELECT idtekmovalec FROM tekmovalec WHERE sailno='SLO234'),18);</v>
      </c>
      <c r="E29">
        <v>18</v>
      </c>
      <c r="F29" t="str">
        <f t="shared" si="4"/>
        <v>INSERT INTO tocke_plovi(plov_idplov, tekmovalec_idtekmovalec, tocke) VALUES(25,(SELECT idtekmovalec FROM tekmovalec WHERE sailno='SLO234'),17);</v>
      </c>
      <c r="G29">
        <v>17</v>
      </c>
      <c r="H29" t="str">
        <f t="shared" si="5"/>
        <v>INSERT INTO tocke_plovi(plov_idplov, tekmovalec_idtekmovalec, tocke) VALUES(26,(SELECT idtekmovalec FROM tekmovalec WHERE sailno='SLO234'),16);</v>
      </c>
      <c r="I29">
        <v>16</v>
      </c>
      <c r="J29" t="str">
        <f t="shared" si="6"/>
        <v>INSERT INTO tocke_plovi(plov_idplov, tekmovalec_idtekmovalec, tocke) VALUES(27,(SELECT idtekmovalec FROM tekmovalec WHERE sailno='SLO234'),7);</v>
      </c>
      <c r="K29">
        <v>7</v>
      </c>
      <c r="L29" t="str">
        <f t="shared" si="7"/>
        <v>INSERT INTO tocke_plovi(plov_idplov, tekmovalec_idtekmovalec, tocke) VALUES(28,(SELECT idtekmovalec FROM tekmovalec WHERE sailno='SLO234'),20);</v>
      </c>
      <c r="M29">
        <v>20</v>
      </c>
      <c r="N29" t="str">
        <f t="shared" si="8"/>
        <v>INSERT INTO tocke_plovi(plov_idplov, tekmovalec_idtekmovalec, tocke) VALUES(29,(SELECT idtekmovalec FROM tekmovalec WHERE sailno='SLO234'),21);</v>
      </c>
      <c r="O29">
        <v>21</v>
      </c>
      <c r="P29" t="str">
        <f t="shared" si="9"/>
        <v>INSERT INTO tocke_plovi(plov_idplov, tekmovalec_idtekmovalec, tocke) VALUES(37,(SELECT idtekmovalec FROM tekmovalec WHERE sailno='SLO234'),15);</v>
      </c>
      <c r="Q29">
        <v>15</v>
      </c>
    </row>
    <row r="30" spans="1:17" x14ac:dyDescent="0.25">
      <c r="A30" t="s">
        <v>478</v>
      </c>
      <c r="D30" t="str">
        <f t="shared" si="3"/>
        <v>INSERT INTO tocke_plovi(plov_idplov, tekmovalec_idtekmovalec, tocke) VALUES(24,(SELECT idtekmovalec FROM tekmovalec WHERE sailno='SLO666'),17);</v>
      </c>
      <c r="E30">
        <v>17</v>
      </c>
      <c r="F30" t="str">
        <f t="shared" si="4"/>
        <v>INSERT INTO tocke_plovi(plov_idplov, tekmovalec_idtekmovalec, tocke) VALUES(25,(SELECT idtekmovalec FROM tekmovalec WHERE sailno='SLO666'),12);</v>
      </c>
      <c r="G30">
        <v>12</v>
      </c>
      <c r="H30" t="str">
        <f t="shared" si="5"/>
        <v>INSERT INTO tocke_plovi(plov_idplov, tekmovalec_idtekmovalec, tocke) VALUES(26,(SELECT idtekmovalec FROM tekmovalec WHERE sailno='SLO666'),24);</v>
      </c>
      <c r="I30">
        <v>24</v>
      </c>
      <c r="J30" t="str">
        <f t="shared" si="6"/>
        <v>INSERT INTO tocke_plovi(plov_idplov, tekmovalec_idtekmovalec, tocke) VALUES(27,(SELECT idtekmovalec FROM tekmovalec WHERE sailno='SLO666'),20);</v>
      </c>
      <c r="K30">
        <v>20</v>
      </c>
      <c r="L30" t="str">
        <f t="shared" si="7"/>
        <v>INSERT INTO tocke_plovi(plov_idplov, tekmovalec_idtekmovalec, tocke) VALUES(28,(SELECT idtekmovalec FROM tekmovalec WHERE sailno='SLO666'),9);</v>
      </c>
      <c r="M30">
        <v>9</v>
      </c>
      <c r="N30" t="str">
        <f t="shared" si="8"/>
        <v>INSERT INTO tocke_plovi(plov_idplov, tekmovalec_idtekmovalec, tocke) VALUES(29,(SELECT idtekmovalec FROM tekmovalec WHERE sailno='SLO666'),20);</v>
      </c>
      <c r="O30">
        <v>20</v>
      </c>
      <c r="P30" t="str">
        <f t="shared" si="9"/>
        <v>INSERT INTO tocke_plovi(plov_idplov, tekmovalec_idtekmovalec, tocke) VALUES(37,(SELECT idtekmovalec FROM tekmovalec WHERE sailno='SLO666'),15);</v>
      </c>
      <c r="Q30">
        <v>15</v>
      </c>
    </row>
    <row r="31" spans="1:17" x14ac:dyDescent="0.25">
      <c r="A31" t="s">
        <v>480</v>
      </c>
      <c r="D31" t="str">
        <f t="shared" si="3"/>
        <v>INSERT INTO tocke_plovi(plov_idplov, tekmovalec_idtekmovalec, tocke) VALUES(24,(SELECT idtekmovalec FROM tekmovalec WHERE sailno='SLO228'),11);</v>
      </c>
      <c r="E31">
        <v>11</v>
      </c>
      <c r="F31" t="str">
        <f t="shared" si="4"/>
        <v>INSERT INTO tocke_plovi(plov_idplov, tekmovalec_idtekmovalec, tocke) VALUES(25,(SELECT idtekmovalec FROM tekmovalec WHERE sailno='SLO228'),13);</v>
      </c>
      <c r="G31">
        <v>13</v>
      </c>
      <c r="H31" t="str">
        <f t="shared" si="5"/>
        <v>INSERT INTO tocke_plovi(plov_idplov, tekmovalec_idtekmovalec, tocke) VALUES(26,(SELECT idtekmovalec FROM tekmovalec WHERE sailno='SLO228'),11);</v>
      </c>
      <c r="I31">
        <v>11</v>
      </c>
      <c r="J31" t="str">
        <f t="shared" si="6"/>
        <v>INSERT INTO tocke_plovi(plov_idplov, tekmovalec_idtekmovalec, tocke) VALUES(27,(SELECT idtekmovalec FROM tekmovalec WHERE sailno='SLO228'),18);</v>
      </c>
      <c r="K31">
        <v>18</v>
      </c>
      <c r="L31" t="str">
        <f t="shared" si="7"/>
        <v>INSERT INTO tocke_plovi(plov_idplov, tekmovalec_idtekmovalec, tocke) VALUES(28,(SELECT idtekmovalec FROM tekmovalec WHERE sailno='SLO228'),14);</v>
      </c>
      <c r="M31">
        <v>14</v>
      </c>
      <c r="N31" t="str">
        <f t="shared" si="8"/>
        <v>INSERT INTO tocke_plovi(plov_idplov, tekmovalec_idtekmovalec, tocke) VALUES(29,(SELECT idtekmovalec FROM tekmovalec WHERE sailno='SLO228'),30);</v>
      </c>
      <c r="O31">
        <v>30</v>
      </c>
      <c r="P31" t="str">
        <f t="shared" si="9"/>
        <v>INSERT INTO tocke_plovi(plov_idplov, tekmovalec_idtekmovalec, tocke) VALUES(37,(SELECT idtekmovalec FROM tekmovalec WHERE sailno='SLO228'),29);</v>
      </c>
      <c r="Q31">
        <v>29</v>
      </c>
    </row>
    <row r="32" spans="1:17" x14ac:dyDescent="0.25">
      <c r="A32" t="s">
        <v>482</v>
      </c>
      <c r="D32" t="str">
        <f t="shared" si="3"/>
        <v>INSERT INTO tocke_plovi(plov_idplov, tekmovalec_idtekmovalec, tocke) VALUES(24,(SELECT idtekmovalec FROM tekmovalec WHERE sailno='SLO913'),14);</v>
      </c>
      <c r="E32">
        <v>14</v>
      </c>
      <c r="F32" t="str">
        <f t="shared" si="4"/>
        <v>INSERT INTO tocke_plovi(plov_idplov, tekmovalec_idtekmovalec, tocke) VALUES(25,(SELECT idtekmovalec FROM tekmovalec WHERE sailno='SLO913'),16);</v>
      </c>
      <c r="G32">
        <v>16</v>
      </c>
      <c r="H32" t="str">
        <f t="shared" si="5"/>
        <v>INSERT INTO tocke_plovi(plov_idplov, tekmovalec_idtekmovalec, tocke) VALUES(26,(SELECT idtekmovalec FROM tekmovalec WHERE sailno='SLO913'),11);</v>
      </c>
      <c r="I32">
        <v>11</v>
      </c>
      <c r="J32" t="str">
        <f t="shared" si="6"/>
        <v>INSERT INTO tocke_plovi(plov_idplov, tekmovalec_idtekmovalec, tocke) VALUES(27,(SELECT idtekmovalec FROM tekmovalec WHERE sailno='SLO913'),14);</v>
      </c>
      <c r="K32">
        <v>14</v>
      </c>
      <c r="L32" t="str">
        <f t="shared" si="7"/>
        <v>INSERT INTO tocke_plovi(plov_idplov, tekmovalec_idtekmovalec, tocke) VALUES(28,(SELECT idtekmovalec FROM tekmovalec WHERE sailno='SLO913'),23);</v>
      </c>
      <c r="M32">
        <v>23</v>
      </c>
      <c r="N32" t="str">
        <f t="shared" si="8"/>
        <v>INSERT INTO tocke_plovi(plov_idplov, tekmovalec_idtekmovalec, tocke) VALUES(29,(SELECT idtekmovalec FROM tekmovalec WHERE sailno='SLO913'),19);</v>
      </c>
      <c r="O32">
        <v>19</v>
      </c>
      <c r="P32" t="str">
        <f t="shared" si="9"/>
        <v>INSERT INTO tocke_plovi(plov_idplov, tekmovalec_idtekmovalec, tocke) VALUES(37,(SELECT idtekmovalec FROM tekmovalec WHERE sailno='SLO913'),25);</v>
      </c>
      <c r="Q32">
        <v>25</v>
      </c>
    </row>
    <row r="33" spans="1:17" x14ac:dyDescent="0.25">
      <c r="A33" t="s">
        <v>484</v>
      </c>
      <c r="D33" t="str">
        <f t="shared" si="3"/>
        <v>INSERT INTO tocke_plovi(plov_idplov, tekmovalec_idtekmovalec, tocke) VALUES(24,(SELECT idtekmovalec FROM tekmovalec WHERE sailno='ITA96'),16);</v>
      </c>
      <c r="E33">
        <v>16</v>
      </c>
      <c r="F33" t="str">
        <f t="shared" si="4"/>
        <v>INSERT INTO tocke_plovi(plov_idplov, tekmovalec_idtekmovalec, tocke) VALUES(25,(SELECT idtekmovalec FROM tekmovalec WHERE sailno='ITA96'),13);</v>
      </c>
      <c r="G33">
        <v>13</v>
      </c>
      <c r="H33" t="str">
        <f t="shared" si="5"/>
        <v>INSERT INTO tocke_plovi(plov_idplov, tekmovalec_idtekmovalec, tocke) VALUES(26,(SELECT idtekmovalec FROM tekmovalec WHERE sailno='ITA96'),7);</v>
      </c>
      <c r="I33">
        <v>7</v>
      </c>
      <c r="J33" t="str">
        <f t="shared" si="6"/>
        <v>INSERT INTO tocke_plovi(plov_idplov, tekmovalec_idtekmovalec, tocke) VALUES(27,(SELECT idtekmovalec FROM tekmovalec WHERE sailno='ITA96'),12);</v>
      </c>
      <c r="K33">
        <v>12</v>
      </c>
      <c r="L33" t="str">
        <f t="shared" si="7"/>
        <v>INSERT INTO tocke_plovi(plov_idplov, tekmovalec_idtekmovalec, tocke) VALUES(28,(SELECT idtekmovalec FROM tekmovalec WHERE sailno='ITA96'),27);</v>
      </c>
      <c r="M33">
        <v>27</v>
      </c>
      <c r="N33" t="str">
        <f t="shared" si="8"/>
        <v>INSERT INTO tocke_plovi(plov_idplov, tekmovalec_idtekmovalec, tocke) VALUES(29,(SELECT idtekmovalec FROM tekmovalec WHERE sailno='ITA96'),29);</v>
      </c>
      <c r="O33">
        <v>29</v>
      </c>
      <c r="P33" t="str">
        <f t="shared" si="9"/>
        <v>INSERT INTO tocke_plovi(plov_idplov, tekmovalec_idtekmovalec, tocke) VALUES(37,(SELECT idtekmovalec FROM tekmovalec WHERE sailno='ITA96'),24);</v>
      </c>
      <c r="Q33">
        <v>24</v>
      </c>
    </row>
    <row r="34" spans="1:17" x14ac:dyDescent="0.25">
      <c r="A34" t="s">
        <v>101</v>
      </c>
      <c r="D34" t="str">
        <f t="shared" si="3"/>
        <v>INSERT INTO tocke_plovi(plov_idplov, tekmovalec_idtekmovalec, tocke) VALUES(24,(SELECT idtekmovalec FROM tekmovalec WHERE sailno='SLO1005'),8);</v>
      </c>
      <c r="E34">
        <v>8</v>
      </c>
      <c r="F34" t="str">
        <f t="shared" si="4"/>
        <v>INSERT INTO tocke_plovi(plov_idplov, tekmovalec_idtekmovalec, tocke) VALUES(25,(SELECT idtekmovalec FROM tekmovalec WHERE sailno='SLO1005'),15);</v>
      </c>
      <c r="G34">
        <v>15</v>
      </c>
      <c r="H34" t="str">
        <f t="shared" si="5"/>
        <v>INSERT INTO tocke_plovi(plov_idplov,tekmovalec_idtekmovalec,posebnosti) VALUES(26,(SELECT idtekmovalec FROM tekmovalec WHERE sailno='SLO1005'),'dsq');</v>
      </c>
      <c r="I34" t="s">
        <v>606</v>
      </c>
      <c r="J34" t="str">
        <f t="shared" si="6"/>
        <v>INSERT INTO tocke_plovi(plov_idplov, tekmovalec_idtekmovalec, tocke) VALUES(27,(SELECT idtekmovalec FROM tekmovalec WHERE sailno='SLO1005'),16);</v>
      </c>
      <c r="K34">
        <v>16</v>
      </c>
      <c r="L34" t="str">
        <f t="shared" si="7"/>
        <v>INSERT INTO tocke_plovi(plov_idplov, tekmovalec_idtekmovalec, tocke) VALUES(28,(SELECT idtekmovalec FROM tekmovalec WHERE sailno='SLO1005'),33);</v>
      </c>
      <c r="M34">
        <v>33</v>
      </c>
      <c r="N34" t="str">
        <f t="shared" si="8"/>
        <v>INSERT INTO tocke_plovi(plov_idplov, tekmovalec_idtekmovalec, tocke) VALUES(29,(SELECT idtekmovalec FROM tekmovalec WHERE sailno='SLO1005'),19);</v>
      </c>
      <c r="O34">
        <v>19</v>
      </c>
      <c r="P34" t="str">
        <f t="shared" si="9"/>
        <v>INSERT INTO tocke_plovi(plov_idplov, tekmovalec_idtekmovalec, tocke) VALUES(37,(SELECT idtekmovalec FROM tekmovalec WHERE sailno='SLO1005'),12);</v>
      </c>
      <c r="Q34">
        <v>12</v>
      </c>
    </row>
    <row r="35" spans="1:17" x14ac:dyDescent="0.25">
      <c r="A35" t="s">
        <v>487</v>
      </c>
      <c r="D35" t="str">
        <f t="shared" si="3"/>
        <v>INSERT INTO tocke_plovi(plov_idplov, tekmovalec_idtekmovalec, tocke) VALUES(24,(SELECT idtekmovalec FROM tekmovalec WHERE sailno='SLO511'),15);</v>
      </c>
      <c r="E35">
        <v>15</v>
      </c>
      <c r="F35" t="str">
        <f t="shared" si="4"/>
        <v>INSERT INTO tocke_plovi(plov_idplov, tekmovalec_idtekmovalec, tocke) VALUES(25,(SELECT idtekmovalec FROM tekmovalec WHERE sailno='SLO511'),26);</v>
      </c>
      <c r="G35">
        <v>26</v>
      </c>
      <c r="H35" t="str">
        <f t="shared" si="5"/>
        <v>INSERT INTO tocke_plovi(plov_idplov, tekmovalec_idtekmovalec, tocke) VALUES(26,(SELECT idtekmovalec FROM tekmovalec WHERE sailno='SLO511'),19);</v>
      </c>
      <c r="I35">
        <v>19</v>
      </c>
      <c r="J35" t="str">
        <f t="shared" si="6"/>
        <v>INSERT INTO tocke_plovi(plov_idplov, tekmovalec_idtekmovalec, tocke) VALUES(27,(SELECT idtekmovalec FROM tekmovalec WHERE sailno='SLO511'),25);</v>
      </c>
      <c r="K35">
        <v>25</v>
      </c>
      <c r="L35" t="str">
        <f t="shared" si="7"/>
        <v>INSERT INTO tocke_plovi(plov_idplov, tekmovalec_idtekmovalec, tocke) VALUES(28,(SELECT idtekmovalec FROM tekmovalec WHERE sailno='SLO511'),27);</v>
      </c>
      <c r="M35">
        <v>27</v>
      </c>
      <c r="N35" t="str">
        <f t="shared" si="8"/>
        <v>INSERT INTO tocke_plovi(plov_idplov, tekmovalec_idtekmovalec, tocke) VALUES(29,(SELECT idtekmovalec FROM tekmovalec WHERE sailno='SLO511'),23);</v>
      </c>
      <c r="O35">
        <v>23</v>
      </c>
      <c r="P35" t="str">
        <f t="shared" si="9"/>
        <v>INSERT INTO tocke_plovi(plov_idplov, tekmovalec_idtekmovalec, tocke) VALUES(37,(SELECT idtekmovalec FROM tekmovalec WHERE sailno='SLO511'),38);</v>
      </c>
      <c r="Q35">
        <v>38</v>
      </c>
    </row>
    <row r="36" spans="1:17" x14ac:dyDescent="0.25">
      <c r="A36" t="s">
        <v>489</v>
      </c>
      <c r="D36" t="str">
        <f t="shared" si="3"/>
        <v>INSERT INTO tocke_plovi(plov_idplov, tekmovalec_idtekmovalec, tocke) VALUES(24,(SELECT idtekmovalec FROM tekmovalec WHERE sailno='SLO951'),18);</v>
      </c>
      <c r="E36">
        <v>18</v>
      </c>
      <c r="F36" t="str">
        <f t="shared" si="4"/>
        <v>INSERT INTO tocke_plovi(plov_idplov, tekmovalec_idtekmovalec, tocke) VALUES(25,(SELECT idtekmovalec FROM tekmovalec WHERE sailno='SLO951'),28);</v>
      </c>
      <c r="G36">
        <v>28</v>
      </c>
      <c r="H36" t="str">
        <f t="shared" si="5"/>
        <v>INSERT INTO tocke_plovi(plov_idplov, tekmovalec_idtekmovalec, tocke) VALUES(26,(SELECT idtekmovalec FROM tekmovalec WHERE sailno='SLO951'),27);</v>
      </c>
      <c r="I36">
        <v>27</v>
      </c>
      <c r="J36" t="str">
        <f t="shared" si="6"/>
        <v>INSERT INTO tocke_plovi(plov_idplov, tekmovalec_idtekmovalec, tocke) VALUES(27,(SELECT idtekmovalec FROM tekmovalec WHERE sailno='SLO951'),23);</v>
      </c>
      <c r="K36">
        <v>23</v>
      </c>
      <c r="L36" t="str">
        <f t="shared" si="7"/>
        <v>INSERT INTO tocke_plovi(plov_idplov, tekmovalec_idtekmovalec, tocke) VALUES(28,(SELECT idtekmovalec FROM tekmovalec WHERE sailno='SLO951'),21);</v>
      </c>
      <c r="M36">
        <v>21</v>
      </c>
      <c r="N36" t="str">
        <f t="shared" si="8"/>
        <v>INSERT INTO tocke_plovi(plov_idplov, tekmovalec_idtekmovalec, tocke) VALUES(29,(SELECT idtekmovalec FROM tekmovalec WHERE sailno='SLO951'),22);</v>
      </c>
      <c r="O36">
        <v>22</v>
      </c>
      <c r="P36" t="str">
        <f t="shared" si="9"/>
        <v>INSERT INTO tocke_plovi(plov_idplov, tekmovalec_idtekmovalec, tocke) VALUES(37,(SELECT idtekmovalec FROM tekmovalec WHERE sailno='SLO951'),24);</v>
      </c>
      <c r="Q36">
        <v>24</v>
      </c>
    </row>
    <row r="37" spans="1:17" x14ac:dyDescent="0.25">
      <c r="A37" t="s">
        <v>109</v>
      </c>
      <c r="D37" t="str">
        <f t="shared" si="3"/>
        <v>INSERT INTO tocke_plovi(plov_idplov, tekmovalec_idtekmovalec, tocke) VALUES(24,(SELECT idtekmovalec FROM tekmovalec WHERE sailno='AUT1150'),10);</v>
      </c>
      <c r="E37">
        <v>10</v>
      </c>
      <c r="F37" t="str">
        <f t="shared" si="4"/>
        <v>INSERT INTO tocke_plovi(plov_idplov, tekmovalec_idtekmovalec, tocke) VALUES(25,(SELECT idtekmovalec FROM tekmovalec WHERE sailno='AUT1150'),18);</v>
      </c>
      <c r="G37">
        <v>18</v>
      </c>
      <c r="H37" t="str">
        <f t="shared" si="5"/>
        <v>INSERT INTO tocke_plovi(plov_idplov, tekmovalec_idtekmovalec, tocke) VALUES(26,(SELECT idtekmovalec FROM tekmovalec WHERE sailno='AUT1150'),15);</v>
      </c>
      <c r="I37">
        <v>15</v>
      </c>
      <c r="J37" t="str">
        <f t="shared" si="6"/>
        <v>INSERT INTO tocke_plovi(plov_idplov, tekmovalec_idtekmovalec, tocke) VALUES(27,(SELECT idtekmovalec FROM tekmovalec WHERE sailno='AUT1150'),27);</v>
      </c>
      <c r="K37">
        <v>27</v>
      </c>
      <c r="L37" t="str">
        <f t="shared" si="7"/>
        <v>INSERT INTO tocke_plovi(plov_idplov, tekmovalec_idtekmovalec, tocke) VALUES(28,(SELECT idtekmovalec FROM tekmovalec WHERE sailno='AUT1150'),35);</v>
      </c>
      <c r="M37">
        <v>35</v>
      </c>
      <c r="N37" t="str">
        <f t="shared" si="8"/>
        <v>INSERT INTO tocke_plovi(plov_idplov, tekmovalec_idtekmovalec, tocke) VALUES(29,(SELECT idtekmovalec FROM tekmovalec WHERE sailno='AUT1150'),40);</v>
      </c>
      <c r="O37">
        <v>40</v>
      </c>
      <c r="P37" t="str">
        <f t="shared" si="9"/>
        <v>INSERT INTO tocke_plovi(plov_idplov, tekmovalec_idtekmovalec, tocke) VALUES(37,(SELECT idtekmovalec FROM tekmovalec WHERE sailno='AUT1150'),31);</v>
      </c>
      <c r="Q37">
        <v>31</v>
      </c>
    </row>
    <row r="38" spans="1:17" x14ac:dyDescent="0.25">
      <c r="A38" t="s">
        <v>492</v>
      </c>
      <c r="D38" t="str">
        <f t="shared" si="3"/>
        <v>INSERT INTO tocke_plovi(plov_idplov,tekmovalec_idtekmovalec,posebnosti) VALUES(24,(SELECT idtekmovalec FROM tekmovalec WHERE sailno='ITA9045'),'dns');</v>
      </c>
      <c r="E38" t="s">
        <v>115</v>
      </c>
      <c r="F38" t="str">
        <f t="shared" si="4"/>
        <v>INSERT INTO tocke_plovi(plov_idplov,tekmovalec_idtekmovalec,posebnosti) VALUES(25,(SELECT idtekmovalec FROM tekmovalec WHERE sailno='ITA9045'),'dns');</v>
      </c>
      <c r="G38" t="s">
        <v>115</v>
      </c>
      <c r="H38" t="str">
        <f t="shared" si="5"/>
        <v>INSERT INTO tocke_plovi(plov_idplov,tekmovalec_idtekmovalec,posebnosti) VALUES(26,(SELECT idtekmovalec FROM tekmovalec WHERE sailno='ITA9045'),'dns');</v>
      </c>
      <c r="I38" t="s">
        <v>115</v>
      </c>
      <c r="J38" t="str">
        <f t="shared" si="6"/>
        <v>INSERT INTO tocke_plovi(plov_idplov, tekmovalec_idtekmovalec, tocke) VALUES(27,(SELECT idtekmovalec FROM tekmovalec WHERE sailno='ITA9045'),3);</v>
      </c>
      <c r="K38">
        <v>3</v>
      </c>
      <c r="L38" t="str">
        <f t="shared" si="7"/>
        <v>INSERT INTO tocke_plovi(plov_idplov, tekmovalec_idtekmovalec, tocke) VALUES(28,(SELECT idtekmovalec FROM tekmovalec WHERE sailno='ITA9045'),1);</v>
      </c>
      <c r="M38">
        <v>1</v>
      </c>
      <c r="N38" t="str">
        <f t="shared" si="8"/>
        <v>INSERT INTO tocke_plovi(plov_idplov, tekmovalec_idtekmovalec, tocke) VALUES(29,(SELECT idtekmovalec FROM tekmovalec WHERE sailno='ITA9045'),13);</v>
      </c>
      <c r="O38">
        <v>13</v>
      </c>
      <c r="P38" t="str">
        <f t="shared" si="9"/>
        <v>INSERT INTO tocke_plovi(plov_idplov, tekmovalec_idtekmovalec, tocke) VALUES(37,(SELECT idtekmovalec FROM tekmovalec WHERE sailno='ITA9045'),2);</v>
      </c>
      <c r="Q38">
        <v>2</v>
      </c>
    </row>
    <row r="39" spans="1:17" x14ac:dyDescent="0.25">
      <c r="A39" t="s">
        <v>494</v>
      </c>
      <c r="D39" t="str">
        <f t="shared" si="3"/>
        <v>INSERT INTO tocke_plovi(plov_idplov, tekmovalec_idtekmovalec, tocke) VALUES(24,(SELECT idtekmovalec FROM tekmovalec WHERE sailno='ITA7707'),25);</v>
      </c>
      <c r="E39">
        <v>25</v>
      </c>
      <c r="F39" t="str">
        <f t="shared" si="4"/>
        <v>INSERT INTO tocke_plovi(plov_idplov, tekmovalec_idtekmovalec, tocke) VALUES(25,(SELECT idtekmovalec FROM tekmovalec WHERE sailno='ITA7707'),27);</v>
      </c>
      <c r="G39">
        <v>27</v>
      </c>
      <c r="H39" t="str">
        <f t="shared" si="5"/>
        <v>INSERT INTO tocke_plovi(plov_idplov, tekmovalec_idtekmovalec, tocke) VALUES(26,(SELECT idtekmovalec FROM tekmovalec WHERE sailno='ITA7707'),22);</v>
      </c>
      <c r="I39">
        <v>22</v>
      </c>
      <c r="J39" t="str">
        <f t="shared" si="6"/>
        <v>INSERT INTO tocke_plovi(plov_idplov, tekmovalec_idtekmovalec, tocke) VALUES(27,(SELECT idtekmovalec FROM tekmovalec WHERE sailno='ITA7707'),29);</v>
      </c>
      <c r="K39">
        <v>29</v>
      </c>
      <c r="L39" t="str">
        <f t="shared" si="7"/>
        <v>INSERT INTO tocke_plovi(plov_idplov, tekmovalec_idtekmovalec, tocke) VALUES(28,(SELECT idtekmovalec FROM tekmovalec WHERE sailno='ITA7707'),7);</v>
      </c>
      <c r="M39">
        <v>7</v>
      </c>
      <c r="N39" t="str">
        <f t="shared" si="8"/>
        <v>INSERT INTO tocke_plovi(plov_idplov, tekmovalec_idtekmovalec, tocke) VALUES(29,(SELECT idtekmovalec FROM tekmovalec WHERE sailno='ITA7707'),32);</v>
      </c>
      <c r="O39">
        <v>32</v>
      </c>
      <c r="P39" t="str">
        <f t="shared" si="9"/>
        <v>INSERT INTO tocke_plovi(plov_idplov, tekmovalec_idtekmovalec, tocke) VALUES(37,(SELECT idtekmovalec FROM tekmovalec WHERE sailno='ITA7707'),33);</v>
      </c>
      <c r="Q39">
        <v>33</v>
      </c>
    </row>
    <row r="40" spans="1:17" x14ac:dyDescent="0.25">
      <c r="A40" t="s">
        <v>118</v>
      </c>
      <c r="D40" t="str">
        <f t="shared" si="3"/>
        <v>INSERT INTO tocke_plovi(plov_idplov, tekmovalec_idtekmovalec, tocke) VALUES(24,(SELECT idtekmovalec FROM tekmovalec WHERE sailno='SUI1860'),21);</v>
      </c>
      <c r="E40">
        <v>21</v>
      </c>
      <c r="F40" t="str">
        <f t="shared" si="4"/>
        <v>INSERT INTO tocke_plovi(plov_idplov, tekmovalec_idtekmovalec, tocke) VALUES(25,(SELECT idtekmovalec FROM tekmovalec WHERE sailno='SUI1860'),20);</v>
      </c>
      <c r="G40">
        <v>20</v>
      </c>
      <c r="H40" t="str">
        <f t="shared" si="5"/>
        <v>INSERT INTO tocke_plovi(plov_idplov, tekmovalec_idtekmovalec, tocke) VALUES(26,(SELECT idtekmovalec FROM tekmovalec WHERE sailno='SUI1860'),13);</v>
      </c>
      <c r="I40">
        <v>13</v>
      </c>
      <c r="J40" t="str">
        <f t="shared" si="6"/>
        <v>INSERT INTO tocke_plovi(plov_idplov, tekmovalec_idtekmovalec, tocke) VALUES(27,(SELECT idtekmovalec FROM tekmovalec WHERE sailno='SUI1860'),32);</v>
      </c>
      <c r="K40">
        <v>32</v>
      </c>
      <c r="L40" t="str">
        <f t="shared" si="7"/>
        <v>INSERT INTO tocke_plovi(plov_idplov, tekmovalec_idtekmovalec, tocke) VALUES(28,(SELECT idtekmovalec FROM tekmovalec WHERE sailno='SUI1860'),37);</v>
      </c>
      <c r="M40">
        <v>37</v>
      </c>
      <c r="N40" t="str">
        <f t="shared" si="8"/>
        <v>INSERT INTO tocke_plovi(plov_idplov, tekmovalec_idtekmovalec, tocke) VALUES(29,(SELECT idtekmovalec FROM tekmovalec WHERE sailno='SUI1860'),28);</v>
      </c>
      <c r="O40">
        <v>28</v>
      </c>
      <c r="P40" t="str">
        <f t="shared" si="9"/>
        <v>INSERT INTO tocke_plovi(plov_idplov, tekmovalec_idtekmovalec, tocke) VALUES(37,(SELECT idtekmovalec FROM tekmovalec WHERE sailno='SUI1860'),28);</v>
      </c>
      <c r="Q40">
        <v>28</v>
      </c>
    </row>
    <row r="41" spans="1:17" x14ac:dyDescent="0.25">
      <c r="A41" t="s">
        <v>497</v>
      </c>
      <c r="D41" t="str">
        <f t="shared" si="3"/>
        <v>INSERT INTO tocke_plovi(plov_idplov, tekmovalec_idtekmovalec, tocke) VALUES(24,(SELECT idtekmovalec FROM tekmovalec WHERE sailno='SLO875'),28);</v>
      </c>
      <c r="E41">
        <v>28</v>
      </c>
      <c r="F41" t="str">
        <f t="shared" si="4"/>
        <v>INSERT INTO tocke_plovi(plov_idplov, tekmovalec_idtekmovalec, tocke) VALUES(25,(SELECT idtekmovalec FROM tekmovalec WHERE sailno='SLO875'),29);</v>
      </c>
      <c r="G41">
        <v>29</v>
      </c>
      <c r="H41" t="str">
        <f t="shared" si="5"/>
        <v>INSERT INTO tocke_plovi(plov_idplov, tekmovalec_idtekmovalec, tocke) VALUES(26,(SELECT idtekmovalec FROM tekmovalec WHERE sailno='SLO875'),31);</v>
      </c>
      <c r="I41">
        <v>31</v>
      </c>
      <c r="J41" t="str">
        <f t="shared" si="6"/>
        <v>INSERT INTO tocke_plovi(plov_idplov, tekmovalec_idtekmovalec, tocke) VALUES(27,(SELECT idtekmovalec FROM tekmovalec WHERE sailno='SLO875'),17);</v>
      </c>
      <c r="K41">
        <v>17</v>
      </c>
      <c r="L41" t="str">
        <f t="shared" si="7"/>
        <v>INSERT INTO tocke_plovi(plov_idplov, tekmovalec_idtekmovalec, tocke) VALUES(28,(SELECT idtekmovalec FROM tekmovalec WHERE sailno='SLO875'),21);</v>
      </c>
      <c r="M41">
        <v>21</v>
      </c>
      <c r="N41" t="str">
        <f t="shared" si="8"/>
        <v>INSERT INTO tocke_plovi(plov_idplov, tekmovalec_idtekmovalec, tocke) VALUES(29,(SELECT idtekmovalec FROM tekmovalec WHERE sailno='SLO875'),35);</v>
      </c>
      <c r="O41">
        <v>35</v>
      </c>
      <c r="P41" t="str">
        <f t="shared" si="9"/>
        <v>INSERT INTO tocke_plovi(plov_idplov, tekmovalec_idtekmovalec, tocke) VALUES(37,(SELECT idtekmovalec FROM tekmovalec WHERE sailno='SLO875'),18);</v>
      </c>
      <c r="Q41">
        <v>18</v>
      </c>
    </row>
    <row r="42" spans="1:17" x14ac:dyDescent="0.25">
      <c r="A42" t="s">
        <v>499</v>
      </c>
      <c r="D42" t="str">
        <f t="shared" si="3"/>
        <v>INSERT INTO tocke_plovi(plov_idplov, tekmovalec_idtekmovalec, tocke) VALUES(24,(SELECT idtekmovalec FROM tekmovalec WHERE sailno='SLO677'),20);</v>
      </c>
      <c r="E42">
        <v>20</v>
      </c>
      <c r="F42" t="str">
        <f t="shared" si="4"/>
        <v>INSERT INTO tocke_plovi(plov_idplov, tekmovalec_idtekmovalec, tocke) VALUES(25,(SELECT idtekmovalec FROM tekmovalec WHERE sailno='SLO677'),21);</v>
      </c>
      <c r="G42">
        <v>21</v>
      </c>
      <c r="H42" t="str">
        <f t="shared" si="5"/>
        <v>INSERT INTO tocke_plovi(plov_idplov, tekmovalec_idtekmovalec, tocke) VALUES(26,(SELECT idtekmovalec FROM tekmovalec WHERE sailno='SLO677'),26);</v>
      </c>
      <c r="I42">
        <v>26</v>
      </c>
      <c r="J42" t="str">
        <f t="shared" si="6"/>
        <v>INSERT INTO tocke_plovi(plov_idplov, tekmovalec_idtekmovalec, tocke) VALUES(27,(SELECT idtekmovalec FROM tekmovalec WHERE sailno='SLO677'),24);</v>
      </c>
      <c r="K42">
        <v>24</v>
      </c>
      <c r="L42" t="str">
        <f t="shared" si="7"/>
        <v>INSERT INTO tocke_plovi(plov_idplov, tekmovalec_idtekmovalec, tocke) VALUES(28,(SELECT idtekmovalec FROM tekmovalec WHERE sailno='SLO677'),41);</v>
      </c>
      <c r="M42">
        <v>41</v>
      </c>
      <c r="N42" t="str">
        <f t="shared" si="8"/>
        <v>INSERT INTO tocke_plovi(plov_idplov, tekmovalec_idtekmovalec, tocke) VALUES(29,(SELECT idtekmovalec FROM tekmovalec WHERE sailno='SLO677'),32);</v>
      </c>
      <c r="O42">
        <v>32</v>
      </c>
      <c r="P42" t="str">
        <f t="shared" si="9"/>
        <v>INSERT INTO tocke_plovi(plov_idplov, tekmovalec_idtekmovalec, tocke) VALUES(37,(SELECT idtekmovalec FROM tekmovalec WHERE sailno='SLO677'),25);</v>
      </c>
      <c r="Q42">
        <v>25</v>
      </c>
    </row>
    <row r="43" spans="1:17" x14ac:dyDescent="0.25">
      <c r="A43" t="s">
        <v>501</v>
      </c>
      <c r="D43" t="str">
        <f t="shared" si="3"/>
        <v>INSERT INTO tocke_plovi(plov_idplov, tekmovalec_idtekmovalec, tocke) VALUES(24,(SELECT idtekmovalec FROM tekmovalec WHERE sailno='ITA7803'),29);</v>
      </c>
      <c r="E43">
        <v>29</v>
      </c>
      <c r="F43" t="str">
        <f t="shared" si="4"/>
        <v>INSERT INTO tocke_plovi(plov_idplov, tekmovalec_idtekmovalec, tocke) VALUES(25,(SELECT idtekmovalec FROM tekmovalec WHERE sailno='ITA7803'),25);</v>
      </c>
      <c r="G43">
        <v>25</v>
      </c>
      <c r="H43" t="str">
        <f t="shared" si="5"/>
        <v>INSERT INTO tocke_plovi(plov_idplov, tekmovalec_idtekmovalec, tocke) VALUES(26,(SELECT idtekmovalec FROM tekmovalec WHERE sailno='ITA7803'),15);</v>
      </c>
      <c r="I43">
        <v>15</v>
      </c>
      <c r="J43" t="str">
        <f t="shared" si="6"/>
        <v>INSERT INTO tocke_plovi(plov_idplov, tekmovalec_idtekmovalec, tocke) VALUES(27,(SELECT idtekmovalec FROM tekmovalec WHERE sailno='ITA7803'),24);</v>
      </c>
      <c r="K43">
        <v>24</v>
      </c>
      <c r="L43" t="str">
        <f t="shared" si="7"/>
        <v>INSERT INTO tocke_plovi(plov_idplov, tekmovalec_idtekmovalec, tocke) VALUES(28,(SELECT idtekmovalec FROM tekmovalec WHERE sailno='ITA7803'),43);</v>
      </c>
      <c r="M43">
        <v>43</v>
      </c>
      <c r="N43" t="str">
        <f t="shared" si="8"/>
        <v>INSERT INTO tocke_plovi(plov_idplov, tekmovalec_idtekmovalec, tocke) VALUES(29,(SELECT idtekmovalec FROM tekmovalec WHERE sailno='ITA7803'),16);</v>
      </c>
      <c r="O43">
        <v>16</v>
      </c>
      <c r="P43" t="str">
        <f t="shared" si="9"/>
        <v>INSERT INTO tocke_plovi(plov_idplov, tekmovalec_idtekmovalec, tocke) VALUES(37,(SELECT idtekmovalec FROM tekmovalec WHERE sailno='ITA7803'),41);</v>
      </c>
      <c r="Q43">
        <v>41</v>
      </c>
    </row>
    <row r="44" spans="1:17" x14ac:dyDescent="0.25">
      <c r="A44" t="s">
        <v>503</v>
      </c>
      <c r="D44" t="str">
        <f t="shared" si="3"/>
        <v>INSERT INTO tocke_plovi(plov_idplov,tekmovalec_idtekmovalec,posebnosti) VALUES(24,(SELECT idtekmovalec FROM tekmovalec WHERE sailno='ITA8853'),'dns');</v>
      </c>
      <c r="E44" t="s">
        <v>115</v>
      </c>
      <c r="F44" t="str">
        <f t="shared" si="4"/>
        <v>INSERT INTO tocke_plovi(plov_idplov,tekmovalec_idtekmovalec,posebnosti) VALUES(25,(SELECT idtekmovalec FROM tekmovalec WHERE sailno='ITA8853'),'dns');</v>
      </c>
      <c r="G44" t="s">
        <v>115</v>
      </c>
      <c r="H44" t="str">
        <f t="shared" si="5"/>
        <v>INSERT INTO tocke_plovi(plov_idplov,tekmovalec_idtekmovalec,posebnosti) VALUES(26,(SELECT idtekmovalec FROM tekmovalec WHERE sailno='ITA8853'),'dns');</v>
      </c>
      <c r="I44" t="s">
        <v>115</v>
      </c>
      <c r="J44" t="str">
        <f t="shared" si="6"/>
        <v>INSERT INTO tocke_plovi(plov_idplov, tekmovalec_idtekmovalec, tocke) VALUES(27,(SELECT idtekmovalec FROM tekmovalec WHERE sailno='ITA8853'),3);</v>
      </c>
      <c r="K44">
        <v>3</v>
      </c>
      <c r="L44" t="str">
        <f t="shared" si="7"/>
        <v>INSERT INTO tocke_plovi(plov_idplov, tekmovalec_idtekmovalec, tocke) VALUES(28,(SELECT idtekmovalec FROM tekmovalec WHERE sailno='ITA8853'),19);</v>
      </c>
      <c r="M44">
        <v>19</v>
      </c>
      <c r="N44" t="str">
        <f t="shared" si="8"/>
        <v>INSERT INTO tocke_plovi(plov_idplov, tekmovalec_idtekmovalec, tocke) VALUES(29,(SELECT idtekmovalec FROM tekmovalec WHERE sailno='ITA8853'),1);</v>
      </c>
      <c r="O44">
        <v>1</v>
      </c>
      <c r="P44" t="str">
        <f t="shared" si="9"/>
        <v>INSERT INTO tocke_plovi(plov_idplov, tekmovalec_idtekmovalec, tocke) VALUES(37,(SELECT idtekmovalec FROM tekmovalec WHERE sailno='ITA8853'),10);</v>
      </c>
      <c r="Q44">
        <v>10</v>
      </c>
    </row>
    <row r="45" spans="1:17" x14ac:dyDescent="0.25">
      <c r="A45" t="s">
        <v>505</v>
      </c>
      <c r="D45" t="str">
        <f t="shared" si="3"/>
        <v>INSERT INTO tocke_plovi(plov_idplov,tekmovalec_idtekmovalec,posebnosti) VALUES(24,(SELECT idtekmovalec FROM tekmovalec WHERE sailno='ITA8832'),'dns');</v>
      </c>
      <c r="E45" t="s">
        <v>115</v>
      </c>
      <c r="F45" t="str">
        <f t="shared" si="4"/>
        <v>INSERT INTO tocke_plovi(plov_idplov,tekmovalec_idtekmovalec,posebnosti) VALUES(25,(SELECT idtekmovalec FROM tekmovalec WHERE sailno='ITA8832'),'dns');</v>
      </c>
      <c r="G45" t="s">
        <v>115</v>
      </c>
      <c r="H45" t="str">
        <f t="shared" si="5"/>
        <v>INSERT INTO tocke_plovi(plov_idplov,tekmovalec_idtekmovalec,posebnosti) VALUES(26,(SELECT idtekmovalec FROM tekmovalec WHERE sailno='ITA8832'),'dns');</v>
      </c>
      <c r="I45" t="s">
        <v>115</v>
      </c>
      <c r="J45" t="str">
        <f t="shared" si="6"/>
        <v>INSERT INTO tocke_plovi(plov_idplov, tekmovalec_idtekmovalec, tocke) VALUES(27,(SELECT idtekmovalec FROM tekmovalec WHERE sailno='ITA8832'),2);</v>
      </c>
      <c r="K45">
        <v>2</v>
      </c>
      <c r="L45" t="str">
        <f t="shared" si="7"/>
        <v>INSERT INTO tocke_plovi(plov_idplov, tekmovalec_idtekmovalec, tocke) VALUES(28,(SELECT idtekmovalec FROM tekmovalec WHERE sailno='ITA8832'),6);</v>
      </c>
      <c r="M45">
        <v>6</v>
      </c>
      <c r="N45" t="str">
        <f t="shared" si="8"/>
        <v>INSERT INTO tocke_plovi(plov_idplov, tekmovalec_idtekmovalec, tocke) VALUES(29,(SELECT idtekmovalec FROM tekmovalec WHERE sailno='ITA8832'),18);</v>
      </c>
      <c r="O45">
        <v>18</v>
      </c>
      <c r="P45" t="str">
        <f t="shared" si="9"/>
        <v>INSERT INTO tocke_plovi(plov_idplov, tekmovalec_idtekmovalec, tocke) VALUES(37,(SELECT idtekmovalec FROM tekmovalec WHERE sailno='ITA8832'),9);</v>
      </c>
      <c r="Q45">
        <v>9</v>
      </c>
    </row>
    <row r="46" spans="1:17" x14ac:dyDescent="0.25">
      <c r="A46" t="s">
        <v>507</v>
      </c>
      <c r="D46" t="str">
        <f t="shared" si="3"/>
        <v>INSERT INTO tocke_plovi(plov_idplov, tekmovalec_idtekmovalec, tocke) VALUES(24,(SELECT idtekmovalec FROM tekmovalec WHERE sailno='SLO525'),30);</v>
      </c>
      <c r="E46">
        <v>30</v>
      </c>
      <c r="F46" t="str">
        <f t="shared" si="4"/>
        <v>INSERT INTO tocke_plovi(plov_idplov, tekmovalec_idtekmovalec, tocke) VALUES(25,(SELECT idtekmovalec FROM tekmovalec WHERE sailno='SLO525'),30);</v>
      </c>
      <c r="G46">
        <v>30</v>
      </c>
      <c r="H46" t="str">
        <f t="shared" si="5"/>
        <v>INSERT INTO tocke_plovi(plov_idplov, tekmovalec_idtekmovalec, tocke) VALUES(26,(SELECT idtekmovalec FROM tekmovalec WHERE sailno='SLO525'),21);</v>
      </c>
      <c r="I46">
        <v>21</v>
      </c>
      <c r="J46" t="str">
        <f t="shared" si="6"/>
        <v>INSERT INTO tocke_plovi(plov_idplov,tekmovalec_idtekmovalec,posebnosti) VALUES(27,(SELECT idtekmovalec FROM tekmovalec WHERE sailno='SLO525'),'ufd');</v>
      </c>
      <c r="K46" t="s">
        <v>216</v>
      </c>
      <c r="L46" t="str">
        <f t="shared" si="7"/>
        <v>INSERT INTO tocke_plovi(plov_idplov, tekmovalec_idtekmovalec, tocke) VALUES(28,(SELECT idtekmovalec FROM tekmovalec WHERE sailno='SLO525'),24);</v>
      </c>
      <c r="M46">
        <v>24</v>
      </c>
      <c r="N46" t="str">
        <f t="shared" si="8"/>
        <v>INSERT INTO tocke_plovi(plov_idplov, tekmovalec_idtekmovalec, tocke) VALUES(29,(SELECT idtekmovalec FROM tekmovalec WHERE sailno='SLO525'),24);</v>
      </c>
      <c r="O46">
        <v>24</v>
      </c>
      <c r="P46" t="str">
        <f t="shared" si="9"/>
        <v>INSERT INTO tocke_plovi(plov_idplov, tekmovalec_idtekmovalec, tocke) VALUES(37,(SELECT idtekmovalec FROM tekmovalec WHERE sailno='SLO525'),26);</v>
      </c>
      <c r="Q46">
        <v>26</v>
      </c>
    </row>
    <row r="47" spans="1:17" x14ac:dyDescent="0.25">
      <c r="A47" t="s">
        <v>509</v>
      </c>
      <c r="D47" t="str">
        <f t="shared" si="3"/>
        <v>INSERT INTO tocke_plovi(plov_idplov, tekmovalec_idtekmovalec, tocke) VALUES(24,(SELECT idtekmovalec FROM tekmovalec WHERE sailno='SLO395'),16);</v>
      </c>
      <c r="E47">
        <v>16</v>
      </c>
      <c r="F47" t="str">
        <f t="shared" si="4"/>
        <v>INSERT INTO tocke_plovi(plov_idplov, tekmovalec_idtekmovalec, tocke) VALUES(25,(SELECT idtekmovalec FROM tekmovalec WHERE sailno='SLO395'),30);</v>
      </c>
      <c r="G47">
        <v>30</v>
      </c>
      <c r="H47" t="str">
        <f t="shared" si="5"/>
        <v>INSERT INTO tocke_plovi(plov_idplov, tekmovalec_idtekmovalec, tocke) VALUES(26,(SELECT idtekmovalec FROM tekmovalec WHERE sailno='SLO395'),24);</v>
      </c>
      <c r="I47">
        <v>24</v>
      </c>
      <c r="J47" t="str">
        <f t="shared" si="6"/>
        <v>INSERT INTO tocke_plovi(plov_idplov,tekmovalec_idtekmovalec,posebnosti) VALUES(27,(SELECT idtekmovalec FROM tekmovalec WHERE sailno='SLO395'),'ufd');</v>
      </c>
      <c r="K47" t="s">
        <v>216</v>
      </c>
      <c r="L47" t="str">
        <f t="shared" si="7"/>
        <v>INSERT INTO tocke_plovi(plov_idplov, tekmovalec_idtekmovalec, tocke) VALUES(28,(SELECT idtekmovalec FROM tekmovalec WHERE sailno='SLO395'),31);</v>
      </c>
      <c r="M47">
        <v>31</v>
      </c>
      <c r="N47" t="str">
        <f t="shared" si="8"/>
        <v>INSERT INTO tocke_plovi(plov_idplov, tekmovalec_idtekmovalec, tocke) VALUES(29,(SELECT idtekmovalec FROM tekmovalec WHERE sailno='SLO395'),26);</v>
      </c>
      <c r="O47">
        <v>26</v>
      </c>
      <c r="P47" t="str">
        <f t="shared" si="9"/>
        <v>INSERT INTO tocke_plovi(plov_idplov, tekmovalec_idtekmovalec, tocke) VALUES(37,(SELECT idtekmovalec FROM tekmovalec WHERE sailno='SLO395'),31);</v>
      </c>
      <c r="Q47">
        <v>31</v>
      </c>
    </row>
    <row r="48" spans="1:17" x14ac:dyDescent="0.25">
      <c r="A48" t="s">
        <v>511</v>
      </c>
      <c r="D48" t="str">
        <f t="shared" si="3"/>
        <v>INSERT INTO tocke_plovi(plov_idplov, tekmovalec_idtekmovalec, tocke) VALUES(24,(SELECT idtekmovalec FROM tekmovalec WHERE sailno='SLO759'),36);</v>
      </c>
      <c r="E48">
        <v>36</v>
      </c>
      <c r="F48" t="str">
        <f t="shared" si="4"/>
        <v>INSERT INTO tocke_plovi(plov_idplov, tekmovalec_idtekmovalec, tocke) VALUES(25,(SELECT idtekmovalec FROM tekmovalec WHERE sailno='SLO759'),33);</v>
      </c>
      <c r="G48">
        <v>33</v>
      </c>
      <c r="H48" t="str">
        <f t="shared" si="5"/>
        <v>INSERT INTO tocke_plovi(plov_idplov, tekmovalec_idtekmovalec, tocke) VALUES(26,(SELECT idtekmovalec FROM tekmovalec WHERE sailno='SLO759'),18);</v>
      </c>
      <c r="I48">
        <v>18</v>
      </c>
      <c r="J48" t="str">
        <f t="shared" si="6"/>
        <v>INSERT INTO tocke_plovi(plov_idplov, tekmovalec_idtekmovalec, tocke) VALUES(27,(SELECT idtekmovalec FROM tekmovalec WHERE sailno='SLO759'),27);</v>
      </c>
      <c r="K48">
        <v>27</v>
      </c>
      <c r="L48" t="str">
        <f t="shared" si="7"/>
        <v>INSERT INTO tocke_plovi(plov_idplov, tekmovalec_idtekmovalec, tocke) VALUES(28,(SELECT idtekmovalec FROM tekmovalec WHERE sailno='SLO759'),28);</v>
      </c>
      <c r="M48">
        <v>28</v>
      </c>
      <c r="N48" t="str">
        <f t="shared" si="8"/>
        <v>INSERT INTO tocke_plovi(plov_idplov, tekmovalec_idtekmovalec, tocke) VALUES(29,(SELECT idtekmovalec FROM tekmovalec WHERE sailno='SLO759'),17);</v>
      </c>
      <c r="O48">
        <v>17</v>
      </c>
      <c r="P48" t="str">
        <f t="shared" si="9"/>
        <v>INSERT INTO tocke_plovi(plov_idplov, tekmovalec_idtekmovalec, tocke) VALUES(37,(SELECT idtekmovalec FROM tekmovalec WHERE sailno='SLO759'),40);</v>
      </c>
      <c r="Q48">
        <v>40</v>
      </c>
    </row>
    <row r="49" spans="1:17" x14ac:dyDescent="0.25">
      <c r="A49" t="s">
        <v>513</v>
      </c>
      <c r="D49" t="str">
        <f t="shared" si="3"/>
        <v>INSERT INTO tocke_plovi(plov_idplov, tekmovalec_idtekmovalec, tocke) VALUES(24,(SELECT idtekmovalec FROM tekmovalec WHERE sailno='SLO669'),30);</v>
      </c>
      <c r="E49">
        <v>30</v>
      </c>
      <c r="F49" t="str">
        <f t="shared" si="4"/>
        <v>INSERT INTO tocke_plovi(plov_idplov, tekmovalec_idtekmovalec, tocke) VALUES(25,(SELECT idtekmovalec FROM tekmovalec WHERE sailno='SLO669'),44);</v>
      </c>
      <c r="G49">
        <v>44</v>
      </c>
      <c r="H49" t="str">
        <f t="shared" si="5"/>
        <v>INSERT INTO tocke_plovi(plov_idplov, tekmovalec_idtekmovalec, tocke) VALUES(26,(SELECT idtekmovalec FROM tekmovalec WHERE sailno='SLO669'),21);</v>
      </c>
      <c r="I49">
        <v>21</v>
      </c>
      <c r="J49" t="str">
        <f t="shared" si="6"/>
        <v>INSERT INTO tocke_plovi(plov_idplov, tekmovalec_idtekmovalec, tocke) VALUES(27,(SELECT idtekmovalec FROM tekmovalec WHERE sailno='SLO669'),22);</v>
      </c>
      <c r="K49">
        <v>22</v>
      </c>
      <c r="L49" t="str">
        <f t="shared" si="7"/>
        <v>INSERT INTO tocke_plovi(plov_idplov, tekmovalec_idtekmovalec, tocke) VALUES(28,(SELECT idtekmovalec FROM tekmovalec WHERE sailno='SLO669'),34);</v>
      </c>
      <c r="M49">
        <v>34</v>
      </c>
      <c r="N49" t="str">
        <f t="shared" si="8"/>
        <v>INSERT INTO tocke_plovi(plov_idplov, tekmovalec_idtekmovalec, tocke) VALUES(29,(SELECT idtekmovalec FROM tekmovalec WHERE sailno='SLO669'),24);</v>
      </c>
      <c r="O49">
        <v>24</v>
      </c>
      <c r="P49" t="str">
        <f t="shared" si="9"/>
        <v>INSERT INTO tocke_plovi(plov_idplov, tekmovalec_idtekmovalec, tocke) VALUES(37,(SELECT idtekmovalec FROM tekmovalec WHERE sailno='SLO669'),28);</v>
      </c>
      <c r="Q49">
        <v>28</v>
      </c>
    </row>
    <row r="50" spans="1:17" x14ac:dyDescent="0.25">
      <c r="A50" t="s">
        <v>515</v>
      </c>
      <c r="D50" t="str">
        <f t="shared" si="3"/>
        <v>INSERT INTO tocke_plovi(plov_idplov, tekmovalec_idtekmovalec, tocke) VALUES(24,(SELECT idtekmovalec FROM tekmovalec WHERE sailno='SLO368'),27);</v>
      </c>
      <c r="E50">
        <v>27</v>
      </c>
      <c r="F50" t="str">
        <f t="shared" si="4"/>
        <v>INSERT INTO tocke_plovi(plov_idplov, tekmovalec_idtekmovalec, tocke) VALUES(25,(SELECT idtekmovalec FROM tekmovalec WHERE sailno='SLO368'),24);</v>
      </c>
      <c r="G50">
        <v>24</v>
      </c>
      <c r="H50" t="str">
        <f t="shared" si="5"/>
        <v>INSERT INTO tocke_plovi(plov_idplov, tekmovalec_idtekmovalec, tocke) VALUES(26,(SELECT idtekmovalec FROM tekmovalec WHERE sailno='SLO368'),29);</v>
      </c>
      <c r="I50">
        <v>29</v>
      </c>
      <c r="J50" t="str">
        <f t="shared" si="6"/>
        <v>INSERT INTO tocke_plovi(plov_idplov, tekmovalec_idtekmovalec, tocke) VALUES(27,(SELECT idtekmovalec FROM tekmovalec WHERE sailno='SLO368'),20);</v>
      </c>
      <c r="K50">
        <v>20</v>
      </c>
      <c r="L50" t="str">
        <f t="shared" si="7"/>
        <v>INSERT INTO tocke_plovi(plov_idplov, tekmovalec_idtekmovalec, tocke) VALUES(28,(SELECT idtekmovalec FROM tekmovalec WHERE sailno='SLO368'),40);</v>
      </c>
      <c r="M50">
        <v>40</v>
      </c>
      <c r="N50" t="str">
        <f t="shared" si="8"/>
        <v>INSERT INTO tocke_plovi(plov_idplov, tekmovalec_idtekmovalec, tocke) VALUES(29,(SELECT idtekmovalec FROM tekmovalec WHERE sailno='SLO368'),30);</v>
      </c>
      <c r="O50">
        <v>30</v>
      </c>
      <c r="P50" t="str">
        <f t="shared" si="9"/>
        <v>INSERT INTO tocke_plovi(plov_idplov, tekmovalec_idtekmovalec, tocke) VALUES(37,(SELECT idtekmovalec FROM tekmovalec WHERE sailno='SLO368'),34);</v>
      </c>
      <c r="Q50">
        <v>34</v>
      </c>
    </row>
    <row r="51" spans="1:17" x14ac:dyDescent="0.25">
      <c r="A51" t="s">
        <v>517</v>
      </c>
      <c r="D51" t="str">
        <f t="shared" si="3"/>
        <v>INSERT INTO tocke_plovi(plov_idplov, tekmovalec_idtekmovalec, tocke) VALUES(24,(SELECT idtekmovalec FROM tekmovalec WHERE sailno='ITA8954'),45);</v>
      </c>
      <c r="E51">
        <v>45</v>
      </c>
      <c r="F51" t="str">
        <f t="shared" si="4"/>
        <v>INSERT INTO tocke_plovi(plov_idplov, tekmovalec_idtekmovalec, tocke) VALUES(25,(SELECT idtekmovalec FROM tekmovalec WHERE sailno='ITA8954'),45);</v>
      </c>
      <c r="G51">
        <v>45</v>
      </c>
      <c r="H51" t="str">
        <f t="shared" si="5"/>
        <v>INSERT INTO tocke_plovi(plov_idplov, tekmovalec_idtekmovalec, tocke) VALUES(26,(SELECT idtekmovalec FROM tekmovalec WHERE sailno='ITA8954'),41);</v>
      </c>
      <c r="I51">
        <v>41</v>
      </c>
      <c r="J51" t="str">
        <f t="shared" si="6"/>
        <v>INSERT INTO tocke_plovi(plov_idplov,tekmovalec_idtekmovalec,posebnosti) VALUES(27,(SELECT idtekmovalec FROM tekmovalec WHERE sailno='ITA8954'),'ufd');</v>
      </c>
      <c r="K51" t="s">
        <v>216</v>
      </c>
      <c r="L51" t="str">
        <f t="shared" si="7"/>
        <v>INSERT INTO tocke_plovi(plov_idplov, tekmovalec_idtekmovalec, tocke) VALUES(28,(SELECT idtekmovalec FROM tekmovalec WHERE sailno='ITA8954'),16);</v>
      </c>
      <c r="M51">
        <v>16</v>
      </c>
      <c r="N51" t="str">
        <f t="shared" si="8"/>
        <v>INSERT INTO tocke_plovi(plov_idplov, tekmovalec_idtekmovalec, tocke) VALUES(29,(SELECT idtekmovalec FROM tekmovalec WHERE sailno='ITA8954'),12);</v>
      </c>
      <c r="O51">
        <v>12</v>
      </c>
      <c r="P51" t="str">
        <f t="shared" si="9"/>
        <v>INSERT INTO tocke_plovi(plov_idplov, tekmovalec_idtekmovalec, tocke) VALUES(37,(SELECT idtekmovalec FROM tekmovalec WHERE sailno='ITA8954'),8);</v>
      </c>
      <c r="Q51">
        <v>8</v>
      </c>
    </row>
    <row r="52" spans="1:17" x14ac:dyDescent="0.25">
      <c r="A52" t="s">
        <v>519</v>
      </c>
      <c r="D52" t="str">
        <f t="shared" si="3"/>
        <v>INSERT INTO tocke_plovi(plov_idplov, tekmovalec_idtekmovalec, tocke) VALUES(24,(SELECT idtekmovalec FROM tekmovalec WHERE sailno='SLO2112VID'),31);</v>
      </c>
      <c r="E52">
        <v>31</v>
      </c>
      <c r="F52" t="str">
        <f t="shared" si="4"/>
        <v>INSERT INTO tocke_plovi(plov_idplov, tekmovalec_idtekmovalec, tocke) VALUES(25,(SELECT idtekmovalec FROM tekmovalec WHERE sailno='SLO2112VID'),14);</v>
      </c>
      <c r="G52">
        <v>14</v>
      </c>
      <c r="H52" t="str">
        <f t="shared" si="5"/>
        <v>INSERT INTO tocke_plovi(plov_idplov, tekmovalec_idtekmovalec, tocke) VALUES(26,(SELECT idtekmovalec FROM tekmovalec WHERE sailno='SLO2112VID'),28);</v>
      </c>
      <c r="I52">
        <v>28</v>
      </c>
      <c r="J52" t="str">
        <f t="shared" si="6"/>
        <v>INSERT INTO tocke_plovi(plov_idplov,tekmovalec_idtekmovalec,posebnosti) VALUES(27,(SELECT idtekmovalec FROM tekmovalec WHERE sailno='SLO2112VID'),'ufd');</v>
      </c>
      <c r="K52" t="s">
        <v>216</v>
      </c>
      <c r="L52" t="str">
        <f t="shared" si="7"/>
        <v>INSERT INTO tocke_plovi(plov_idplov, tekmovalec_idtekmovalec, tocke) VALUES(28,(SELECT idtekmovalec FROM tekmovalec WHERE sailno='SLO2112VID'),34);</v>
      </c>
      <c r="M52">
        <v>34</v>
      </c>
      <c r="N52" t="str">
        <f t="shared" si="8"/>
        <v>INSERT INTO tocke_plovi(plov_idplov, tekmovalec_idtekmovalec, tocke) VALUES(29,(SELECT idtekmovalec FROM tekmovalec WHERE sailno='SLO2112VID'),34);</v>
      </c>
      <c r="O52">
        <v>34</v>
      </c>
      <c r="P52" t="str">
        <f t="shared" si="9"/>
        <v>INSERT INTO tocke_plovi(plov_idplov, tekmovalec_idtekmovalec, tocke) VALUES(37,(SELECT idtekmovalec FROM tekmovalec WHERE sailno='SLO2112VID'),27);</v>
      </c>
      <c r="Q52">
        <v>27</v>
      </c>
    </row>
    <row r="53" spans="1:17" x14ac:dyDescent="0.25">
      <c r="A53" t="s">
        <v>520</v>
      </c>
      <c r="D53" t="str">
        <f t="shared" si="3"/>
        <v>INSERT INTO tocke_plovi(plov_idplov, tekmovalec_idtekmovalec, tocke) VALUES(24,(SELECT idtekmovalec FROM tekmovalec WHERE sailno='ITA87'),21);</v>
      </c>
      <c r="E53">
        <v>21</v>
      </c>
      <c r="F53" t="str">
        <f t="shared" si="4"/>
        <v>INSERT INTO tocke_plovi(plov_idplov,tekmovalec_idtekmovalec,posebnosti) VALUES(25,(SELECT idtekmovalec FROM tekmovalec WHERE sailno='ITA87'),'dns');</v>
      </c>
      <c r="G53" t="s">
        <v>115</v>
      </c>
      <c r="H53" t="str">
        <f t="shared" si="5"/>
        <v>INSERT INTO tocke_plovi(plov_idplov,tekmovalec_idtekmovalec,posebnosti) VALUES(26,(SELECT idtekmovalec FROM tekmovalec WHERE sailno='ITA87'),'dns');</v>
      </c>
      <c r="I53" t="s">
        <v>115</v>
      </c>
      <c r="J53" t="str">
        <f t="shared" si="6"/>
        <v>INSERT INTO tocke_plovi(plov_idplov, tekmovalec_idtekmovalec, tocke) VALUES(27,(SELECT idtekmovalec FROM tekmovalec WHERE sailno='ITA87'),31);</v>
      </c>
      <c r="K53">
        <v>31</v>
      </c>
      <c r="L53" t="str">
        <f t="shared" si="7"/>
        <v>INSERT INTO tocke_plovi(plov_idplov, tekmovalec_idtekmovalec, tocke) VALUES(28,(SELECT idtekmovalec FROM tekmovalec WHERE sailno='ITA87'),30);</v>
      </c>
      <c r="M53">
        <v>30</v>
      </c>
      <c r="N53" t="str">
        <f t="shared" si="8"/>
        <v>INSERT INTO tocke_plovi(plov_idplov, tekmovalec_idtekmovalec, tocke) VALUES(29,(SELECT idtekmovalec FROM tekmovalec WHERE sailno='ITA87'),15);</v>
      </c>
      <c r="O53">
        <v>15</v>
      </c>
      <c r="P53" t="str">
        <f t="shared" si="9"/>
        <v>INSERT INTO tocke_plovi(plov_idplov, tekmovalec_idtekmovalec, tocke) VALUES(37,(SELECT idtekmovalec FROM tekmovalec WHERE sailno='ITA87'),14);</v>
      </c>
      <c r="Q53">
        <v>14</v>
      </c>
    </row>
    <row r="54" spans="1:17" x14ac:dyDescent="0.25">
      <c r="A54" t="s">
        <v>522</v>
      </c>
      <c r="D54" t="str">
        <f t="shared" si="3"/>
        <v>INSERT INTO tocke_plovi(plov_idplov, tekmovalec_idtekmovalec, tocke) VALUES(24,(SELECT idtekmovalec FROM tekmovalec WHERE sailno='ITA8063'),32);</v>
      </c>
      <c r="E54">
        <v>32</v>
      </c>
      <c r="F54" t="str">
        <f t="shared" si="4"/>
        <v>INSERT INTO tocke_plovi(plov_idplov, tekmovalec_idtekmovalec, tocke) VALUES(25,(SELECT idtekmovalec FROM tekmovalec WHERE sailno='ITA8063'),31);</v>
      </c>
      <c r="G54">
        <v>31</v>
      </c>
      <c r="H54" t="str">
        <f t="shared" si="5"/>
        <v>INSERT INTO tocke_plovi(plov_idplov, tekmovalec_idtekmovalec, tocke) VALUES(26,(SELECT idtekmovalec FROM tekmovalec WHERE sailno='ITA8063'),17);</v>
      </c>
      <c r="I54">
        <v>17</v>
      </c>
      <c r="J54" t="str">
        <f t="shared" si="6"/>
        <v>INSERT INTO tocke_plovi(plov_idplov, tekmovalec_idtekmovalec, tocke) VALUES(27,(SELECT idtekmovalec FROM tekmovalec WHERE sailno='ITA8063'),21);</v>
      </c>
      <c r="K54">
        <v>21</v>
      </c>
      <c r="L54" t="str">
        <f t="shared" si="7"/>
        <v>INSERT INTO tocke_plovi(plov_idplov, tekmovalec_idtekmovalec, tocke) VALUES(28,(SELECT idtekmovalec FROM tekmovalec WHERE sailno='ITA8063'),40);</v>
      </c>
      <c r="M54">
        <v>40</v>
      </c>
      <c r="N54" t="str">
        <f t="shared" si="8"/>
        <v>INSERT INTO tocke_plovi(plov_idplov, tekmovalec_idtekmovalec, tocke) VALUES(29,(SELECT idtekmovalec FROM tekmovalec WHERE sailno='ITA8063'),33);</v>
      </c>
      <c r="O54">
        <v>33</v>
      </c>
      <c r="P54" t="str">
        <f t="shared" si="9"/>
        <v>INSERT INTO tocke_plovi(plov_idplov, tekmovalec_idtekmovalec, tocke) VALUES(37,(SELECT idtekmovalec FROM tekmovalec WHERE sailno='ITA8063'),38);</v>
      </c>
      <c r="Q54">
        <v>38</v>
      </c>
    </row>
    <row r="55" spans="1:17" x14ac:dyDescent="0.25">
      <c r="A55" t="s">
        <v>524</v>
      </c>
      <c r="D55" t="str">
        <f t="shared" si="3"/>
        <v>INSERT INTO tocke_plovi(plov_idplov, tekmovalec_idtekmovalec, tocke) VALUES(24,(SELECT idtekmovalec FROM tekmovalec WHERE sailno='SUI1862LUKAS'),31);</v>
      </c>
      <c r="E55">
        <v>31</v>
      </c>
      <c r="F55" t="str">
        <f t="shared" si="4"/>
        <v>INSERT INTO tocke_plovi(plov_idplov, tekmovalec_idtekmovalec, tocke) VALUES(25,(SELECT idtekmovalec FROM tekmovalec WHERE sailno='SUI1862LUKAS'),32);</v>
      </c>
      <c r="G55">
        <v>32</v>
      </c>
      <c r="H55" t="str">
        <f t="shared" si="5"/>
        <v>INSERT INTO tocke_plovi(plov_idplov, tekmovalec_idtekmovalec, tocke) VALUES(26,(SELECT idtekmovalec FROM tekmovalec WHERE sailno='SUI1862LUKAS'),32);</v>
      </c>
      <c r="I55">
        <v>32</v>
      </c>
      <c r="J55" t="str">
        <f t="shared" si="6"/>
        <v>INSERT INTO tocke_plovi(plov_idplov, tekmovalec_idtekmovalec, tocke) VALUES(27,(SELECT idtekmovalec FROM tekmovalec WHERE sailno='SUI1862LUKAS'),22);</v>
      </c>
      <c r="K55">
        <v>22</v>
      </c>
      <c r="L55" t="str">
        <f t="shared" si="7"/>
        <v>INSERT INTO tocke_plovi(plov_idplov, tekmovalec_idtekmovalec, tocke) VALUES(28,(SELECT idtekmovalec FROM tekmovalec WHERE sailno='SUI1862LUKAS'),38);</v>
      </c>
      <c r="M55">
        <v>38</v>
      </c>
      <c r="N55" t="str">
        <f t="shared" si="8"/>
        <v>INSERT INTO tocke_plovi(plov_idplov,tekmovalec_idtekmovalec,posebnosti) VALUES(29,(SELECT idtekmovalec FROM tekmovalec WHERE sailno='SUI1862LUKAS'),'dns');</v>
      </c>
      <c r="O55" t="s">
        <v>115</v>
      </c>
      <c r="P55" t="str">
        <f t="shared" si="9"/>
        <v>INSERT INTO tocke_plovi(plov_idplov, tekmovalec_idtekmovalec, tocke) VALUES(37,(SELECT idtekmovalec FROM tekmovalec WHERE sailno='SUI1862LUKAS'),21);</v>
      </c>
      <c r="Q55">
        <v>21</v>
      </c>
    </row>
    <row r="56" spans="1:17" x14ac:dyDescent="0.25">
      <c r="A56" t="s">
        <v>525</v>
      </c>
      <c r="D56" t="str">
        <f t="shared" si="3"/>
        <v>INSERT INTO tocke_plovi(plov_idplov, tekmovalec_idtekmovalec, tocke) VALUES(24,(SELECT idtekmovalec FROM tekmovalec WHERE sailno='SLO956'),28);</v>
      </c>
      <c r="E56">
        <v>28</v>
      </c>
      <c r="F56" t="str">
        <f t="shared" si="4"/>
        <v>INSERT INTO tocke_plovi(plov_idplov, tekmovalec_idtekmovalec, tocke) VALUES(25,(SELECT idtekmovalec FROM tekmovalec WHERE sailno='SLO956'),25);</v>
      </c>
      <c r="G56">
        <v>25</v>
      </c>
      <c r="H56" t="str">
        <f t="shared" si="5"/>
        <v>INSERT INTO tocke_plovi(plov_idplov, tekmovalec_idtekmovalec, tocke) VALUES(26,(SELECT idtekmovalec FROM tekmovalec WHERE sailno='SLO956'),25);</v>
      </c>
      <c r="I56">
        <v>25</v>
      </c>
      <c r="J56" t="str">
        <f t="shared" si="6"/>
        <v>INSERT INTO tocke_plovi(plov_idplov, tekmovalec_idtekmovalec, tocke) VALUES(27,(SELECT idtekmovalec FROM tekmovalec WHERE sailno='SLO956'),36);</v>
      </c>
      <c r="K56">
        <v>36</v>
      </c>
      <c r="L56" t="str">
        <f t="shared" si="7"/>
        <v>INSERT INTO tocke_plovi(plov_idplov, tekmovalec_idtekmovalec, tocke) VALUES(28,(SELECT idtekmovalec FROM tekmovalec WHERE sailno='SLO956'),33);</v>
      </c>
      <c r="M56">
        <v>33</v>
      </c>
      <c r="N56" t="str">
        <f t="shared" si="8"/>
        <v>INSERT INTO tocke_plovi(plov_idplov, tekmovalec_idtekmovalec, tocke) VALUES(29,(SELECT idtekmovalec FROM tekmovalec WHERE sailno='SLO956'),31);</v>
      </c>
      <c r="O56">
        <v>31</v>
      </c>
      <c r="P56" t="str">
        <f t="shared" si="9"/>
        <v>INSERT INTO tocke_plovi(plov_idplov, tekmovalec_idtekmovalec, tocke) VALUES(37,(SELECT idtekmovalec FROM tekmovalec WHERE sailno='SLO956'),36);</v>
      </c>
      <c r="Q56">
        <v>36</v>
      </c>
    </row>
    <row r="57" spans="1:17" x14ac:dyDescent="0.25">
      <c r="A57" t="s">
        <v>527</v>
      </c>
      <c r="D57" t="str">
        <f t="shared" si="3"/>
        <v>INSERT INTO tocke_plovi(plov_idplov, tekmovalec_idtekmovalec, tocke) VALUES(24,(SELECT idtekmovalec FROM tekmovalec WHERE sailno='ITA8581'),34);</v>
      </c>
      <c r="E57">
        <v>34</v>
      </c>
      <c r="F57" t="str">
        <f t="shared" si="4"/>
        <v>INSERT INTO tocke_plovi(plov_idplov, tekmovalec_idtekmovalec, tocke) VALUES(25,(SELECT idtekmovalec FROM tekmovalec WHERE sailno='ITA8581'),36);</v>
      </c>
      <c r="G57">
        <v>36</v>
      </c>
      <c r="H57" t="str">
        <f t="shared" si="5"/>
        <v>INSERT INTO tocke_plovi(plov_idplov, tekmovalec_idtekmovalec, tocke) VALUES(26,(SELECT idtekmovalec FROM tekmovalec WHERE sailno='ITA8581'),23);</v>
      </c>
      <c r="I57">
        <v>23</v>
      </c>
      <c r="J57" t="str">
        <f t="shared" si="6"/>
        <v>INSERT INTO tocke_plovi(plov_idplov, tekmovalec_idtekmovalec, tocke) VALUES(27,(SELECT idtekmovalec FROM tekmovalec WHERE sailno='ITA8581'),35);</v>
      </c>
      <c r="K57">
        <v>35</v>
      </c>
      <c r="L57" t="str">
        <f t="shared" si="7"/>
        <v>INSERT INTO tocke_plovi(plov_idplov, tekmovalec_idtekmovalec, tocke) VALUES(28,(SELECT idtekmovalec FROM tekmovalec WHERE sailno='ITA8581'),30);</v>
      </c>
      <c r="M57">
        <v>30</v>
      </c>
      <c r="N57" t="str">
        <f t="shared" si="8"/>
        <v>INSERT INTO tocke_plovi(plov_idplov, tekmovalec_idtekmovalec, tocke) VALUES(29,(SELECT idtekmovalec FROM tekmovalec WHERE sailno='ITA8581'),27);</v>
      </c>
      <c r="O57">
        <v>27</v>
      </c>
      <c r="P57" t="str">
        <f t="shared" si="9"/>
        <v>INSERT INTO tocke_plovi(plov_idplov, tekmovalec_idtekmovalec, tocke) VALUES(37,(SELECT idtekmovalec FROM tekmovalec WHERE sailno='ITA8581'),35);</v>
      </c>
      <c r="Q57">
        <v>35</v>
      </c>
    </row>
    <row r="58" spans="1:17" x14ac:dyDescent="0.25">
      <c r="A58" t="s">
        <v>529</v>
      </c>
      <c r="D58" t="str">
        <f t="shared" si="3"/>
        <v>INSERT INTO tocke_plovi(plov_idplov, tekmovalec_idtekmovalec, tocke) VALUES(24,(SELECT idtekmovalec FROM tekmovalec WHERE sailno='SLO111'),27);</v>
      </c>
      <c r="E58">
        <v>27</v>
      </c>
      <c r="F58" t="str">
        <f t="shared" si="4"/>
        <v>INSERT INTO tocke_plovi(plov_idplov, tekmovalec_idtekmovalec, tocke) VALUES(25,(SELECT idtekmovalec FROM tekmovalec WHERE sailno='SLO111'),24);</v>
      </c>
      <c r="G58">
        <v>24</v>
      </c>
      <c r="H58" t="str">
        <f t="shared" si="5"/>
        <v>INSERT INTO tocke_plovi(plov_idplov, tekmovalec_idtekmovalec, tocke) VALUES(26,(SELECT idtekmovalec FROM tekmovalec WHERE sailno='SLO111'),28);</v>
      </c>
      <c r="I58">
        <v>28</v>
      </c>
      <c r="J58" t="str">
        <f t="shared" si="6"/>
        <v>INSERT INTO tocke_plovi(plov_idplov, tekmovalec_idtekmovalec, tocke) VALUES(27,(SELECT idtekmovalec FROM tekmovalec WHERE sailno='SLO111'),28);</v>
      </c>
      <c r="K58">
        <v>28</v>
      </c>
      <c r="L58" t="str">
        <f t="shared" si="7"/>
        <v>INSERT INTO tocke_plovi(plov_idplov, tekmovalec_idtekmovalec, tocke) VALUES(28,(SELECT idtekmovalec FROM tekmovalec WHERE sailno='SLO111'),39);</v>
      </c>
      <c r="M58">
        <v>39</v>
      </c>
      <c r="N58" t="str">
        <f t="shared" si="8"/>
        <v>INSERT INTO tocke_plovi(plov_idplov, tekmovalec_idtekmovalec, tocke) VALUES(29,(SELECT idtekmovalec FROM tekmovalec WHERE sailno='SLO111'),39);</v>
      </c>
      <c r="O58">
        <v>39</v>
      </c>
      <c r="P58" t="str">
        <f t="shared" si="9"/>
        <v>INSERT INTO tocke_plovi(plov_idplov, tekmovalec_idtekmovalec, tocke) VALUES(37,(SELECT idtekmovalec FROM tekmovalec WHERE sailno='SLO111'),41);</v>
      </c>
      <c r="Q58">
        <v>41</v>
      </c>
    </row>
    <row r="59" spans="1:17" x14ac:dyDescent="0.25">
      <c r="A59" t="s">
        <v>531</v>
      </c>
      <c r="D59" t="str">
        <f t="shared" si="3"/>
        <v>INSERT INTO tocke_plovi(plov_idplov, tekmovalec_idtekmovalec, tocke) VALUES(24,(SELECT idtekmovalec FROM tekmovalec WHERE sailno='ITA8726'),38);</v>
      </c>
      <c r="E59">
        <v>38</v>
      </c>
      <c r="F59" t="str">
        <f t="shared" si="4"/>
        <v>INSERT INTO tocke_plovi(plov_idplov, tekmovalec_idtekmovalec, tocke) VALUES(25,(SELECT idtekmovalec FROM tekmovalec WHERE sailno='ITA8726'),17);</v>
      </c>
      <c r="G59">
        <v>17</v>
      </c>
      <c r="H59" t="str">
        <f t="shared" si="5"/>
        <v>INSERT INTO tocke_plovi(plov_idplov, tekmovalec_idtekmovalec, tocke) VALUES(26,(SELECT idtekmovalec FROM tekmovalec WHERE sailno='ITA8726'),35);</v>
      </c>
      <c r="I59">
        <v>35</v>
      </c>
      <c r="J59" t="str">
        <f t="shared" si="6"/>
        <v>INSERT INTO tocke_plovi(plov_idplov, tekmovalec_idtekmovalec, tocke) VALUES(27,(SELECT idtekmovalec FROM tekmovalec WHERE sailno='ITA8726'),37);</v>
      </c>
      <c r="K59">
        <v>37</v>
      </c>
      <c r="L59" t="str">
        <f t="shared" si="7"/>
        <v>INSERT INTO tocke_plovi(plov_idplov, tekmovalec_idtekmovalec, tocke) VALUES(28,(SELECT idtekmovalec FROM tekmovalec WHERE sailno='ITA8726'),36);</v>
      </c>
      <c r="M59">
        <v>36</v>
      </c>
      <c r="N59" t="str">
        <f t="shared" si="8"/>
        <v>INSERT INTO tocke_plovi(plov_idplov, tekmovalec_idtekmovalec, tocke) VALUES(29,(SELECT idtekmovalec FROM tekmovalec WHERE sailno='ITA8726'),28);</v>
      </c>
      <c r="O59">
        <v>28</v>
      </c>
      <c r="P59" t="str">
        <f t="shared" si="9"/>
        <v>INSERT INTO tocke_plovi(plov_idplov, tekmovalec_idtekmovalec, tocke) VALUES(37,(SELECT idtekmovalec FROM tekmovalec WHERE sailno='ITA8726'),36);</v>
      </c>
      <c r="Q59">
        <v>36</v>
      </c>
    </row>
    <row r="60" spans="1:17" x14ac:dyDescent="0.25">
      <c r="A60" t="s">
        <v>533</v>
      </c>
      <c r="D60" t="str">
        <f t="shared" si="3"/>
        <v>INSERT INTO tocke_plovi(plov_idplov, tekmovalec_idtekmovalec, tocke) VALUES(24,(SELECT idtekmovalec FROM tekmovalec WHERE sailno='SLO911'),29);</v>
      </c>
      <c r="E60">
        <v>29</v>
      </c>
      <c r="F60" t="str">
        <f t="shared" si="4"/>
        <v>INSERT INTO tocke_plovi(plov_idplov, tekmovalec_idtekmovalec, tocke) VALUES(25,(SELECT idtekmovalec FROM tekmovalec WHERE sailno='SLO911'),29);</v>
      </c>
      <c r="G60">
        <v>29</v>
      </c>
      <c r="H60" t="str">
        <f t="shared" si="5"/>
        <v>INSERT INTO tocke_plovi(plov_idplov, tekmovalec_idtekmovalec, tocke) VALUES(26,(SELECT idtekmovalec FROM tekmovalec WHERE sailno='SLO911'),30);</v>
      </c>
      <c r="I60">
        <v>30</v>
      </c>
      <c r="J60" t="str">
        <f t="shared" si="6"/>
        <v>INSERT INTO tocke_plovi(plov_idplov, tekmovalec_idtekmovalec, tocke) VALUES(27,(SELECT idtekmovalec FROM tekmovalec WHERE sailno='SLO911'),34);</v>
      </c>
      <c r="K60">
        <v>34</v>
      </c>
      <c r="L60" t="str">
        <f t="shared" si="7"/>
        <v>INSERT INTO tocke_plovi(plov_idplov, tekmovalec_idtekmovalec, tocke) VALUES(28,(SELECT idtekmovalec FROM tekmovalec WHERE sailno='SLO911'),37);</v>
      </c>
      <c r="M60">
        <v>37</v>
      </c>
      <c r="N60" t="str">
        <f t="shared" si="8"/>
        <v>INSERT INTO tocke_plovi(plov_idplov, tekmovalec_idtekmovalec, tocke) VALUES(29,(SELECT idtekmovalec FROM tekmovalec WHERE sailno='SLO911'),31);</v>
      </c>
      <c r="O60">
        <v>31</v>
      </c>
      <c r="P60" t="str">
        <f t="shared" si="9"/>
        <v>INSERT INTO tocke_plovi(plov_idplov, tekmovalec_idtekmovalec, tocke) VALUES(37,(SELECT idtekmovalec FROM tekmovalec WHERE sailno='SLO911'),47);</v>
      </c>
      <c r="Q60">
        <v>47</v>
      </c>
    </row>
    <row r="61" spans="1:17" x14ac:dyDescent="0.25">
      <c r="A61" t="s">
        <v>535</v>
      </c>
      <c r="D61" t="str">
        <f t="shared" si="3"/>
        <v>INSERT INTO tocke_plovi(plov_idplov, tekmovalec_idtekmovalec, tocke) VALUES(24,(SELECT idtekmovalec FROM tekmovalec WHERE sailno='SLO955'),33);</v>
      </c>
      <c r="E61">
        <v>33</v>
      </c>
      <c r="F61" t="str">
        <f t="shared" si="4"/>
        <v>INSERT INTO tocke_plovi(plov_idplov, tekmovalec_idtekmovalec, tocke) VALUES(25,(SELECT idtekmovalec FROM tekmovalec WHERE sailno='SLO955'),32);</v>
      </c>
      <c r="G61">
        <v>32</v>
      </c>
      <c r="H61" t="str">
        <f t="shared" si="5"/>
        <v>INSERT INTO tocke_plovi(plov_idplov, tekmovalec_idtekmovalec, tocke) VALUES(26,(SELECT idtekmovalec FROM tekmovalec WHERE sailno='SLO955'),32);</v>
      </c>
      <c r="I61">
        <v>32</v>
      </c>
      <c r="J61" t="str">
        <f t="shared" si="6"/>
        <v>INSERT INTO tocke_plovi(plov_idplov, tekmovalec_idtekmovalec, tocke) VALUES(27,(SELECT idtekmovalec FROM tekmovalec WHERE sailno='SLO955'),36);</v>
      </c>
      <c r="K61">
        <v>36</v>
      </c>
      <c r="L61" t="str">
        <f t="shared" si="7"/>
        <v>INSERT INTO tocke_plovi(plov_idplov, tekmovalec_idtekmovalec, tocke) VALUES(28,(SELECT idtekmovalec FROM tekmovalec WHERE sailno='SLO955'),24);</v>
      </c>
      <c r="M61">
        <v>24</v>
      </c>
      <c r="N61" t="str">
        <f t="shared" si="8"/>
        <v>INSERT INTO tocke_plovi(plov_idplov, tekmovalec_idtekmovalec, tocke) VALUES(29,(SELECT idtekmovalec FROM tekmovalec WHERE sailno='SLO955'),42);</v>
      </c>
      <c r="O61">
        <v>42</v>
      </c>
      <c r="P61" t="str">
        <f t="shared" si="9"/>
        <v>INSERT INTO tocke_plovi(plov_idplov, tekmovalec_idtekmovalec, tocke) VALUES(37,(SELECT idtekmovalec FROM tekmovalec WHERE sailno='SLO955'),35);</v>
      </c>
      <c r="Q61">
        <v>35</v>
      </c>
    </row>
    <row r="62" spans="1:17" x14ac:dyDescent="0.25">
      <c r="A62" t="s">
        <v>537</v>
      </c>
      <c r="D62" t="str">
        <f t="shared" si="3"/>
        <v>INSERT INTO tocke_plovi(plov_idplov, tekmovalec_idtekmovalec, tocke) VALUES(24,(SELECT idtekmovalec FROM tekmovalec WHERE sailno='SLO678'),34);</v>
      </c>
      <c r="E62">
        <v>34</v>
      </c>
      <c r="F62" t="str">
        <f t="shared" si="4"/>
        <v>INSERT INTO tocke_plovi(plov_idplov, tekmovalec_idtekmovalec, tocke) VALUES(25,(SELECT idtekmovalec FROM tekmovalec WHERE sailno='SLO678'),28);</v>
      </c>
      <c r="G62">
        <v>28</v>
      </c>
      <c r="H62" t="str">
        <f t="shared" si="5"/>
        <v>INSERT INTO tocke_plovi(plov_idplov, tekmovalec_idtekmovalec, tocke) VALUES(26,(SELECT idtekmovalec FROM tekmovalec WHERE sailno='SLO678'),29);</v>
      </c>
      <c r="I62">
        <v>29</v>
      </c>
      <c r="J62" t="str">
        <f t="shared" si="6"/>
        <v>INSERT INTO tocke_plovi(plov_idplov, tekmovalec_idtekmovalec, tocke) VALUES(27,(SELECT idtekmovalec FROM tekmovalec WHERE sailno='SLO678'),34);</v>
      </c>
      <c r="K62">
        <v>34</v>
      </c>
      <c r="L62" t="str">
        <f t="shared" si="7"/>
        <v>INSERT INTO tocke_plovi(plov_idplov, tekmovalec_idtekmovalec, tocke) VALUES(28,(SELECT idtekmovalec FROM tekmovalec WHERE sailno='SLO678'),42);</v>
      </c>
      <c r="M62">
        <v>42</v>
      </c>
      <c r="N62" t="str">
        <f t="shared" si="8"/>
        <v>INSERT INTO tocke_plovi(plov_idplov, tekmovalec_idtekmovalec, tocke) VALUES(29,(SELECT idtekmovalec FROM tekmovalec WHERE sailno='SLO678'),38);</v>
      </c>
      <c r="O62">
        <v>38</v>
      </c>
      <c r="P62" t="str">
        <f t="shared" si="9"/>
        <v>INSERT INTO tocke_plovi(plov_idplov, tekmovalec_idtekmovalec, tocke) VALUES(37,(SELECT idtekmovalec FROM tekmovalec WHERE sailno='SLO678'),30);</v>
      </c>
      <c r="Q62">
        <v>30</v>
      </c>
    </row>
    <row r="63" spans="1:17" x14ac:dyDescent="0.25">
      <c r="A63" t="s">
        <v>539</v>
      </c>
      <c r="D63" t="str">
        <f t="shared" si="3"/>
        <v>INSERT INTO tocke_plovi(plov_idplov, tekmovalec_idtekmovalec, tocke) VALUES(24,(SELECT idtekmovalec FROM tekmovalec WHERE sailno='SLO958'),19);</v>
      </c>
      <c r="E63">
        <v>19</v>
      </c>
      <c r="F63" t="str">
        <f t="shared" si="4"/>
        <v>INSERT INTO tocke_plovi(plov_idplov, tekmovalec_idtekmovalec, tocke) VALUES(25,(SELECT idtekmovalec FROM tekmovalec WHERE sailno='SLO958'),31);</v>
      </c>
      <c r="G63">
        <v>31</v>
      </c>
      <c r="H63" t="str">
        <f t="shared" si="5"/>
        <v>INSERT INTO tocke_plovi(plov_idplov, tekmovalec_idtekmovalec, tocke) VALUES(26,(SELECT idtekmovalec FROM tekmovalec WHERE sailno='SLO958'),33);</v>
      </c>
      <c r="I63">
        <v>33</v>
      </c>
      <c r="J63" t="str">
        <f t="shared" si="6"/>
        <v>INSERT INTO tocke_plovi(plov_idplov, tekmovalec_idtekmovalec, tocke) VALUES(27,(SELECT idtekmovalec FROM tekmovalec WHERE sailno='SLO958'),33);</v>
      </c>
      <c r="K63">
        <v>33</v>
      </c>
      <c r="L63" t="str">
        <f t="shared" si="7"/>
        <v>INSERT INTO tocke_plovi(plov_idplov, tekmovalec_idtekmovalec, tocke) VALUES(28,(SELECT idtekmovalec FROM tekmovalec WHERE sailno='SLO958'),42);</v>
      </c>
      <c r="M63">
        <v>42</v>
      </c>
      <c r="N63" t="str">
        <f t="shared" si="8"/>
        <v>INSERT INTO tocke_plovi(plov_idplov, tekmovalec_idtekmovalec, tocke) VALUES(29,(SELECT idtekmovalec FROM tekmovalec WHERE sailno='SLO958'),41);</v>
      </c>
      <c r="O63">
        <v>41</v>
      </c>
      <c r="P63" t="str">
        <f t="shared" si="9"/>
        <v>INSERT INTO tocke_plovi(plov_idplov, tekmovalec_idtekmovalec, tocke) VALUES(37,(SELECT idtekmovalec FROM tekmovalec WHERE sailno='SLO958'),43);</v>
      </c>
      <c r="Q63">
        <v>43</v>
      </c>
    </row>
    <row r="64" spans="1:17" x14ac:dyDescent="0.25">
      <c r="A64" t="s">
        <v>541</v>
      </c>
      <c r="D64" t="str">
        <f t="shared" si="3"/>
        <v>INSERT INTO tocke_plovi(plov_idplov, tekmovalec_idtekmovalec, tocke) VALUES(24,(SELECT idtekmovalec FROM tekmovalec WHERE sailno='ITA8184'),33);</v>
      </c>
      <c r="E64">
        <v>33</v>
      </c>
      <c r="F64" t="str">
        <f t="shared" si="4"/>
        <v>INSERT INTO tocke_plovi(plov_idplov, tekmovalec_idtekmovalec, tocke) VALUES(25,(SELECT idtekmovalec FROM tekmovalec WHERE sailno='ITA8184'),33);</v>
      </c>
      <c r="G64">
        <v>33</v>
      </c>
      <c r="H64" t="str">
        <f t="shared" si="5"/>
        <v>INSERT INTO tocke_plovi(plov_idplov, tekmovalec_idtekmovalec, tocke) VALUES(26,(SELECT idtekmovalec FROM tekmovalec WHERE sailno='ITA8184'),34);</v>
      </c>
      <c r="I64">
        <v>34</v>
      </c>
      <c r="J64" t="str">
        <f t="shared" si="6"/>
        <v>INSERT INTO tocke_plovi(plov_idplov, tekmovalec_idtekmovalec, tocke) VALUES(27,(SELECT idtekmovalec FROM tekmovalec WHERE sailno='ITA8184'),26);</v>
      </c>
      <c r="K64">
        <v>26</v>
      </c>
      <c r="L64" t="str">
        <f t="shared" si="7"/>
        <v>INSERT INTO tocke_plovi(plov_idplov, tekmovalec_idtekmovalec, tocke) VALUES(28,(SELECT idtekmovalec FROM tekmovalec WHERE sailno='ITA8184'),32);</v>
      </c>
      <c r="M64">
        <v>32</v>
      </c>
      <c r="N64" t="str">
        <f t="shared" si="8"/>
        <v>INSERT INTO tocke_plovi(plov_idplov, tekmovalec_idtekmovalec, tocke) VALUES(29,(SELECT idtekmovalec FROM tekmovalec WHERE sailno='ITA8184'),41);</v>
      </c>
      <c r="O64">
        <v>41</v>
      </c>
      <c r="P64" t="str">
        <f t="shared" si="9"/>
        <v>INSERT INTO tocke_plovi(plov_idplov, tekmovalec_idtekmovalec, tocke) VALUES(37,(SELECT idtekmovalec FROM tekmovalec WHERE sailno='ITA8184'),45);</v>
      </c>
      <c r="Q64">
        <v>45</v>
      </c>
    </row>
    <row r="65" spans="1:17" x14ac:dyDescent="0.25">
      <c r="A65" t="s">
        <v>543</v>
      </c>
      <c r="D65" t="str">
        <f t="shared" si="3"/>
        <v>INSERT INTO tocke_plovi(plov_idplov,tekmovalec_idtekmovalec,posebnosti) VALUES(24,(SELECT idtekmovalec FROM tekmovalec WHERE sailno='ITA8652'),'dns');</v>
      </c>
      <c r="E65" t="s">
        <v>115</v>
      </c>
      <c r="F65" t="str">
        <f t="shared" si="4"/>
        <v>INSERT INTO tocke_plovi(plov_idplov,tekmovalec_idtekmovalec,posebnosti) VALUES(25,(SELECT idtekmovalec FROM tekmovalec WHERE sailno='ITA8652'),'dns');</v>
      </c>
      <c r="G65" t="s">
        <v>115</v>
      </c>
      <c r="H65" t="str">
        <f t="shared" si="5"/>
        <v>INSERT INTO tocke_plovi(plov_idplov,tekmovalec_idtekmovalec,posebnosti) VALUES(26,(SELECT idtekmovalec FROM tekmovalec WHERE sailno='ITA8652'),'dns');</v>
      </c>
      <c r="I65" t="s">
        <v>115</v>
      </c>
      <c r="J65" t="str">
        <f t="shared" si="6"/>
        <v>INSERT INTO tocke_plovi(plov_idplov, tekmovalec_idtekmovalec, tocke) VALUES(27,(SELECT idtekmovalec FROM tekmovalec WHERE sailno='ITA8652'),28);</v>
      </c>
      <c r="K65">
        <v>28</v>
      </c>
      <c r="L65" t="str">
        <f t="shared" si="7"/>
        <v>INSERT INTO tocke_plovi(plov_idplov, tekmovalec_idtekmovalec, tocke) VALUES(28,(SELECT idtekmovalec FROM tekmovalec WHERE sailno='ITA8652'),22);</v>
      </c>
      <c r="M65">
        <v>22</v>
      </c>
      <c r="N65" t="str">
        <f t="shared" si="8"/>
        <v>INSERT INTO tocke_plovi(plov_idplov, tekmovalec_idtekmovalec, tocke) VALUES(29,(SELECT idtekmovalec FROM tekmovalec WHERE sailno='ITA8652'),20);</v>
      </c>
      <c r="O65">
        <v>20</v>
      </c>
      <c r="P65" t="str">
        <f t="shared" si="9"/>
        <v>INSERT INTO tocke_plovi(plov_idplov, tekmovalec_idtekmovalec, tocke) VALUES(37,(SELECT idtekmovalec FROM tekmovalec WHERE sailno='ITA8652'),19);</v>
      </c>
      <c r="Q65">
        <v>19</v>
      </c>
    </row>
    <row r="66" spans="1:17" x14ac:dyDescent="0.25">
      <c r="A66" t="s">
        <v>545</v>
      </c>
      <c r="D66" t="str">
        <f t="shared" ref="D66:D109" si="10">IF(ISNUMBER(E66),CONCATENATE("INSERT INTO tocke_plovi(plov_idplov, tekmovalec_idtekmovalec, tocke) VALUES(24,(SELECT idtekmovalec FROM tekmovalec WHERE sailno='",$A66,"'),",E66,");"),CONCATENATE("INSERT INTO tocke_plovi(plov_idplov,tekmovalec_idtekmovalec,posebnosti) VALUES(24,(SELECT idtekmovalec FROM tekmovalec WHERE sailno='",$A66,"'),'",E66,"');"))</f>
        <v>INSERT INTO tocke_plovi(plov_idplov,tekmovalec_idtekmovalec,posebnosti) VALUES(24,(SELECT idtekmovalec FROM tekmovalec WHERE sailno='ITA9003'),'dns');</v>
      </c>
      <c r="E66" t="s">
        <v>115</v>
      </c>
      <c r="F66" t="str">
        <f t="shared" ref="F66:F109" si="11">IF(ISNUMBER(G66),CONCATENATE("INSERT INTO tocke_plovi(plov_idplov, tekmovalec_idtekmovalec, tocke) VALUES(25,(SELECT idtekmovalec FROM tekmovalec WHERE sailno='",$A66,"'),",G66,");"),CONCATENATE("INSERT INTO tocke_plovi(plov_idplov,tekmovalec_idtekmovalec,posebnosti) VALUES(25,(SELECT idtekmovalec FROM tekmovalec WHERE sailno='",$A66,"'),'",G66,"');"))</f>
        <v>INSERT INTO tocke_plovi(plov_idplov,tekmovalec_idtekmovalec,posebnosti) VALUES(25,(SELECT idtekmovalec FROM tekmovalec WHERE sailno='ITA9003'),'dns');</v>
      </c>
      <c r="G66" t="s">
        <v>115</v>
      </c>
      <c r="H66" t="str">
        <f t="shared" ref="H66:H109" si="12">IF(ISNUMBER(I66),CONCATENATE("INSERT INTO tocke_plovi(plov_idplov, tekmovalec_idtekmovalec, tocke) VALUES(26,(SELECT idtekmovalec FROM tekmovalec WHERE sailno='",$A66,"'),",I66,");"),CONCATENATE("INSERT INTO tocke_plovi(plov_idplov,tekmovalec_idtekmovalec,posebnosti) VALUES(26,(SELECT idtekmovalec FROM tekmovalec WHERE sailno='",$A66,"'),'",I66,"');"))</f>
        <v>INSERT INTO tocke_plovi(plov_idplov,tekmovalec_idtekmovalec,posebnosti) VALUES(26,(SELECT idtekmovalec FROM tekmovalec WHERE sailno='ITA9003'),'dns');</v>
      </c>
      <c r="I66" t="s">
        <v>115</v>
      </c>
      <c r="J66" t="str">
        <f t="shared" ref="J66:J109" si="13">IF(ISNUMBER(K66),CONCATENATE("INSERT INTO tocke_plovi(plov_idplov, tekmovalec_idtekmovalec, tocke) VALUES(27,(SELECT idtekmovalec FROM tekmovalec WHERE sailno='",$A66,"'),",K66,");"),CONCATENATE("INSERT INTO tocke_plovi(plov_idplov,tekmovalec_idtekmovalec,posebnosti) VALUES(27,(SELECT idtekmovalec FROM tekmovalec WHERE sailno='",$A66,"'),'",K66,"');"))</f>
        <v>INSERT INTO tocke_plovi(plov_idplov, tekmovalec_idtekmovalec, tocke) VALUES(27,(SELECT idtekmovalec FROM tekmovalec WHERE sailno='ITA9003'),26);</v>
      </c>
      <c r="K66">
        <v>26</v>
      </c>
      <c r="L66" t="str">
        <f t="shared" si="7"/>
        <v>INSERT INTO tocke_plovi(plov_idplov, tekmovalec_idtekmovalec, tocke) VALUES(28,(SELECT idtekmovalec FROM tekmovalec WHERE sailno='ITA9003'),23);</v>
      </c>
      <c r="M66">
        <v>23</v>
      </c>
      <c r="N66" t="str">
        <f t="shared" si="8"/>
        <v>INSERT INTO tocke_plovi(plov_idplov, tekmovalec_idtekmovalec, tocke) VALUES(29,(SELECT idtekmovalec FROM tekmovalec WHERE sailno='ITA9003'),18);</v>
      </c>
      <c r="O66">
        <v>18</v>
      </c>
      <c r="P66" t="str">
        <f t="shared" si="9"/>
        <v>INSERT INTO tocke_plovi(plov_idplov, tekmovalec_idtekmovalec, tocke) VALUES(37,(SELECT idtekmovalec FROM tekmovalec WHERE sailno='ITA9003'),23);</v>
      </c>
      <c r="Q66">
        <v>23</v>
      </c>
    </row>
    <row r="67" spans="1:17" x14ac:dyDescent="0.25">
      <c r="A67" t="s">
        <v>547</v>
      </c>
      <c r="D67" t="str">
        <f t="shared" si="10"/>
        <v>INSERT INTO tocke_plovi(plov_idplov, tekmovalec_idtekmovalec, tocke) VALUES(24,(SELECT idtekmovalec FROM tekmovalec WHERE sailno='SLO93'),32);</v>
      </c>
      <c r="E67">
        <v>32</v>
      </c>
      <c r="F67" t="str">
        <f t="shared" si="11"/>
        <v>INSERT INTO tocke_plovi(plov_idplov, tekmovalec_idtekmovalec, tocke) VALUES(25,(SELECT idtekmovalec FROM tekmovalec WHERE sailno='SLO93'),27);</v>
      </c>
      <c r="G67">
        <v>27</v>
      </c>
      <c r="H67" t="str">
        <f t="shared" si="12"/>
        <v>INSERT INTO tocke_plovi(plov_idplov, tekmovalec_idtekmovalec, tocke) VALUES(26,(SELECT idtekmovalec FROM tekmovalec WHERE sailno='SLO93'),34);</v>
      </c>
      <c r="I67">
        <v>34</v>
      </c>
      <c r="J67" t="str">
        <f t="shared" si="13"/>
        <v>INSERT INTO tocke_plovi(plov_idplov, tekmovalec_idtekmovalec, tocke) VALUES(27,(SELECT idtekmovalec FROM tekmovalec WHERE sailno='SLO93'),40);</v>
      </c>
      <c r="K67">
        <v>40</v>
      </c>
      <c r="L67" t="str">
        <f t="shared" si="7"/>
        <v>INSERT INTO tocke_plovi(plov_idplov, tekmovalec_idtekmovalec, tocke) VALUES(28,(SELECT idtekmovalec FROM tekmovalec WHERE sailno='SLO93'),38);</v>
      </c>
      <c r="M67">
        <v>38</v>
      </c>
      <c r="N67" t="str">
        <f t="shared" si="8"/>
        <v>INSERT INTO tocke_plovi(plov_idplov, tekmovalec_idtekmovalec, tocke) VALUES(29,(SELECT idtekmovalec FROM tekmovalec WHERE sailno='SLO93'),48);</v>
      </c>
      <c r="O67">
        <v>48</v>
      </c>
      <c r="P67" t="str">
        <f t="shared" si="9"/>
        <v>INSERT INTO tocke_plovi(plov_idplov, tekmovalec_idtekmovalec, tocke) VALUES(37,(SELECT idtekmovalec FROM tekmovalec WHERE sailno='SLO93'),42);</v>
      </c>
      <c r="Q67">
        <v>42</v>
      </c>
    </row>
    <row r="68" spans="1:17" x14ac:dyDescent="0.25">
      <c r="A68" t="s">
        <v>549</v>
      </c>
      <c r="D68" t="str">
        <f t="shared" si="10"/>
        <v>INSERT INTO tocke_plovi(plov_idplov, tekmovalec_idtekmovalec, tocke) VALUES(24,(SELECT idtekmovalec FROM tekmovalec WHERE sailno='ITA8886'),35);</v>
      </c>
      <c r="E68">
        <v>35</v>
      </c>
      <c r="F68" t="str">
        <f t="shared" si="11"/>
        <v>INSERT INTO tocke_plovi(plov_idplov, tekmovalec_idtekmovalec, tocke) VALUES(25,(SELECT idtekmovalec FROM tekmovalec WHERE sailno='ITA8886'),34);</v>
      </c>
      <c r="G68">
        <v>34</v>
      </c>
      <c r="H68" t="str">
        <f t="shared" si="12"/>
        <v>INSERT INTO tocke_plovi(plov_idplov, tekmovalec_idtekmovalec, tocke) VALUES(26,(SELECT idtekmovalec FROM tekmovalec WHERE sailno='ITA8886'),27);</v>
      </c>
      <c r="I68">
        <v>27</v>
      </c>
      <c r="J68" t="str">
        <f t="shared" si="13"/>
        <v>INSERT INTO tocke_plovi(plov_idplov, tekmovalec_idtekmovalec, tocke) VALUES(27,(SELECT idtekmovalec FROM tekmovalec WHERE sailno='ITA8886'),38);</v>
      </c>
      <c r="K68">
        <v>38</v>
      </c>
      <c r="L68" t="str">
        <f t="shared" si="7"/>
        <v>INSERT INTO tocke_plovi(plov_idplov, tekmovalec_idtekmovalec, tocke) VALUES(28,(SELECT idtekmovalec FROM tekmovalec WHERE sailno='ITA8886'),45);</v>
      </c>
      <c r="M68">
        <v>45</v>
      </c>
      <c r="N68" t="str">
        <f t="shared" si="8"/>
        <v>INSERT INTO tocke_plovi(plov_idplov, tekmovalec_idtekmovalec, tocke) VALUES(29,(SELECT idtekmovalec FROM tekmovalec WHERE sailno='ITA8886'),43);</v>
      </c>
      <c r="O68">
        <v>43</v>
      </c>
      <c r="P68" t="str">
        <f t="shared" si="9"/>
        <v>INSERT INTO tocke_plovi(plov_idplov, tekmovalec_idtekmovalec, tocke) VALUES(37,(SELECT idtekmovalec FROM tekmovalec WHERE sailno='ITA8886'),40);</v>
      </c>
      <c r="Q68">
        <v>40</v>
      </c>
    </row>
    <row r="69" spans="1:17" x14ac:dyDescent="0.25">
      <c r="A69" t="s">
        <v>551</v>
      </c>
      <c r="D69" t="str">
        <f t="shared" si="10"/>
        <v>INSERT INTO tocke_plovi(plov_idplov, tekmovalec_idtekmovalec, tocke) VALUES(24,(SELECT idtekmovalec FROM tekmovalec WHERE sailno='ITA8793'),43);</v>
      </c>
      <c r="E69">
        <v>43</v>
      </c>
      <c r="F69" t="str">
        <f t="shared" si="11"/>
        <v>INSERT INTO tocke_plovi(plov_idplov, tekmovalec_idtekmovalec, tocke) VALUES(25,(SELECT idtekmovalec FROM tekmovalec WHERE sailno='ITA8793'),42);</v>
      </c>
      <c r="G69">
        <v>42</v>
      </c>
      <c r="H69" t="str">
        <f t="shared" si="12"/>
        <v>INSERT INTO tocke_plovi(plov_idplov, tekmovalec_idtekmovalec, tocke) VALUES(26,(SELECT idtekmovalec FROM tekmovalec WHERE sailno='ITA8793'),40);</v>
      </c>
      <c r="I69">
        <v>40</v>
      </c>
      <c r="J69" t="str">
        <f t="shared" si="13"/>
        <v>INSERT INTO tocke_plovi(plov_idplov, tekmovalec_idtekmovalec, tocke) VALUES(27,(SELECT idtekmovalec FROM tekmovalec WHERE sailno='ITA8793'),31);</v>
      </c>
      <c r="K69">
        <v>31</v>
      </c>
      <c r="L69" t="str">
        <f t="shared" si="7"/>
        <v>INSERT INTO tocke_plovi(plov_idplov, tekmovalec_idtekmovalec, tocke) VALUES(28,(SELECT idtekmovalec FROM tekmovalec WHERE sailno='ITA8793'),29);</v>
      </c>
      <c r="M69">
        <v>29</v>
      </c>
      <c r="N69" t="str">
        <f t="shared" si="8"/>
        <v>INSERT INTO tocke_plovi(plov_idplov, tekmovalec_idtekmovalec, tocke) VALUES(29,(SELECT idtekmovalec FROM tekmovalec WHERE sailno='ITA8793'),33);</v>
      </c>
      <c r="O69">
        <v>33</v>
      </c>
      <c r="P69" t="str">
        <f t="shared" si="9"/>
        <v>INSERT INTO tocke_plovi(plov_idplov, tekmovalec_idtekmovalec, tocke) VALUES(37,(SELECT idtekmovalec FROM tekmovalec WHERE sailno='ITA8793'),42);</v>
      </c>
      <c r="Q69">
        <v>42</v>
      </c>
    </row>
    <row r="70" spans="1:17" x14ac:dyDescent="0.25">
      <c r="A70" t="s">
        <v>553</v>
      </c>
      <c r="D70" t="str">
        <f t="shared" si="10"/>
        <v>INSERT INTO tocke_plovi(plov_idplov, tekmovalec_idtekmovalec, tocke) VALUES(24,(SELECT idtekmovalec FROM tekmovalec WHERE sailno='ITA8499'),35);</v>
      </c>
      <c r="E70">
        <v>35</v>
      </c>
      <c r="F70" t="str">
        <f t="shared" si="11"/>
        <v>INSERT INTO tocke_plovi(plov_idplov, tekmovalec_idtekmovalec, tocke) VALUES(25,(SELECT idtekmovalec FROM tekmovalec WHERE sailno='ITA8499'),34);</v>
      </c>
      <c r="G70">
        <v>34</v>
      </c>
      <c r="H70" t="str">
        <f t="shared" si="12"/>
        <v>INSERT INTO tocke_plovi(plov_idplov,tekmovalec_idtekmovalec,posebnosti) VALUES(26,(SELECT idtekmovalec FROM tekmovalec WHERE sailno='ITA8499'),'dns');</v>
      </c>
      <c r="I70" t="s">
        <v>115</v>
      </c>
      <c r="J70" t="str">
        <f t="shared" si="13"/>
        <v>INSERT INTO tocke_plovi(plov_idplov, tekmovalec_idtekmovalec, tocke) VALUES(27,(SELECT idtekmovalec FROM tekmovalec WHERE sailno='ITA8499'),33);</v>
      </c>
      <c r="K70">
        <v>33</v>
      </c>
      <c r="L70" t="str">
        <f t="shared" si="7"/>
        <v>INSERT INTO tocke_plovi(plov_idplov, tekmovalec_idtekmovalec, tocke) VALUES(28,(SELECT idtekmovalec FROM tekmovalec WHERE sailno='ITA8499'),45);</v>
      </c>
      <c r="M70">
        <v>45</v>
      </c>
      <c r="N70" t="str">
        <f t="shared" si="8"/>
        <v>INSERT INTO tocke_plovi(plov_idplov, tekmovalec_idtekmovalec, tocke) VALUES(29,(SELECT idtekmovalec FROM tekmovalec WHERE sailno='ITA8499'),37);</v>
      </c>
      <c r="O70">
        <v>37</v>
      </c>
      <c r="P70" t="str">
        <f t="shared" si="9"/>
        <v>INSERT INTO tocke_plovi(plov_idplov, tekmovalec_idtekmovalec, tocke) VALUES(37,(SELECT idtekmovalec FROM tekmovalec WHERE sailno='ITA8499'),34);</v>
      </c>
      <c r="Q70">
        <v>34</v>
      </c>
    </row>
    <row r="71" spans="1:17" x14ac:dyDescent="0.25">
      <c r="A71" t="s">
        <v>555</v>
      </c>
      <c r="D71" t="str">
        <f t="shared" si="10"/>
        <v>INSERT INTO tocke_plovi(plov_idplov, tekmovalec_idtekmovalec, tocke) VALUES(24,(SELECT idtekmovalec FROM tekmovalec WHERE sailno='SLO618'),42);</v>
      </c>
      <c r="E71">
        <v>42</v>
      </c>
      <c r="F71" t="str">
        <f t="shared" si="11"/>
        <v>INSERT INTO tocke_plovi(plov_idplov, tekmovalec_idtekmovalec, tocke) VALUES(25,(SELECT idtekmovalec FROM tekmovalec WHERE sailno='SLO618'),39);</v>
      </c>
      <c r="G71">
        <v>39</v>
      </c>
      <c r="H71" t="str">
        <f t="shared" si="12"/>
        <v>INSERT INTO tocke_plovi(plov_idplov, tekmovalec_idtekmovalec, tocke) VALUES(26,(SELECT idtekmovalec FROM tekmovalec WHERE sailno='SLO618'),36);</v>
      </c>
      <c r="I71">
        <v>36</v>
      </c>
      <c r="J71" t="str">
        <f t="shared" si="13"/>
        <v>INSERT INTO tocke_plovi(plov_idplov, tekmovalec_idtekmovalec, tocke) VALUES(27,(SELECT idtekmovalec FROM tekmovalec WHERE sailno='SLO618'),38);</v>
      </c>
      <c r="K71">
        <v>38</v>
      </c>
      <c r="L71" t="str">
        <f t="shared" si="7"/>
        <v>INSERT INTO tocke_plovi(plov_idplov, tekmovalec_idtekmovalec, tocke) VALUES(28,(SELECT idtekmovalec FROM tekmovalec WHERE sailno='SLO618'),48);</v>
      </c>
      <c r="M71">
        <v>48</v>
      </c>
      <c r="N71" t="str">
        <f t="shared" si="8"/>
        <v>INSERT INTO tocke_plovi(plov_idplov, tekmovalec_idtekmovalec, tocke) VALUES(29,(SELECT idtekmovalec FROM tekmovalec WHERE sailno='SLO618'),40);</v>
      </c>
      <c r="O71">
        <v>40</v>
      </c>
      <c r="P71" t="str">
        <f t="shared" si="9"/>
        <v>INSERT INTO tocke_plovi(plov_idplov, tekmovalec_idtekmovalec, tocke) VALUES(37,(SELECT idtekmovalec FROM tekmovalec WHERE sailno='SLO618'),32);</v>
      </c>
      <c r="Q71">
        <v>32</v>
      </c>
    </row>
    <row r="72" spans="1:17" x14ac:dyDescent="0.25">
      <c r="A72" t="s">
        <v>557</v>
      </c>
      <c r="D72" t="str">
        <f t="shared" si="10"/>
        <v>INSERT INTO tocke_plovi(plov_idplov,tekmovalec_idtekmovalec,posebnosti) VALUES(24,(SELECT idtekmovalec FROM tekmovalec WHERE sailno='ITA9032'),'dns');</v>
      </c>
      <c r="E72" t="s">
        <v>115</v>
      </c>
      <c r="F72" t="str">
        <f t="shared" si="11"/>
        <v>INSERT INTO tocke_plovi(plov_idplov,tekmovalec_idtekmovalec,posebnosti) VALUES(25,(SELECT idtekmovalec FROM tekmovalec WHERE sailno='ITA9032'),'dns');</v>
      </c>
      <c r="G72" t="s">
        <v>115</v>
      </c>
      <c r="H72" t="str">
        <f t="shared" si="12"/>
        <v>INSERT INTO tocke_plovi(plov_idplov,tekmovalec_idtekmovalec,posebnosti) VALUES(26,(SELECT idtekmovalec FROM tekmovalec WHERE sailno='ITA9032'),'dns');</v>
      </c>
      <c r="I72" t="s">
        <v>115</v>
      </c>
      <c r="J72" t="str">
        <f t="shared" si="13"/>
        <v>INSERT INTO tocke_plovi(plov_idplov, tekmovalec_idtekmovalec, tocke) VALUES(27,(SELECT idtekmovalec FROM tekmovalec WHERE sailno='ITA9032'),21);</v>
      </c>
      <c r="K72">
        <v>21</v>
      </c>
      <c r="L72" t="str">
        <f t="shared" si="7"/>
        <v>INSERT INTO tocke_plovi(plov_idplov, tekmovalec_idtekmovalec, tocke) VALUES(28,(SELECT idtekmovalec FROM tekmovalec WHERE sailno='ITA9032'),14);</v>
      </c>
      <c r="M72">
        <v>14</v>
      </c>
      <c r="N72" t="str">
        <f t="shared" si="8"/>
        <v>INSERT INTO tocke_plovi(plov_idplov, tekmovalec_idtekmovalec, tocke) VALUES(29,(SELECT idtekmovalec FROM tekmovalec WHERE sailno='ITA9032'),45);</v>
      </c>
      <c r="O72">
        <v>45</v>
      </c>
      <c r="P72" t="str">
        <f t="shared" si="9"/>
        <v>INSERT INTO tocke_plovi(plov_idplov, tekmovalec_idtekmovalec, tocke) VALUES(37,(SELECT idtekmovalec FROM tekmovalec WHERE sailno='ITA9032'),29);</v>
      </c>
      <c r="Q72">
        <v>29</v>
      </c>
    </row>
    <row r="73" spans="1:17" x14ac:dyDescent="0.25">
      <c r="A73" t="s">
        <v>559</v>
      </c>
      <c r="D73" t="str">
        <f t="shared" si="10"/>
        <v>INSERT INTO tocke_plovi(plov_idplov, tekmovalec_idtekmovalec, tocke) VALUES(24,(SELECT idtekmovalec FROM tekmovalec WHERE sailno='ITA8388'),37);</v>
      </c>
      <c r="E73">
        <v>37</v>
      </c>
      <c r="F73" t="str">
        <f t="shared" si="11"/>
        <v>INSERT INTO tocke_plovi(plov_idplov, tekmovalec_idtekmovalec, tocke) VALUES(25,(SELECT idtekmovalec FROM tekmovalec WHERE sailno='ITA8388'),35);</v>
      </c>
      <c r="G73">
        <v>35</v>
      </c>
      <c r="H73" t="str">
        <f t="shared" si="12"/>
        <v>INSERT INTO tocke_plovi(plov_idplov, tekmovalec_idtekmovalec, tocke) VALUES(26,(SELECT idtekmovalec FROM tekmovalec WHERE sailno='ITA8388'),30);</v>
      </c>
      <c r="I73">
        <v>30</v>
      </c>
      <c r="J73" t="str">
        <f t="shared" si="13"/>
        <v>INSERT INTO tocke_plovi(plov_idplov, tekmovalec_idtekmovalec, tocke) VALUES(27,(SELECT idtekmovalec FROM tekmovalec WHERE sailno='ITA8388'),35);</v>
      </c>
      <c r="K73">
        <v>35</v>
      </c>
      <c r="L73" t="str">
        <f t="shared" si="7"/>
        <v>INSERT INTO tocke_plovi(plov_idplov, tekmovalec_idtekmovalec, tocke) VALUES(28,(SELECT idtekmovalec FROM tekmovalec WHERE sailno='ITA8388'),48);</v>
      </c>
      <c r="M73">
        <v>48</v>
      </c>
      <c r="N73" t="str">
        <f t="shared" si="8"/>
        <v>INSERT INTO tocke_plovi(plov_idplov, tekmovalec_idtekmovalec, tocke) VALUES(29,(SELECT idtekmovalec FROM tekmovalec WHERE sailno='ITA8388'),50);</v>
      </c>
      <c r="O73">
        <v>50</v>
      </c>
      <c r="P73" t="str">
        <f t="shared" si="9"/>
        <v>INSERT INTO tocke_plovi(plov_idplov, tekmovalec_idtekmovalec, tocke) VALUES(37,(SELECT idtekmovalec FROM tekmovalec WHERE sailno='ITA8388'),46);</v>
      </c>
      <c r="Q73">
        <v>46</v>
      </c>
    </row>
    <row r="74" spans="1:17" x14ac:dyDescent="0.25">
      <c r="A74" t="s">
        <v>561</v>
      </c>
      <c r="D74" t="str">
        <f t="shared" si="10"/>
        <v>INSERT INTO tocke_plovi(plov_idplov,tekmovalec_idtekmovalec,posebnosti) VALUES(24,(SELECT idtekmovalec FROM tekmovalec WHERE sailno='ITA8952'),'dns');</v>
      </c>
      <c r="E74" t="s">
        <v>115</v>
      </c>
      <c r="F74" t="str">
        <f t="shared" si="11"/>
        <v>INSERT INTO tocke_plovi(plov_idplov,tekmovalec_idtekmovalec,posebnosti) VALUES(25,(SELECT idtekmovalec FROM tekmovalec WHERE sailno='ITA8952'),'dns');</v>
      </c>
      <c r="G74" t="s">
        <v>115</v>
      </c>
      <c r="H74" t="str">
        <f t="shared" si="12"/>
        <v>INSERT INTO tocke_plovi(plov_idplov,tekmovalec_idtekmovalec,posebnosti) VALUES(26,(SELECT idtekmovalec FROM tekmovalec WHERE sailno='ITA8952'),'dns');</v>
      </c>
      <c r="I74" t="s">
        <v>115</v>
      </c>
      <c r="J74" t="str">
        <f t="shared" si="13"/>
        <v>INSERT INTO tocke_plovi(plov_idplov, tekmovalec_idtekmovalec, tocke) VALUES(27,(SELECT idtekmovalec FROM tekmovalec WHERE sailno='ITA8952'),19);</v>
      </c>
      <c r="K74">
        <v>19</v>
      </c>
      <c r="L74" t="str">
        <f t="shared" si="7"/>
        <v>INSERT INTO tocke_plovi(plov_idplov, tekmovalec_idtekmovalec, tocke) VALUES(28,(SELECT idtekmovalec FROM tekmovalec WHERE sailno='ITA8952'),18);</v>
      </c>
      <c r="M74">
        <v>18</v>
      </c>
      <c r="N74" t="str">
        <f t="shared" si="8"/>
        <v>INSERT INTO tocke_plovi(plov_idplov,tekmovalec_idtekmovalec,posebnosti) VALUES(29,(SELECT idtekmovalec FROM tekmovalec WHERE sailno='ITA8952'),'ret');</v>
      </c>
      <c r="O74" t="s">
        <v>196</v>
      </c>
      <c r="P74" t="str">
        <f t="shared" si="9"/>
        <v>INSERT INTO tocke_plovi(plov_idplov, tekmovalec_idtekmovalec, tocke) VALUES(37,(SELECT idtekmovalec FROM tekmovalec WHERE sailno='ITA8952'),18);</v>
      </c>
      <c r="Q74">
        <v>18</v>
      </c>
    </row>
    <row r="75" spans="1:17" x14ac:dyDescent="0.25">
      <c r="A75" t="s">
        <v>563</v>
      </c>
      <c r="D75" t="str">
        <f t="shared" si="10"/>
        <v>INSERT INTO tocke_plovi(plov_idplov, tekmovalec_idtekmovalec, tocke) VALUES(24,(SELECT idtekmovalec FROM tekmovalec WHERE sailno='SLO631'),38);</v>
      </c>
      <c r="E75">
        <v>38</v>
      </c>
      <c r="F75" t="str">
        <f t="shared" si="11"/>
        <v>INSERT INTO tocke_plovi(plov_idplov, tekmovalec_idtekmovalec, tocke) VALUES(25,(SELECT idtekmovalec FROM tekmovalec WHERE sailno='SLO631'),36);</v>
      </c>
      <c r="G75">
        <v>36</v>
      </c>
      <c r="H75" t="str">
        <f t="shared" si="12"/>
        <v>INSERT INTO tocke_plovi(plov_idplov, tekmovalec_idtekmovalec, tocke) VALUES(26,(SELECT idtekmovalec FROM tekmovalec WHERE sailno='SLO631'),35);</v>
      </c>
      <c r="I75">
        <v>35</v>
      </c>
      <c r="J75" t="str">
        <f t="shared" si="13"/>
        <v>INSERT INTO tocke_plovi(plov_idplov, tekmovalec_idtekmovalec, tocke) VALUES(27,(SELECT idtekmovalec FROM tekmovalec WHERE sailno='SLO631'),37);</v>
      </c>
      <c r="K75">
        <v>37</v>
      </c>
      <c r="L75" t="str">
        <f t="shared" si="7"/>
        <v>INSERT INTO tocke_plovi(plov_idplov, tekmovalec_idtekmovalec, tocke) VALUES(28,(SELECT idtekmovalec FROM tekmovalec WHERE sailno='SLO631'),46);</v>
      </c>
      <c r="M75">
        <v>46</v>
      </c>
      <c r="N75" t="str">
        <f t="shared" si="8"/>
        <v>INSERT INTO tocke_plovi(plov_idplov, tekmovalec_idtekmovalec, tocke) VALUES(29,(SELECT idtekmovalec FROM tekmovalec WHERE sailno='SLO631'),44);</v>
      </c>
      <c r="O75">
        <v>44</v>
      </c>
      <c r="P75" t="str">
        <f t="shared" si="9"/>
        <v>INSERT INTO tocke_plovi(plov_idplov, tekmovalec_idtekmovalec, tocke) VALUES(37,(SELECT idtekmovalec FROM tekmovalec WHERE sailno='SLO631'),45);</v>
      </c>
      <c r="Q75">
        <v>45</v>
      </c>
    </row>
    <row r="76" spans="1:17" x14ac:dyDescent="0.25">
      <c r="A76" t="s">
        <v>565</v>
      </c>
      <c r="D76" t="str">
        <f t="shared" si="10"/>
        <v>INSERT INTO tocke_plovi(plov_idplov,tekmovalec_idtekmovalec,posebnosti) VALUES(24,(SELECT idtekmovalec FROM tekmovalec WHERE sailno='ITA7356'),'dns');</v>
      </c>
      <c r="E76" t="s">
        <v>115</v>
      </c>
      <c r="F76" t="str">
        <f t="shared" si="11"/>
        <v>INSERT INTO tocke_plovi(plov_idplov,tekmovalec_idtekmovalec,posebnosti) VALUES(25,(SELECT idtekmovalec FROM tekmovalec WHERE sailno='ITA7356'),'dns');</v>
      </c>
      <c r="G76" t="s">
        <v>115</v>
      </c>
      <c r="H76" t="str">
        <f t="shared" si="12"/>
        <v>INSERT INTO tocke_plovi(plov_idplov,tekmovalec_idtekmovalec,posebnosti) VALUES(26,(SELECT idtekmovalec FROM tekmovalec WHERE sailno='ITA7356'),'dns');</v>
      </c>
      <c r="I76" t="s">
        <v>115</v>
      </c>
      <c r="J76" t="str">
        <f t="shared" si="13"/>
        <v>INSERT INTO tocke_plovi(plov_idplov, tekmovalec_idtekmovalec, tocke) VALUES(27,(SELECT idtekmovalec FROM tekmovalec WHERE sailno='ITA7356'),32);</v>
      </c>
      <c r="K76">
        <v>32</v>
      </c>
      <c r="L76" t="str">
        <f t="shared" ref="L76:L109" si="14">IF(ISNUMBER(M76),CONCATENATE("INSERT INTO tocke_plovi(plov_idplov, tekmovalec_idtekmovalec, tocke) VALUES(28,(SELECT idtekmovalec FROM tekmovalec WHERE sailno='",$A76,"'),",M76,");"),CONCATENATE("INSERT INTO tocke_plovi(plov_idplov,tekmovalec_idtekmovalec,posebnosti) VALUES(28,(SELECT idtekmovalec FROM tekmovalec WHERE sailno='",$A76,"'),'",M76,"');"))</f>
        <v>INSERT INTO tocke_plovi(plov_idplov, tekmovalec_idtekmovalec, tocke) VALUES(28,(SELECT idtekmovalec FROM tekmovalec WHERE sailno='ITA7356'),28);</v>
      </c>
      <c r="M76">
        <v>28</v>
      </c>
      <c r="N76" t="str">
        <f t="shared" ref="N76:N109" si="15">IF(ISNUMBER(O76),CONCATENATE("INSERT INTO tocke_plovi(plov_idplov, tekmovalec_idtekmovalec, tocke) VALUES(29,(SELECT idtekmovalec FROM tekmovalec WHERE sailno='",$A76,"'),",O76,");"),CONCATENATE("INSERT INTO tocke_plovi(plov_idplov,tekmovalec_idtekmovalec,posebnosti) VALUES(29,(SELECT idtekmovalec FROM tekmovalec WHERE sailno='",$A76,"'),'",O76,"');"))</f>
        <v>INSERT INTO tocke_plovi(plov_idplov, tekmovalec_idtekmovalec, tocke) VALUES(29,(SELECT idtekmovalec FROM tekmovalec WHERE sailno='ITA7356'),27);</v>
      </c>
      <c r="O76">
        <v>27</v>
      </c>
      <c r="P76" t="str">
        <f t="shared" ref="P76:P109" si="16">IF(ISNUMBER(Q76),CONCATENATE("INSERT INTO tocke_plovi(plov_idplov, tekmovalec_idtekmovalec, tocke) VALUES(37,(SELECT idtekmovalec FROM tekmovalec WHERE sailno='",$A76,"'),",Q76,");"),CONCATENATE("INSERT INTO tocke_plovi(plov_idplov,tekmovalec_idtekmovalec,posebnosti) VALUES(37,(SELECT idtekmovalec FROM tekmovalec WHERE sailno='",$A76,"'),'",Q76,"');"))</f>
        <v>INSERT INTO tocke_plovi(plov_idplov, tekmovalec_idtekmovalec, tocke) VALUES(37,(SELECT idtekmovalec FROM tekmovalec WHERE sailno='ITA7356'),30);</v>
      </c>
      <c r="Q76">
        <v>30</v>
      </c>
    </row>
    <row r="77" spans="1:17" x14ac:dyDescent="0.25">
      <c r="A77" t="s">
        <v>567</v>
      </c>
      <c r="D77" t="str">
        <f t="shared" si="10"/>
        <v>INSERT INTO tocke_plovi(plov_idplov, tekmovalec_idtekmovalec, tocke) VALUES(24,(SELECT idtekmovalec FROM tekmovalec WHERE sailno='SLO527'),39);</v>
      </c>
      <c r="E77">
        <v>39</v>
      </c>
      <c r="F77" t="str">
        <f t="shared" si="11"/>
        <v>INSERT INTO tocke_plovi(plov_idplov, tekmovalec_idtekmovalec, tocke) VALUES(25,(SELECT idtekmovalec FROM tekmovalec WHERE sailno='SLO527'),42);</v>
      </c>
      <c r="G77">
        <v>42</v>
      </c>
      <c r="H77" t="str">
        <f t="shared" si="12"/>
        <v>INSERT INTO tocke_plovi(plov_idplov, tekmovalec_idtekmovalec, tocke) VALUES(26,(SELECT idtekmovalec FROM tekmovalec WHERE sailno='SLO527'),36);</v>
      </c>
      <c r="I77">
        <v>36</v>
      </c>
      <c r="J77" t="str">
        <f t="shared" si="13"/>
        <v>INSERT INTO tocke_plovi(plov_idplov, tekmovalec_idtekmovalec, tocke) VALUES(27,(SELECT idtekmovalec FROM tekmovalec WHERE sailno='SLO527'),42);</v>
      </c>
      <c r="K77">
        <v>42</v>
      </c>
      <c r="L77" t="str">
        <f t="shared" si="14"/>
        <v>INSERT INTO tocke_plovi(plov_idplov, tekmovalec_idtekmovalec, tocke) VALUES(28,(SELECT idtekmovalec FROM tekmovalec WHERE sailno='SLO527'),41);</v>
      </c>
      <c r="M77">
        <v>41</v>
      </c>
      <c r="N77" t="str">
        <f t="shared" si="15"/>
        <v>INSERT INTO tocke_plovi(plov_idplov, tekmovalec_idtekmovalec, tocke) VALUES(29,(SELECT idtekmovalec FROM tekmovalec WHERE sailno='SLO527'),44);</v>
      </c>
      <c r="O77">
        <v>44</v>
      </c>
      <c r="P77" t="str">
        <f t="shared" si="16"/>
        <v>INSERT INTO tocke_plovi(plov_idplov, tekmovalec_idtekmovalec, tocke) VALUES(37,(SELECT idtekmovalec FROM tekmovalec WHERE sailno='SLO527'),37);</v>
      </c>
      <c r="Q77">
        <v>37</v>
      </c>
    </row>
    <row r="78" spans="1:17" x14ac:dyDescent="0.25">
      <c r="A78" t="s">
        <v>569</v>
      </c>
      <c r="D78" t="str">
        <f t="shared" si="10"/>
        <v>INSERT INTO tocke_plovi(plov_idplov, tekmovalec_idtekmovalec, tocke) VALUES(24,(SELECT idtekmovalec FROM tekmovalec WHERE sailno='ITA6445'),42);</v>
      </c>
      <c r="E78">
        <v>42</v>
      </c>
      <c r="F78" t="str">
        <f t="shared" si="11"/>
        <v>INSERT INTO tocke_plovi(plov_idplov, tekmovalec_idtekmovalec, tocke) VALUES(25,(SELECT idtekmovalec FROM tekmovalec WHERE sailno='ITA6445'),41);</v>
      </c>
      <c r="G78">
        <v>41</v>
      </c>
      <c r="H78" t="str">
        <f t="shared" si="12"/>
        <v>INSERT INTO tocke_plovi(plov_idplov, tekmovalec_idtekmovalec, tocke) VALUES(26,(SELECT idtekmovalec FROM tekmovalec WHERE sailno='ITA6445'),17);</v>
      </c>
      <c r="I78">
        <v>17</v>
      </c>
      <c r="J78" t="str">
        <f t="shared" si="13"/>
        <v>INSERT INTO tocke_plovi(plov_idplov, tekmovalec_idtekmovalec, tocke) VALUES(27,(SELECT idtekmovalec FROM tekmovalec WHERE sailno='ITA6445'),41);</v>
      </c>
      <c r="K78">
        <v>41</v>
      </c>
      <c r="L78" t="str">
        <f t="shared" si="14"/>
        <v>INSERT INTO tocke_plovi(plov_idplov,tekmovalec_idtekmovalec,posebnosti) VALUES(28,(SELECT idtekmovalec FROM tekmovalec WHERE sailno='ITA6445'),'ufd');</v>
      </c>
      <c r="M78" t="s">
        <v>216</v>
      </c>
      <c r="N78" t="str">
        <f t="shared" si="15"/>
        <v>INSERT INTO tocke_plovi(plov_idplov, tekmovalec_idtekmovalec, tocke) VALUES(29,(SELECT idtekmovalec FROM tekmovalec WHERE sailno='ITA6445'),47);</v>
      </c>
      <c r="O78">
        <v>47</v>
      </c>
      <c r="P78" t="str">
        <f t="shared" si="16"/>
        <v>INSERT INTO tocke_plovi(plov_idplov, tekmovalec_idtekmovalec, tocke) VALUES(37,(SELECT idtekmovalec FROM tekmovalec WHERE sailno='ITA6445'),50);</v>
      </c>
      <c r="Q78">
        <v>50</v>
      </c>
    </row>
    <row r="79" spans="1:17" x14ac:dyDescent="0.25">
      <c r="A79" t="s">
        <v>571</v>
      </c>
      <c r="D79" t="str">
        <f t="shared" si="10"/>
        <v>INSERT INTO tocke_plovi(plov_idplov,tekmovalec_idtekmovalec,posebnosti) VALUES(24,(SELECT idtekmovalec FROM tekmovalec WHERE sailno='ITA8779'),'dns');</v>
      </c>
      <c r="E79" t="s">
        <v>115</v>
      </c>
      <c r="F79" t="str">
        <f t="shared" si="11"/>
        <v>INSERT INTO tocke_plovi(plov_idplov,tekmovalec_idtekmovalec,posebnosti) VALUES(25,(SELECT idtekmovalec FROM tekmovalec WHERE sailno='ITA8779'),'dns');</v>
      </c>
      <c r="G79" t="s">
        <v>115</v>
      </c>
      <c r="H79" t="str">
        <f t="shared" si="12"/>
        <v>INSERT INTO tocke_plovi(plov_idplov,tekmovalec_idtekmovalec,posebnosti) VALUES(26,(SELECT idtekmovalec FROM tekmovalec WHERE sailno='ITA8779'),'dns');</v>
      </c>
      <c r="I79" t="s">
        <v>115</v>
      </c>
      <c r="J79" t="str">
        <f t="shared" si="13"/>
        <v>INSERT INTO tocke_plovi(plov_idplov, tekmovalec_idtekmovalec, tocke) VALUES(27,(SELECT idtekmovalec FROM tekmovalec WHERE sailno='ITA8779'),30);</v>
      </c>
      <c r="K79">
        <v>30</v>
      </c>
      <c r="L79" t="str">
        <f t="shared" si="14"/>
        <v>INSERT INTO tocke_plovi(plov_idplov, tekmovalec_idtekmovalec, tocke) VALUES(28,(SELECT idtekmovalec FROM tekmovalec WHERE sailno='ITA8779'),32);</v>
      </c>
      <c r="M79">
        <v>32</v>
      </c>
      <c r="N79" t="str">
        <f t="shared" si="15"/>
        <v>INSERT INTO tocke_plovi(plov_idplov, tekmovalec_idtekmovalec, tocke) VALUES(29,(SELECT idtekmovalec FROM tekmovalec WHERE sailno='ITA8779'),25);</v>
      </c>
      <c r="O79">
        <v>25</v>
      </c>
      <c r="P79" t="str">
        <f t="shared" si="16"/>
        <v>INSERT INTO tocke_plovi(plov_idplov, tekmovalec_idtekmovalec, tocke) VALUES(37,(SELECT idtekmovalec FROM tekmovalec WHERE sailno='ITA8779'),33);</v>
      </c>
      <c r="Q79">
        <v>33</v>
      </c>
    </row>
    <row r="80" spans="1:17" x14ac:dyDescent="0.25">
      <c r="A80" t="s">
        <v>573</v>
      </c>
      <c r="D80" t="str">
        <f t="shared" si="10"/>
        <v>INSERT INTO tocke_plovi(plov_idplov, tekmovalec_idtekmovalec, tocke) VALUES(24,(SELECT idtekmovalec FROM tekmovalec WHERE sailno='SLO912'),41);</v>
      </c>
      <c r="E80">
        <v>41</v>
      </c>
      <c r="F80" t="str">
        <f t="shared" si="11"/>
        <v>INSERT INTO tocke_plovi(plov_idplov, tekmovalec_idtekmovalec, tocke) VALUES(25,(SELECT idtekmovalec FROM tekmovalec WHERE sailno='SLO912'),39);</v>
      </c>
      <c r="G80">
        <v>39</v>
      </c>
      <c r="H80" t="str">
        <f t="shared" si="12"/>
        <v>INSERT INTO tocke_plovi(plov_idplov, tekmovalec_idtekmovalec, tocke) VALUES(26,(SELECT idtekmovalec FROM tekmovalec WHERE sailno='SLO912'),39);</v>
      </c>
      <c r="I80">
        <v>39</v>
      </c>
      <c r="J80" t="str">
        <f t="shared" si="13"/>
        <v>INSERT INTO tocke_plovi(plov_idplov, tekmovalec_idtekmovalec, tocke) VALUES(27,(SELECT idtekmovalec FROM tekmovalec WHERE sailno='SLO912'),39);</v>
      </c>
      <c r="K80">
        <v>39</v>
      </c>
      <c r="L80" t="str">
        <f t="shared" si="14"/>
        <v>INSERT INTO tocke_plovi(plov_idplov, tekmovalec_idtekmovalec, tocke) VALUES(28,(SELECT idtekmovalec FROM tekmovalec WHERE sailno='SLO912'),39);</v>
      </c>
      <c r="M80">
        <v>39</v>
      </c>
      <c r="N80" t="str">
        <f t="shared" si="15"/>
        <v>INSERT INTO tocke_plovi(plov_idplov, tekmovalec_idtekmovalec, tocke) VALUES(29,(SELECT idtekmovalec FROM tekmovalec WHERE sailno='SLO912'),46);</v>
      </c>
      <c r="O80">
        <v>46</v>
      </c>
      <c r="P80" t="str">
        <f t="shared" si="16"/>
        <v>INSERT INTO tocke_plovi(plov_idplov,tekmovalec_idtekmovalec,posebnosti) VALUES(37,(SELECT idtekmovalec FROM tekmovalec WHERE sailno='SLO912'),'ufd');</v>
      </c>
      <c r="Q80" t="s">
        <v>216</v>
      </c>
    </row>
    <row r="81" spans="1:17" x14ac:dyDescent="0.25">
      <c r="A81" t="s">
        <v>209</v>
      </c>
      <c r="D81" t="str">
        <f t="shared" si="10"/>
        <v>INSERT INTO tocke_plovi(plov_idplov,tekmovalec_idtekmovalec,posebnosti) VALUES(24,(SELECT idtekmovalec FROM tekmovalec WHERE sailno='SUI1824'),'dns');</v>
      </c>
      <c r="E81" t="s">
        <v>115</v>
      </c>
      <c r="F81" t="str">
        <f t="shared" si="11"/>
        <v>INSERT INTO tocke_plovi(plov_idplov,tekmovalec_idtekmovalec,posebnosti) VALUES(25,(SELECT idtekmovalec FROM tekmovalec WHERE sailno='SUI1824'),'dns');</v>
      </c>
      <c r="G81" t="s">
        <v>115</v>
      </c>
      <c r="H81" t="str">
        <f t="shared" si="12"/>
        <v>INSERT INTO tocke_plovi(plov_idplov,tekmovalec_idtekmovalec,posebnosti) VALUES(26,(SELECT idtekmovalec FROM tekmovalec WHERE sailno='SUI1824'),'dns');</v>
      </c>
      <c r="I81" t="s">
        <v>115</v>
      </c>
      <c r="J81" t="str">
        <f t="shared" si="13"/>
        <v>INSERT INTO tocke_plovi(plov_idplov, tekmovalec_idtekmovalec, tocke) VALUES(27,(SELECT idtekmovalec FROM tekmovalec WHERE sailno='SUI1824'),30);</v>
      </c>
      <c r="K81">
        <v>30</v>
      </c>
      <c r="L81" t="str">
        <f t="shared" si="14"/>
        <v>INSERT INTO tocke_plovi(plov_idplov, tekmovalec_idtekmovalec, tocke) VALUES(28,(SELECT idtekmovalec FROM tekmovalec WHERE sailno='SUI1824'),18);</v>
      </c>
      <c r="M81">
        <v>18</v>
      </c>
      <c r="N81" t="str">
        <f t="shared" si="15"/>
        <v>INSERT INTO tocke_plovi(plov_idplov, tekmovalec_idtekmovalec, tocke) VALUES(29,(SELECT idtekmovalec FROM tekmovalec WHERE sailno='SUI1824'),39);</v>
      </c>
      <c r="O81">
        <v>39</v>
      </c>
      <c r="P81" t="str">
        <f t="shared" si="16"/>
        <v>INSERT INTO tocke_plovi(plov_idplov, tekmovalec_idtekmovalec, tocke) VALUES(37,(SELECT idtekmovalec FROM tekmovalec WHERE sailno='SUI1824'),39);</v>
      </c>
      <c r="Q81">
        <v>39</v>
      </c>
    </row>
    <row r="82" spans="1:17" x14ac:dyDescent="0.25">
      <c r="A82" t="s">
        <v>575</v>
      </c>
      <c r="D82" t="str">
        <f t="shared" si="10"/>
        <v>INSERT INTO tocke_plovi(plov_idplov, tekmovalec_idtekmovalec, tocke) VALUES(24,(SELECT idtekmovalec FROM tekmovalec WHERE sailno='SLO524'),43);</v>
      </c>
      <c r="E82">
        <v>43</v>
      </c>
      <c r="F82" t="str">
        <f t="shared" si="11"/>
        <v>INSERT INTO tocke_plovi(plov_idplov, tekmovalec_idtekmovalec, tocke) VALUES(25,(SELECT idtekmovalec FROM tekmovalec WHERE sailno='SLO524'),38);</v>
      </c>
      <c r="G82">
        <v>38</v>
      </c>
      <c r="H82" t="str">
        <f t="shared" si="12"/>
        <v>INSERT INTO tocke_plovi(plov_idplov, tekmovalec_idtekmovalec, tocke) VALUES(26,(SELECT idtekmovalec FROM tekmovalec WHERE sailno='SLO524'),31);</v>
      </c>
      <c r="I82">
        <v>31</v>
      </c>
      <c r="J82" t="str">
        <f t="shared" si="13"/>
        <v>INSERT INTO tocke_plovi(plov_idplov, tekmovalec_idtekmovalec, tocke) VALUES(27,(SELECT idtekmovalec FROM tekmovalec WHERE sailno='SLO524'),43);</v>
      </c>
      <c r="K82">
        <v>43</v>
      </c>
      <c r="L82" t="str">
        <f t="shared" si="14"/>
        <v>INSERT INTO tocke_plovi(plov_idplov, tekmovalec_idtekmovalec, tocke) VALUES(28,(SELECT idtekmovalec FROM tekmovalec WHERE sailno='SLO524'),43);</v>
      </c>
      <c r="M82">
        <v>43</v>
      </c>
      <c r="N82" t="str">
        <f t="shared" si="15"/>
        <v>INSERT INTO tocke_plovi(plov_idplov,tekmovalec_idtekmovalec,posebnosti) VALUES(29,(SELECT idtekmovalec FROM tekmovalec WHERE sailno='SLO524'),'ufd');</v>
      </c>
      <c r="O82" t="s">
        <v>216</v>
      </c>
      <c r="P82" t="str">
        <f t="shared" si="16"/>
        <v>INSERT INTO tocke_plovi(plov_idplov, tekmovalec_idtekmovalec, tocke) VALUES(37,(SELECT idtekmovalec FROM tekmovalec WHERE sailno='SLO524'),50);</v>
      </c>
      <c r="Q82">
        <v>50</v>
      </c>
    </row>
    <row r="83" spans="1:17" x14ac:dyDescent="0.25">
      <c r="A83" t="s">
        <v>300</v>
      </c>
      <c r="D83" t="str">
        <f t="shared" si="10"/>
        <v>INSERT INTO tocke_plovi(plov_idplov, tekmovalec_idtekmovalec, tocke) VALUES(24,(SELECT idtekmovalec FROM tekmovalec WHERE sailno='SLO393'),26);</v>
      </c>
      <c r="E83">
        <v>26</v>
      </c>
      <c r="F83" t="str">
        <f t="shared" si="11"/>
        <v>INSERT INTO tocke_plovi(plov_idplov, tekmovalec_idtekmovalec, tocke) VALUES(25,(SELECT idtekmovalec FROM tekmovalec WHERE sailno='SLO393'),37);</v>
      </c>
      <c r="G83">
        <v>37</v>
      </c>
      <c r="H83" t="str">
        <f t="shared" si="12"/>
        <v>INSERT INTO tocke_plovi(plov_idplov,tekmovalec_idtekmovalec,posebnosti) VALUES(26,(SELECT idtekmovalec FROM tekmovalec WHERE sailno='SLO393'),'dns');</v>
      </c>
      <c r="I83" t="s">
        <v>115</v>
      </c>
      <c r="J83" t="str">
        <f t="shared" si="13"/>
        <v>INSERT INTO tocke_plovi(plov_idplov,tekmovalec_idtekmovalec,posebnosti) VALUES(27,(SELECT idtekmovalec FROM tekmovalec WHERE sailno='SLO393'),'ufd');</v>
      </c>
      <c r="K83" t="s">
        <v>216</v>
      </c>
      <c r="L83" t="str">
        <f t="shared" si="14"/>
        <v>INSERT INTO tocke_plovi(plov_idplov, tekmovalec_idtekmovalec, tocke) VALUES(28,(SELECT idtekmovalec FROM tekmovalec WHERE sailno='SLO393'),44);</v>
      </c>
      <c r="M83">
        <v>44</v>
      </c>
      <c r="N83" t="str">
        <f t="shared" si="15"/>
        <v>INSERT INTO tocke_plovi(plov_idplov, tekmovalec_idtekmovalec, tocke) VALUES(29,(SELECT idtekmovalec FROM tekmovalec WHERE sailno='SLO393'),35);</v>
      </c>
      <c r="O83">
        <v>35</v>
      </c>
      <c r="P83" t="str">
        <f t="shared" si="16"/>
        <v>INSERT INTO tocke_plovi(plov_idplov, tekmovalec_idtekmovalec, tocke) VALUES(37,(SELECT idtekmovalec FROM tekmovalec WHERE sailno='SLO393'),49);</v>
      </c>
      <c r="Q83">
        <v>49</v>
      </c>
    </row>
    <row r="84" spans="1:17" x14ac:dyDescent="0.25">
      <c r="A84" t="s">
        <v>302</v>
      </c>
      <c r="D84" t="str">
        <f t="shared" si="10"/>
        <v>INSERT INTO tocke_plovi(plov_idplov, tekmovalec_idtekmovalec, tocke) VALUES(24,(SELECT idtekmovalec FROM tekmovalec WHERE sailno='SLO984'),39);</v>
      </c>
      <c r="E84">
        <v>39</v>
      </c>
      <c r="F84" t="str">
        <f t="shared" si="11"/>
        <v>INSERT INTO tocke_plovi(plov_idplov, tekmovalec_idtekmovalec, tocke) VALUES(25,(SELECT idtekmovalec FROM tekmovalec WHERE sailno='SLO984'),41);</v>
      </c>
      <c r="G84">
        <v>41</v>
      </c>
      <c r="H84" t="str">
        <f t="shared" si="12"/>
        <v>INSERT INTO tocke_plovi(plov_idplov, tekmovalec_idtekmovalec, tocke) VALUES(26,(SELECT idtekmovalec FROM tekmovalec WHERE sailno='SLO984'),33);</v>
      </c>
      <c r="I84">
        <v>33</v>
      </c>
      <c r="J84" t="str">
        <f t="shared" si="13"/>
        <v>INSERT INTO tocke_plovi(plov_idplov, tekmovalec_idtekmovalec, tocke) VALUES(27,(SELECT idtekmovalec FROM tekmovalec WHERE sailno='SLO984'),46);</v>
      </c>
      <c r="K84">
        <v>46</v>
      </c>
      <c r="L84" t="str">
        <f t="shared" si="14"/>
        <v>INSERT INTO tocke_plovi(plov_idplov, tekmovalec_idtekmovalec, tocke) VALUES(28,(SELECT idtekmovalec FROM tekmovalec WHERE sailno='SLO984'),51);</v>
      </c>
      <c r="M84">
        <v>51</v>
      </c>
      <c r="N84" t="str">
        <f t="shared" si="15"/>
        <v>INSERT INTO tocke_plovi(plov_idplov, tekmovalec_idtekmovalec, tocke) VALUES(29,(SELECT idtekmovalec FROM tekmovalec WHERE sailno='SLO984'),46);</v>
      </c>
      <c r="O84">
        <v>46</v>
      </c>
      <c r="P84" t="str">
        <f t="shared" si="16"/>
        <v>INSERT INTO tocke_plovi(plov_idplov, tekmovalec_idtekmovalec, tocke) VALUES(37,(SELECT idtekmovalec FROM tekmovalec WHERE sailno='SLO984'),52);</v>
      </c>
      <c r="Q84">
        <v>52</v>
      </c>
    </row>
    <row r="85" spans="1:17" x14ac:dyDescent="0.25">
      <c r="A85" t="s">
        <v>304</v>
      </c>
      <c r="D85" t="str">
        <f t="shared" si="10"/>
        <v>INSERT INTO tocke_plovi(plov_idplov, tekmovalec_idtekmovalec, tocke) VALUES(24,(SELECT idtekmovalec FROM tekmovalec WHERE sailno='SLO443'),37);</v>
      </c>
      <c r="E85">
        <v>37</v>
      </c>
      <c r="F85" t="str">
        <f t="shared" si="11"/>
        <v>INSERT INTO tocke_plovi(plov_idplov, tekmovalec_idtekmovalec, tocke) VALUES(25,(SELECT idtekmovalec FROM tekmovalec WHERE sailno='SLO443'),43);</v>
      </c>
      <c r="G85">
        <v>43</v>
      </c>
      <c r="H85" t="str">
        <f t="shared" si="12"/>
        <v>INSERT INTO tocke_plovi(plov_idplov, tekmovalec_idtekmovalec, tocke) VALUES(26,(SELECT idtekmovalec FROM tekmovalec WHERE sailno='SLO443'),37);</v>
      </c>
      <c r="I85">
        <v>37</v>
      </c>
      <c r="J85" t="str">
        <f t="shared" si="13"/>
        <v>INSERT INTO tocke_plovi(plov_idplov, tekmovalec_idtekmovalec, tocke) VALUES(27,(SELECT idtekmovalec FROM tekmovalec WHERE sailno='SLO443'),43);</v>
      </c>
      <c r="K85">
        <v>43</v>
      </c>
      <c r="L85" t="str">
        <f t="shared" si="14"/>
        <v>INSERT INTO tocke_plovi(plov_idplov, tekmovalec_idtekmovalec, tocke) VALUES(28,(SELECT idtekmovalec FROM tekmovalec WHERE sailno='SLO443'),50);</v>
      </c>
      <c r="M85">
        <v>50</v>
      </c>
      <c r="N85" t="str">
        <f t="shared" si="15"/>
        <v>INSERT INTO tocke_plovi(plov_idplov, tekmovalec_idtekmovalec, tocke) VALUES(29,(SELECT idtekmovalec FROM tekmovalec WHERE sailno='SLO443'),52);</v>
      </c>
      <c r="O85">
        <v>52</v>
      </c>
      <c r="P85" t="str">
        <f t="shared" si="16"/>
        <v>INSERT INTO tocke_plovi(plov_idplov, tekmovalec_idtekmovalec, tocke) VALUES(37,(SELECT idtekmovalec FROM tekmovalec WHERE sailno='SLO443'),47);</v>
      </c>
      <c r="Q85">
        <v>47</v>
      </c>
    </row>
    <row r="86" spans="1:17" x14ac:dyDescent="0.25">
      <c r="A86" t="s">
        <v>306</v>
      </c>
      <c r="D86" t="str">
        <f t="shared" si="10"/>
        <v>INSERT INTO tocke_plovi(plov_idplov, tekmovalec_idtekmovalec, tocke) VALUES(24,(SELECT idtekmovalec FROM tekmovalec WHERE sailno='SLO523'),41);</v>
      </c>
      <c r="E86">
        <v>41</v>
      </c>
      <c r="F86" t="str">
        <f t="shared" si="11"/>
        <v>INSERT INTO tocke_plovi(plov_idplov, tekmovalec_idtekmovalec, tocke) VALUES(25,(SELECT idtekmovalec FROM tekmovalec WHERE sailno='SLO523'),37);</v>
      </c>
      <c r="G86">
        <v>37</v>
      </c>
      <c r="H86" t="str">
        <f t="shared" si="12"/>
        <v>INSERT INTO tocke_plovi(plov_idplov, tekmovalec_idtekmovalec, tocke) VALUES(26,(SELECT idtekmovalec FROM tekmovalec WHERE sailno='SLO523'),38);</v>
      </c>
      <c r="I86">
        <v>38</v>
      </c>
      <c r="J86" t="str">
        <f t="shared" si="13"/>
        <v>INSERT INTO tocke_plovi(plov_idplov, tekmovalec_idtekmovalec, tocke) VALUES(27,(SELECT idtekmovalec FROM tekmovalec WHERE sailno='SLO523'),45);</v>
      </c>
      <c r="K86">
        <v>45</v>
      </c>
      <c r="L86" t="str">
        <f t="shared" si="14"/>
        <v>INSERT INTO tocke_plovi(plov_idplov, tekmovalec_idtekmovalec, tocke) VALUES(28,(SELECT idtekmovalec FROM tekmovalec WHERE sailno='SLO523'),49);</v>
      </c>
      <c r="M86">
        <v>49</v>
      </c>
      <c r="N86" t="str">
        <f t="shared" si="15"/>
        <v>INSERT INTO tocke_plovi(plov_idplov, tekmovalec_idtekmovalec, tocke) VALUES(29,(SELECT idtekmovalec FROM tekmovalec WHERE sailno='SLO523'),49);</v>
      </c>
      <c r="O86">
        <v>49</v>
      </c>
      <c r="P86" t="str">
        <f t="shared" si="16"/>
        <v>INSERT INTO tocke_plovi(plov_idplov, tekmovalec_idtekmovalec, tocke) VALUES(37,(SELECT idtekmovalec FROM tekmovalec WHERE sailno='SLO523'),48);</v>
      </c>
      <c r="Q86">
        <v>48</v>
      </c>
    </row>
    <row r="87" spans="1:17" x14ac:dyDescent="0.25">
      <c r="A87" t="s">
        <v>308</v>
      </c>
      <c r="D87" t="str">
        <f t="shared" si="10"/>
        <v>INSERT INTO tocke_plovi(plov_idplov, tekmovalec_idtekmovalec, tocke) VALUES(24,(SELECT idtekmovalec FROM tekmovalec WHERE sailno='ITA6959'),40);</v>
      </c>
      <c r="E87">
        <v>40</v>
      </c>
      <c r="F87" t="str">
        <f t="shared" si="11"/>
        <v>INSERT INTO tocke_plovi(plov_idplov, tekmovalec_idtekmovalec, tocke) VALUES(25,(SELECT idtekmovalec FROM tekmovalec WHERE sailno='ITA6959'),35);</v>
      </c>
      <c r="G87">
        <v>35</v>
      </c>
      <c r="H87" t="str">
        <f t="shared" si="12"/>
        <v>INSERT INTO tocke_plovi(plov_idplov, tekmovalec_idtekmovalec, tocke) VALUES(26,(SELECT idtekmovalec FROM tekmovalec WHERE sailno='ITA6959'),38);</v>
      </c>
      <c r="I87">
        <v>38</v>
      </c>
      <c r="J87" t="str">
        <f t="shared" si="13"/>
        <v>INSERT INTO tocke_plovi(plov_idplov, tekmovalec_idtekmovalec, tocke) VALUES(27,(SELECT idtekmovalec FROM tekmovalec WHERE sailno='ITA6959'),50);</v>
      </c>
      <c r="K87">
        <v>50</v>
      </c>
      <c r="L87" t="str">
        <f t="shared" si="14"/>
        <v>INSERT INTO tocke_plovi(plov_idplov, tekmovalec_idtekmovalec, tocke) VALUES(28,(SELECT idtekmovalec FROM tekmovalec WHERE sailno='ITA6959'),47);</v>
      </c>
      <c r="M87">
        <v>47</v>
      </c>
      <c r="N87" t="str">
        <f t="shared" si="15"/>
        <v>INSERT INTO tocke_plovi(plov_idplov, tekmovalec_idtekmovalec, tocke) VALUES(29,(SELECT idtekmovalec FROM tekmovalec WHERE sailno='ITA6959'),51);</v>
      </c>
      <c r="O87">
        <v>51</v>
      </c>
      <c r="P87" t="str">
        <f t="shared" si="16"/>
        <v>INSERT INTO tocke_plovi(plov_idplov, tekmovalec_idtekmovalec, tocke) VALUES(37,(SELECT idtekmovalec FROM tekmovalec WHERE sailno='ITA6959'),49);</v>
      </c>
      <c r="Q87">
        <v>49</v>
      </c>
    </row>
    <row r="88" spans="1:17" x14ac:dyDescent="0.25">
      <c r="A88" t="s">
        <v>310</v>
      </c>
      <c r="D88" t="str">
        <f t="shared" si="10"/>
        <v>INSERT INTO tocke_plovi(plov_idplov,tekmovalec_idtekmovalec,posebnosti) VALUES(24,(SELECT idtekmovalec FROM tekmovalec WHERE sailno='ITA7369'),'dns');</v>
      </c>
      <c r="E88" t="s">
        <v>115</v>
      </c>
      <c r="F88" t="str">
        <f t="shared" si="11"/>
        <v>INSERT INTO tocke_plovi(plov_idplov,tekmovalec_idtekmovalec,posebnosti) VALUES(25,(SELECT idtekmovalec FROM tekmovalec WHERE sailno='ITA7369'),'dns');</v>
      </c>
      <c r="G88" t="s">
        <v>115</v>
      </c>
      <c r="H88" t="str">
        <f t="shared" si="12"/>
        <v>INSERT INTO tocke_plovi(plov_idplov,tekmovalec_idtekmovalec,posebnosti) VALUES(26,(SELECT idtekmovalec FROM tekmovalec WHERE sailno='ITA7369'),'dns');</v>
      </c>
      <c r="I88" t="s">
        <v>115</v>
      </c>
      <c r="J88" t="str">
        <f t="shared" si="13"/>
        <v>INSERT INTO tocke_plovi(plov_idplov, tekmovalec_idtekmovalec, tocke) VALUES(27,(SELECT idtekmovalec FROM tekmovalec WHERE sailno='ITA7369'),29);</v>
      </c>
      <c r="K88">
        <v>29</v>
      </c>
      <c r="L88" t="str">
        <f t="shared" si="14"/>
        <v>INSERT INTO tocke_plovi(plov_idplov, tekmovalec_idtekmovalec, tocke) VALUES(28,(SELECT idtekmovalec FROM tekmovalec WHERE sailno='ITA7369'),36);</v>
      </c>
      <c r="M88">
        <v>36</v>
      </c>
      <c r="N88" t="str">
        <f t="shared" si="15"/>
        <v>INSERT INTO tocke_plovi(plov_idplov, tekmovalec_idtekmovalec, tocke) VALUES(29,(SELECT idtekmovalec FROM tekmovalec WHERE sailno='ITA7369'),36);</v>
      </c>
      <c r="O88">
        <v>36</v>
      </c>
      <c r="P88" t="str">
        <f t="shared" si="16"/>
        <v>INSERT INTO tocke_plovi(plov_idplov, tekmovalec_idtekmovalec, tocke) VALUES(37,(SELECT idtekmovalec FROM tekmovalec WHERE sailno='ITA7369'),39);</v>
      </c>
      <c r="Q88">
        <v>39</v>
      </c>
    </row>
    <row r="89" spans="1:17" x14ac:dyDescent="0.25">
      <c r="A89" t="s">
        <v>312</v>
      </c>
      <c r="D89" t="str">
        <f t="shared" si="10"/>
        <v>INSERT INTO tocke_plovi(plov_idplov, tekmovalec_idtekmovalec, tocke) VALUES(24,(SELECT idtekmovalec FROM tekmovalec WHERE sailno='ITA6'),40);</v>
      </c>
      <c r="E89">
        <v>40</v>
      </c>
      <c r="F89" t="str">
        <f t="shared" si="11"/>
        <v>INSERT INTO tocke_plovi(plov_idplov, tekmovalec_idtekmovalec, tocke) VALUES(25,(SELECT idtekmovalec FROM tekmovalec WHERE sailno='ITA6'),40);</v>
      </c>
      <c r="G89">
        <v>40</v>
      </c>
      <c r="H89" t="str">
        <f t="shared" si="12"/>
        <v>INSERT INTO tocke_plovi(plov_idplov, tekmovalec_idtekmovalec, tocke) VALUES(26,(SELECT idtekmovalec FROM tekmovalec WHERE sailno='ITA6'),37);</v>
      </c>
      <c r="I89">
        <v>37</v>
      </c>
      <c r="J89" t="str">
        <f t="shared" si="13"/>
        <v>INSERT INTO tocke_plovi(plov_idplov, tekmovalec_idtekmovalec, tocke) VALUES(27,(SELECT idtekmovalec FROM tekmovalec WHERE sailno='ITA6'),42);</v>
      </c>
      <c r="K89">
        <v>42</v>
      </c>
      <c r="L89" t="str">
        <f t="shared" si="14"/>
        <v>INSERT INTO tocke_plovi(plov_idplov, tekmovalec_idtekmovalec, tocke) VALUES(28,(SELECT idtekmovalec FROM tekmovalec WHERE sailno='ITA6'),53);</v>
      </c>
      <c r="M89">
        <v>53</v>
      </c>
      <c r="N89" t="str">
        <f t="shared" si="15"/>
        <v>INSERT INTO tocke_plovi(plov_idplov, tekmovalec_idtekmovalec, tocke) VALUES(29,(SELECT idtekmovalec FROM tekmovalec WHERE sailno='ITA6'),48);</v>
      </c>
      <c r="O89">
        <v>48</v>
      </c>
      <c r="P89" t="str">
        <f t="shared" si="16"/>
        <v>INSERT INTO tocke_plovi(plov_idplov, tekmovalec_idtekmovalec, tocke) VALUES(37,(SELECT idtekmovalec FROM tekmovalec WHERE sailno='ITA6'),54);</v>
      </c>
      <c r="Q89">
        <v>54</v>
      </c>
    </row>
    <row r="90" spans="1:17" x14ac:dyDescent="0.25">
      <c r="A90" t="s">
        <v>314</v>
      </c>
      <c r="D90" t="str">
        <f t="shared" si="10"/>
        <v>INSERT INTO tocke_plovi(plov_idplov, tekmovalec_idtekmovalec, tocke) VALUES(24,(SELECT idtekmovalec FROM tekmovalec WHERE sailno='SLO188'),36);</v>
      </c>
      <c r="E90">
        <v>36</v>
      </c>
      <c r="F90" t="str">
        <f t="shared" si="11"/>
        <v>INSERT INTO tocke_plovi(plov_idplov, tekmovalec_idtekmovalec, tocke) VALUES(25,(SELECT idtekmovalec FROM tekmovalec WHERE sailno='SLO188'),38);</v>
      </c>
      <c r="G90">
        <v>38</v>
      </c>
      <c r="H90" t="str">
        <f t="shared" si="12"/>
        <v>INSERT INTO tocke_plovi(plov_idplov,tekmovalec_idtekmovalec,posebnosti) VALUES(26,(SELECT idtekmovalec FROM tekmovalec WHERE sailno='SLO188'),'dns');</v>
      </c>
      <c r="I90" t="s">
        <v>115</v>
      </c>
      <c r="J90" t="str">
        <f t="shared" si="13"/>
        <v>INSERT INTO tocke_plovi(plov_idplov, tekmovalec_idtekmovalec, tocke) VALUES(27,(SELECT idtekmovalec FROM tekmovalec WHERE sailno='SLO188'),41);</v>
      </c>
      <c r="K90">
        <v>41</v>
      </c>
      <c r="L90" t="str">
        <f t="shared" si="14"/>
        <v>INSERT INTO tocke_plovi(plov_idplov, tekmovalec_idtekmovalec, tocke) VALUES(28,(SELECT idtekmovalec FROM tekmovalec WHERE sailno='SLO188'),53);</v>
      </c>
      <c r="M90">
        <v>53</v>
      </c>
      <c r="N90" t="str">
        <f t="shared" si="15"/>
        <v>INSERT INTO tocke_plovi(plov_idplov, tekmovalec_idtekmovalec, tocke) VALUES(29,(SELECT idtekmovalec FROM tekmovalec WHERE sailno='SLO188'),53);</v>
      </c>
      <c r="O90">
        <v>53</v>
      </c>
      <c r="P90" t="str">
        <f t="shared" si="16"/>
        <v>INSERT INTO tocke_plovi(plov_idplov, tekmovalec_idtekmovalec, tocke) VALUES(37,(SELECT idtekmovalec FROM tekmovalec WHERE sailno='SLO188'),44);</v>
      </c>
      <c r="Q90">
        <v>44</v>
      </c>
    </row>
    <row r="91" spans="1:17" x14ac:dyDescent="0.25">
      <c r="A91" t="s">
        <v>316</v>
      </c>
      <c r="D91" t="str">
        <f t="shared" si="10"/>
        <v>INSERT INTO tocke_plovi(plov_idplov, tekmovalec_idtekmovalec, tocke) VALUES(24,(SELECT idtekmovalec FROM tekmovalec WHERE sailno='SLO526'),44);</v>
      </c>
      <c r="E91">
        <v>44</v>
      </c>
      <c r="F91" t="str">
        <f t="shared" si="11"/>
        <v>INSERT INTO tocke_plovi(plov_idplov, tekmovalec_idtekmovalec, tocke) VALUES(25,(SELECT idtekmovalec FROM tekmovalec WHERE sailno='SLO526'),40);</v>
      </c>
      <c r="G91">
        <v>40</v>
      </c>
      <c r="H91" t="str">
        <f t="shared" si="12"/>
        <v>INSERT INTO tocke_plovi(plov_idplov, tekmovalec_idtekmovalec, tocke) VALUES(26,(SELECT idtekmovalec FROM tekmovalec WHERE sailno='SLO526'),40);</v>
      </c>
      <c r="I91">
        <v>40</v>
      </c>
      <c r="J91" t="str">
        <f t="shared" si="13"/>
        <v>INSERT INTO tocke_plovi(plov_idplov, tekmovalec_idtekmovalec, tocke) VALUES(27,(SELECT idtekmovalec FROM tekmovalec WHERE sailno='SLO526'),44);</v>
      </c>
      <c r="K91">
        <v>44</v>
      </c>
      <c r="L91" t="str">
        <f t="shared" si="14"/>
        <v>INSERT INTO tocke_plovi(plov_idplov, tekmovalec_idtekmovalec, tocke) VALUES(28,(SELECT idtekmovalec FROM tekmovalec WHERE sailno='SLO526'),52);</v>
      </c>
      <c r="M91">
        <v>52</v>
      </c>
      <c r="N91" t="str">
        <f t="shared" si="15"/>
        <v>INSERT INTO tocke_plovi(plov_idplov, tekmovalec_idtekmovalec, tocke) VALUES(29,(SELECT idtekmovalec FROM tekmovalec WHERE sailno='SLO526'),47);</v>
      </c>
      <c r="O91">
        <v>47</v>
      </c>
      <c r="P91" t="str">
        <f t="shared" si="16"/>
        <v>INSERT INTO tocke_plovi(plov_idplov, tekmovalec_idtekmovalec, tocke) VALUES(37,(SELECT idtekmovalec FROM tekmovalec WHERE sailno='SLO526'),55);</v>
      </c>
      <c r="Q91">
        <v>55</v>
      </c>
    </row>
    <row r="92" spans="1:17" x14ac:dyDescent="0.25">
      <c r="A92" t="s">
        <v>318</v>
      </c>
      <c r="D92" t="str">
        <f t="shared" si="10"/>
        <v>INSERT INTO tocke_plovi(plov_idplov,tekmovalec_idtekmovalec,posebnosti) VALUES(24,(SELECT idtekmovalec FROM tekmovalec WHERE sailno='SLO189'),'dns');</v>
      </c>
      <c r="E92" t="s">
        <v>115</v>
      </c>
      <c r="F92" t="str">
        <f t="shared" si="11"/>
        <v>INSERT INTO tocke_plovi(plov_idplov,tekmovalec_idtekmovalec,posebnosti) VALUES(25,(SELECT idtekmovalec FROM tekmovalec WHERE sailno='SLO189'),'dns');</v>
      </c>
      <c r="G92" t="s">
        <v>115</v>
      </c>
      <c r="H92" t="str">
        <f t="shared" si="12"/>
        <v>INSERT INTO tocke_plovi(plov_idplov,tekmovalec_idtekmovalec,posebnosti) VALUES(26,(SELECT idtekmovalec FROM tekmovalec WHERE sailno='SLO189'),'dns');</v>
      </c>
      <c r="I92" t="s">
        <v>115</v>
      </c>
      <c r="J92" t="str">
        <f t="shared" si="13"/>
        <v>INSERT INTO tocke_plovi(plov_idplov,tekmovalec_idtekmovalec,posebnosti) VALUES(27,(SELECT idtekmovalec FROM tekmovalec WHERE sailno='SLO189'),'ufd');</v>
      </c>
      <c r="K92" t="s">
        <v>216</v>
      </c>
      <c r="L92" t="str">
        <f t="shared" si="14"/>
        <v>INSERT INTO tocke_plovi(plov_idplov, tekmovalec_idtekmovalec, tocke) VALUES(28,(SELECT idtekmovalec FROM tekmovalec WHERE sailno='SLO189'),25);</v>
      </c>
      <c r="M92">
        <v>25</v>
      </c>
      <c r="N92" t="str">
        <f t="shared" si="15"/>
        <v>INSERT INTO tocke_plovi(plov_idplov, tekmovalec_idtekmovalec, tocke) VALUES(29,(SELECT idtekmovalec FROM tekmovalec WHERE sailno='SLO189'),37);</v>
      </c>
      <c r="O92">
        <v>37</v>
      </c>
      <c r="P92" t="str">
        <f t="shared" si="16"/>
        <v>INSERT INTO tocke_plovi(plov_idplov, tekmovalec_idtekmovalec, tocke) VALUES(37,(SELECT idtekmovalec FROM tekmovalec WHERE sailno='SLO189'),32);</v>
      </c>
      <c r="Q92">
        <v>32</v>
      </c>
    </row>
    <row r="93" spans="1:17" x14ac:dyDescent="0.25">
      <c r="A93" t="s">
        <v>320</v>
      </c>
      <c r="D93" t="str">
        <f t="shared" si="10"/>
        <v>INSERT INTO tocke_plovi(plov_idplov,tekmovalec_idtekmovalec,posebnosti) VALUES(24,(SELECT idtekmovalec FROM tekmovalec WHERE sailno='ITA8058'),'dns');</v>
      </c>
      <c r="E93" t="s">
        <v>115</v>
      </c>
      <c r="F93" t="str">
        <f t="shared" si="11"/>
        <v>INSERT INTO tocke_plovi(plov_idplov,tekmovalec_idtekmovalec,posebnosti) VALUES(25,(SELECT idtekmovalec FROM tekmovalec WHERE sailno='ITA8058'),'dns');</v>
      </c>
      <c r="G93" t="s">
        <v>115</v>
      </c>
      <c r="H93" t="str">
        <f t="shared" si="12"/>
        <v>INSERT INTO tocke_plovi(plov_idplov,tekmovalec_idtekmovalec,posebnosti) VALUES(26,(SELECT idtekmovalec FROM tekmovalec WHERE sailno='ITA8058'),'dns');</v>
      </c>
      <c r="I93" t="s">
        <v>115</v>
      </c>
      <c r="J93" t="str">
        <f t="shared" si="13"/>
        <v>INSERT INTO tocke_plovi(plov_idplov, tekmovalec_idtekmovalec, tocke) VALUES(27,(SELECT idtekmovalec FROM tekmovalec WHERE sailno='ITA8058'),39);</v>
      </c>
      <c r="K93">
        <v>39</v>
      </c>
      <c r="L93" t="str">
        <f t="shared" si="14"/>
        <v>INSERT INTO tocke_plovi(plov_idplov, tekmovalec_idtekmovalec, tocke) VALUES(28,(SELECT idtekmovalec FROM tekmovalec WHERE sailno='ITA8058'),49);</v>
      </c>
      <c r="M93">
        <v>49</v>
      </c>
      <c r="N93" t="str">
        <f t="shared" si="15"/>
        <v>INSERT INTO tocke_plovi(plov_idplov, tekmovalec_idtekmovalec, tocke) VALUES(29,(SELECT idtekmovalec FROM tekmovalec WHERE sailno='ITA8058'),34);</v>
      </c>
      <c r="O93">
        <v>34</v>
      </c>
      <c r="P93" t="str">
        <f t="shared" si="16"/>
        <v>INSERT INTO tocke_plovi(plov_idplov, tekmovalec_idtekmovalec, tocke) VALUES(37,(SELECT idtekmovalec FROM tekmovalec WHERE sailno='ITA8058'),44);</v>
      </c>
      <c r="Q93">
        <v>44</v>
      </c>
    </row>
    <row r="94" spans="1:17" x14ac:dyDescent="0.25">
      <c r="A94" t="s">
        <v>322</v>
      </c>
      <c r="D94" t="str">
        <f t="shared" si="10"/>
        <v>INSERT INTO tocke_plovi(plov_idplov,tekmovalec_idtekmovalec,posebnosti) VALUES(24,(SELECT idtekmovalec FROM tekmovalec WHERE sailno='ITA8761'),'dns');</v>
      </c>
      <c r="E94" t="s">
        <v>115</v>
      </c>
      <c r="F94" t="str">
        <f t="shared" si="11"/>
        <v>INSERT INTO tocke_plovi(plov_idplov,tekmovalec_idtekmovalec,posebnosti) VALUES(25,(SELECT idtekmovalec FROM tekmovalec WHERE sailno='ITA8761'),'dns');</v>
      </c>
      <c r="G94" t="s">
        <v>115</v>
      </c>
      <c r="H94" t="str">
        <f t="shared" si="12"/>
        <v>INSERT INTO tocke_plovi(plov_idplov,tekmovalec_idtekmovalec,posebnosti) VALUES(26,(SELECT idtekmovalec FROM tekmovalec WHERE sailno='ITA8761'),'dns');</v>
      </c>
      <c r="I94" t="s">
        <v>115</v>
      </c>
      <c r="J94" t="str">
        <f t="shared" si="13"/>
        <v>INSERT INTO tocke_plovi(plov_idplov, tekmovalec_idtekmovalec, tocke) VALUES(27,(SELECT idtekmovalec FROM tekmovalec WHERE sailno='ITA8761'),40);</v>
      </c>
      <c r="K94">
        <v>40</v>
      </c>
      <c r="L94" t="str">
        <f t="shared" si="14"/>
        <v>INSERT INTO tocke_plovi(plov_idplov, tekmovalec_idtekmovalec, tocke) VALUES(28,(SELECT idtekmovalec FROM tekmovalec WHERE sailno='ITA8761'),44);</v>
      </c>
      <c r="M94">
        <v>44</v>
      </c>
      <c r="N94" t="str">
        <f t="shared" si="15"/>
        <v>INSERT INTO tocke_plovi(plov_idplov, tekmovalec_idtekmovalec, tocke) VALUES(29,(SELECT idtekmovalec FROM tekmovalec WHERE sailno='ITA8761'),43);</v>
      </c>
      <c r="O94">
        <v>43</v>
      </c>
      <c r="P94" t="str">
        <f t="shared" si="16"/>
        <v>INSERT INTO tocke_plovi(plov_idplov, tekmovalec_idtekmovalec, tocke) VALUES(37,(SELECT idtekmovalec FROM tekmovalec WHERE sailno='ITA8761'),46);</v>
      </c>
      <c r="Q94">
        <v>46</v>
      </c>
    </row>
    <row r="95" spans="1:17" x14ac:dyDescent="0.25">
      <c r="A95" t="s">
        <v>324</v>
      </c>
      <c r="D95" t="str">
        <f t="shared" si="10"/>
        <v>INSERT INTO tocke_plovi(plov_idplov,tekmovalec_idtekmovalec,posebnosti) VALUES(24,(SELECT idtekmovalec FROM tekmovalec WHERE sailno='SLO821'),'dns');</v>
      </c>
      <c r="E95" t="s">
        <v>115</v>
      </c>
      <c r="F95" t="str">
        <f t="shared" si="11"/>
        <v>INSERT INTO tocke_plovi(plov_idplov,tekmovalec_idtekmovalec,posebnosti) VALUES(25,(SELECT idtekmovalec FROM tekmovalec WHERE sailno='SLO821'),'dns');</v>
      </c>
      <c r="G95" t="s">
        <v>115</v>
      </c>
      <c r="H95" t="str">
        <f t="shared" si="12"/>
        <v>INSERT INTO tocke_plovi(plov_idplov,tekmovalec_idtekmovalec,posebnosti) VALUES(26,(SELECT idtekmovalec FROM tekmovalec WHERE sailno='SLO821'),'dns');</v>
      </c>
      <c r="I95" t="s">
        <v>115</v>
      </c>
      <c r="J95" t="str">
        <f t="shared" si="13"/>
        <v>INSERT INTO tocke_plovi(plov_idplov, tekmovalec_idtekmovalec, tocke) VALUES(27,(SELECT idtekmovalec FROM tekmovalec WHERE sailno='SLO821'),45);</v>
      </c>
      <c r="K95">
        <v>45</v>
      </c>
      <c r="L95" t="str">
        <f t="shared" si="14"/>
        <v>INSERT INTO tocke_plovi(plov_idplov, tekmovalec_idtekmovalec, tocke) VALUES(28,(SELECT idtekmovalec FROM tekmovalec WHERE sailno='SLO821'),46);</v>
      </c>
      <c r="M95">
        <v>46</v>
      </c>
      <c r="N95" t="str">
        <f t="shared" si="15"/>
        <v>INSERT INTO tocke_plovi(plov_idplov, tekmovalec_idtekmovalec, tocke) VALUES(29,(SELECT idtekmovalec FROM tekmovalec WHERE sailno='SLO821'),45);</v>
      </c>
      <c r="O95">
        <v>45</v>
      </c>
      <c r="P95" t="str">
        <f t="shared" si="16"/>
        <v>INSERT INTO tocke_plovi(plov_idplov, tekmovalec_idtekmovalec, tocke) VALUES(37,(SELECT idtekmovalec FROM tekmovalec WHERE sailno='SLO821'),43);</v>
      </c>
      <c r="Q95">
        <v>43</v>
      </c>
    </row>
    <row r="96" spans="1:17" x14ac:dyDescent="0.25">
      <c r="A96" t="s">
        <v>326</v>
      </c>
      <c r="D96" t="str">
        <f t="shared" si="10"/>
        <v>INSERT INTO tocke_plovi(plov_idplov, tekmovalec_idtekmovalec, tocke) VALUES(24,(SELECT idtekmovalec FROM tekmovalec WHERE sailno='ITA8336'),45);</v>
      </c>
      <c r="E96">
        <v>45</v>
      </c>
      <c r="F96" t="str">
        <f t="shared" si="11"/>
        <v>INSERT INTO tocke_plovi(plov_idplov, tekmovalec_idtekmovalec, tocke) VALUES(25,(SELECT idtekmovalec FROM tekmovalec WHERE sailno='ITA8336'),45);</v>
      </c>
      <c r="G96">
        <v>45</v>
      </c>
      <c r="H96" t="str">
        <f t="shared" si="12"/>
        <v>INSERT INTO tocke_plovi(plov_idplov,tekmovalec_idtekmovalec,posebnosti) VALUES(26,(SELECT idtekmovalec FROM tekmovalec WHERE sailno='ITA8336'),'dns');</v>
      </c>
      <c r="I96" t="s">
        <v>115</v>
      </c>
      <c r="J96" t="str">
        <f t="shared" si="13"/>
        <v>INSERT INTO tocke_plovi(plov_idplov, tekmovalec_idtekmovalec, tocke) VALUES(27,(SELECT idtekmovalec FROM tekmovalec WHERE sailno='ITA8336'),51);</v>
      </c>
      <c r="K96">
        <v>51</v>
      </c>
      <c r="L96" t="str">
        <f t="shared" si="14"/>
        <v>INSERT INTO tocke_plovi(plov_idplov, tekmovalec_idtekmovalec, tocke) VALUES(28,(SELECT idtekmovalec FROM tekmovalec WHERE sailno='ITA8336'),55);</v>
      </c>
      <c r="M96">
        <v>55</v>
      </c>
      <c r="N96" t="str">
        <f t="shared" si="15"/>
        <v>INSERT INTO tocke_plovi(plov_idplov, tekmovalec_idtekmovalec, tocke) VALUES(29,(SELECT idtekmovalec FROM tekmovalec WHERE sailno='ITA8336'),55);</v>
      </c>
      <c r="O96">
        <v>55</v>
      </c>
      <c r="P96" t="str">
        <f t="shared" si="16"/>
        <v>INSERT INTO tocke_plovi(plov_idplov, tekmovalec_idtekmovalec, tocke) VALUES(37,(SELECT idtekmovalec FROM tekmovalec WHERE sailno='ITA8336'),51);</v>
      </c>
      <c r="Q96">
        <v>51</v>
      </c>
    </row>
    <row r="97" spans="1:17" x14ac:dyDescent="0.25">
      <c r="A97" t="s">
        <v>328</v>
      </c>
      <c r="D97" t="str">
        <f t="shared" si="10"/>
        <v>INSERT INTO tocke_plovi(plov_idplov, tekmovalec_idtekmovalec, tocke) VALUES(24,(SELECT idtekmovalec FROM tekmovalec WHERE sailno='ITA8988'),44);</v>
      </c>
      <c r="E97">
        <v>44</v>
      </c>
      <c r="F97" t="str">
        <f t="shared" si="11"/>
        <v>INSERT INTO tocke_plovi(plov_idplov, tekmovalec_idtekmovalec, tocke) VALUES(25,(SELECT idtekmovalec FROM tekmovalec WHERE sailno='ITA8988'),44);</v>
      </c>
      <c r="G97">
        <v>44</v>
      </c>
      <c r="H97" t="str">
        <f t="shared" si="12"/>
        <v>INSERT INTO tocke_plovi(plov_idplov,tekmovalec_idtekmovalec,posebnosti) VALUES(26,(SELECT idtekmovalec FROM tekmovalec WHERE sailno='ITA8988'),'dns');</v>
      </c>
      <c r="I97" t="s">
        <v>115</v>
      </c>
      <c r="J97" t="str">
        <f t="shared" si="13"/>
        <v>INSERT INTO tocke_plovi(plov_idplov, tekmovalec_idtekmovalec, tocke) VALUES(27,(SELECT idtekmovalec FROM tekmovalec WHERE sailno='ITA8988'),52);</v>
      </c>
      <c r="K97">
        <v>52</v>
      </c>
      <c r="L97" t="str">
        <f t="shared" si="14"/>
        <v>INSERT INTO tocke_plovi(plov_idplov,tekmovalec_idtekmovalec,posebnosti) VALUES(28,(SELECT idtekmovalec FROM tekmovalec WHERE sailno='ITA8988'),'dns');</v>
      </c>
      <c r="M97" t="s">
        <v>115</v>
      </c>
      <c r="N97" t="str">
        <f t="shared" si="15"/>
        <v>INSERT INTO tocke_plovi(plov_idplov, tekmovalec_idtekmovalec, tocke) VALUES(29,(SELECT idtekmovalec FROM tekmovalec WHERE sailno='ITA8988'),54);</v>
      </c>
      <c r="O97">
        <v>54</v>
      </c>
      <c r="P97" t="str">
        <f t="shared" si="16"/>
        <v>INSERT INTO tocke_plovi(plov_idplov, tekmovalec_idtekmovalec, tocke) VALUES(37,(SELECT idtekmovalec FROM tekmovalec WHERE sailno='ITA8988'),57);</v>
      </c>
      <c r="Q97">
        <v>57</v>
      </c>
    </row>
    <row r="98" spans="1:17" x14ac:dyDescent="0.25">
      <c r="A98" t="s">
        <v>330</v>
      </c>
      <c r="D98" t="str">
        <f t="shared" si="10"/>
        <v>INSERT INTO tocke_plovi(plov_idplov,tekmovalec_idtekmovalec,posebnosti) VALUES(24,(SELECT idtekmovalec FROM tekmovalec WHERE sailno='ITA8983'),'dns');</v>
      </c>
      <c r="E98" t="s">
        <v>115</v>
      </c>
      <c r="F98" t="str">
        <f t="shared" si="11"/>
        <v>INSERT INTO tocke_plovi(plov_idplov,tekmovalec_idtekmovalec,posebnosti) VALUES(25,(SELECT idtekmovalec FROM tekmovalec WHERE sailno='ITA8983'),'dns');</v>
      </c>
      <c r="G98" t="s">
        <v>115</v>
      </c>
      <c r="H98" t="str">
        <f t="shared" si="12"/>
        <v>INSERT INTO tocke_plovi(plov_idplov,tekmovalec_idtekmovalec,posebnosti) VALUES(26,(SELECT idtekmovalec FROM tekmovalec WHERE sailno='ITA8983'),'dns');</v>
      </c>
      <c r="I98" t="s">
        <v>115</v>
      </c>
      <c r="J98" t="str">
        <f t="shared" si="13"/>
        <v>INSERT INTO tocke_plovi(plov_idplov,tekmovalec_idtekmovalec,posebnosti) VALUES(27,(SELECT idtekmovalec FROM tekmovalec WHERE sailno='ITA8983'),'ufd');</v>
      </c>
      <c r="K98" t="s">
        <v>216</v>
      </c>
      <c r="L98" t="str">
        <f t="shared" si="14"/>
        <v>INSERT INTO tocke_plovi(plov_idplov, tekmovalec_idtekmovalec, tocke) VALUES(28,(SELECT idtekmovalec FROM tekmovalec WHERE sailno='ITA8983'),47);</v>
      </c>
      <c r="M98">
        <v>47</v>
      </c>
      <c r="N98" t="str">
        <f t="shared" si="15"/>
        <v>INSERT INTO tocke_plovi(plov_idplov, tekmovalec_idtekmovalec, tocke) VALUES(29,(SELECT idtekmovalec FROM tekmovalec WHERE sailno='ITA8983'),42);</v>
      </c>
      <c r="O98">
        <v>42</v>
      </c>
      <c r="P98" t="str">
        <f t="shared" si="16"/>
        <v>INSERT INTO tocke_plovi(plov_idplov, tekmovalec_idtekmovalec, tocke) VALUES(37,(SELECT idtekmovalec FROM tekmovalec WHERE sailno='ITA8983'),48);</v>
      </c>
      <c r="Q98">
        <v>48</v>
      </c>
    </row>
    <row r="99" spans="1:17" x14ac:dyDescent="0.25">
      <c r="A99" t="s">
        <v>332</v>
      </c>
      <c r="D99" t="str">
        <f t="shared" si="10"/>
        <v>INSERT INTO tocke_plovi(plov_idplov,tekmovalec_idtekmovalec,posebnosti) VALUES(24,(SELECT idtekmovalec FROM tekmovalec WHERE sailno='ITA5'),'dns');</v>
      </c>
      <c r="E99" t="s">
        <v>115</v>
      </c>
      <c r="F99" t="str">
        <f t="shared" si="11"/>
        <v>INSERT INTO tocke_plovi(plov_idplov,tekmovalec_idtekmovalec,posebnosti) VALUES(25,(SELECT idtekmovalec FROM tekmovalec WHERE sailno='ITA5'),'dns');</v>
      </c>
      <c r="G99" t="s">
        <v>115</v>
      </c>
      <c r="H99" t="str">
        <f t="shared" si="12"/>
        <v>INSERT INTO tocke_plovi(plov_idplov,tekmovalec_idtekmovalec,posebnosti) VALUES(26,(SELECT idtekmovalec FROM tekmovalec WHERE sailno='ITA5'),'dns');</v>
      </c>
      <c r="I99" t="s">
        <v>115</v>
      </c>
      <c r="J99" t="str">
        <f t="shared" si="13"/>
        <v>INSERT INTO tocke_plovi(plov_idplov, tekmovalec_idtekmovalec, tocke) VALUES(27,(SELECT idtekmovalec FROM tekmovalec WHERE sailno='ITA5'),47);</v>
      </c>
      <c r="K99">
        <v>47</v>
      </c>
      <c r="L99" t="str">
        <f t="shared" si="14"/>
        <v>INSERT INTO tocke_plovi(plov_idplov, tekmovalec_idtekmovalec, tocke) VALUES(28,(SELECT idtekmovalec FROM tekmovalec WHERE sailno='ITA5'),50);</v>
      </c>
      <c r="M99">
        <v>50</v>
      </c>
      <c r="N99" t="str">
        <f t="shared" si="15"/>
        <v>INSERT INTO tocke_plovi(plov_idplov, tekmovalec_idtekmovalec, tocke) VALUES(29,(SELECT idtekmovalec FROM tekmovalec WHERE sailno='ITA5'),50);</v>
      </c>
      <c r="O99">
        <v>50</v>
      </c>
      <c r="P99" t="str">
        <f t="shared" si="16"/>
        <v>INSERT INTO tocke_plovi(plov_idplov, tekmovalec_idtekmovalec, tocke) VALUES(37,(SELECT idtekmovalec FROM tekmovalec WHERE sailno='ITA5'),51);</v>
      </c>
      <c r="Q99">
        <v>51</v>
      </c>
    </row>
    <row r="100" spans="1:17" x14ac:dyDescent="0.25">
      <c r="A100" t="s">
        <v>334</v>
      </c>
      <c r="D100" t="str">
        <f t="shared" si="10"/>
        <v>INSERT INTO tocke_plovi(plov_idplov,tekmovalec_idtekmovalec,posebnosti) VALUES(24,(SELECT idtekmovalec FROM tekmovalec WHERE sailno='SLO520'),'dns');</v>
      </c>
      <c r="E100" t="s">
        <v>115</v>
      </c>
      <c r="F100" t="str">
        <f t="shared" si="11"/>
        <v>INSERT INTO tocke_plovi(plov_idplov,tekmovalec_idtekmovalec,posebnosti) VALUES(25,(SELECT idtekmovalec FROM tekmovalec WHERE sailno='SLO520'),'dns');</v>
      </c>
      <c r="G100" t="s">
        <v>115</v>
      </c>
      <c r="H100" t="str">
        <f t="shared" si="12"/>
        <v>INSERT INTO tocke_plovi(plov_idplov,tekmovalec_idtekmovalec,posebnosti) VALUES(26,(SELECT idtekmovalec FROM tekmovalec WHERE sailno='SLO520'),'dns');</v>
      </c>
      <c r="I100" t="s">
        <v>115</v>
      </c>
      <c r="J100" t="str">
        <f t="shared" si="13"/>
        <v>INSERT INTO tocke_plovi(plov_idplov, tekmovalec_idtekmovalec, tocke) VALUES(27,(SELECT idtekmovalec FROM tekmovalec WHERE sailno='SLO520'),49);</v>
      </c>
      <c r="K100">
        <v>49</v>
      </c>
      <c r="L100" t="str">
        <f t="shared" si="14"/>
        <v>INSERT INTO tocke_plovi(plov_idplov, tekmovalec_idtekmovalec, tocke) VALUES(28,(SELECT idtekmovalec FROM tekmovalec WHERE sailno='SLO520'),51);</v>
      </c>
      <c r="M100">
        <v>51</v>
      </c>
      <c r="N100" t="str">
        <f t="shared" si="15"/>
        <v>INSERT INTO tocke_plovi(plov_idplov, tekmovalec_idtekmovalec, tocke) VALUES(29,(SELECT idtekmovalec FROM tekmovalec WHERE sailno='SLO520'),51);</v>
      </c>
      <c r="O100">
        <v>51</v>
      </c>
      <c r="P100" t="str">
        <f t="shared" si="16"/>
        <v>INSERT INTO tocke_plovi(plov_idplov, tekmovalec_idtekmovalec, tocke) VALUES(37,(SELECT idtekmovalec FROM tekmovalec WHERE sailno='SLO520'),52);</v>
      </c>
      <c r="Q100">
        <v>52</v>
      </c>
    </row>
    <row r="101" spans="1:17" x14ac:dyDescent="0.25">
      <c r="A101" t="s">
        <v>336</v>
      </c>
      <c r="D101" t="str">
        <f t="shared" si="10"/>
        <v>INSERT INTO tocke_plovi(plov_idplov,tekmovalec_idtekmovalec,posebnosti) VALUES(24,(SELECT idtekmovalec FROM tekmovalec WHERE sailno='ITA111'),'dns');</v>
      </c>
      <c r="E101" t="s">
        <v>115</v>
      </c>
      <c r="F101" t="str">
        <f t="shared" si="11"/>
        <v>INSERT INTO tocke_plovi(plov_idplov, tekmovalec_idtekmovalec, tocke) VALUES(25,(SELECT idtekmovalec FROM tekmovalec WHERE sailno='ITA111'),43);</v>
      </c>
      <c r="G101">
        <v>43</v>
      </c>
      <c r="H101" t="str">
        <f t="shared" si="12"/>
        <v>INSERT INTO tocke_plovi(plov_idplov,tekmovalec_idtekmovalec,posebnosti) VALUES(26,(SELECT idtekmovalec FROM tekmovalec WHERE sailno='ITA111'),'dns');</v>
      </c>
      <c r="I101" t="s">
        <v>115</v>
      </c>
      <c r="J101" t="str">
        <f t="shared" si="13"/>
        <v>INSERT INTO tocke_plovi(plov_idplov, tekmovalec_idtekmovalec, tocke) VALUES(27,(SELECT idtekmovalec FROM tekmovalec WHERE sailno='ITA111'),46);</v>
      </c>
      <c r="K101">
        <v>46</v>
      </c>
      <c r="L101" t="str">
        <f t="shared" si="14"/>
        <v>INSERT INTO tocke_plovi(plov_idplov, tekmovalec_idtekmovalec, tocke) VALUES(28,(SELECT idtekmovalec FROM tekmovalec WHERE sailno='ITA111'),56);</v>
      </c>
      <c r="M101">
        <v>56</v>
      </c>
      <c r="N101" t="str">
        <f t="shared" si="15"/>
        <v>INSERT INTO tocke_plovi(plov_idplov,tekmovalec_idtekmovalec,posebnosti) VALUES(29,(SELECT idtekmovalec FROM tekmovalec WHERE sailno='ITA111'),'dns');</v>
      </c>
      <c r="O101" t="s">
        <v>115</v>
      </c>
      <c r="P101" t="str">
        <f t="shared" si="16"/>
        <v>INSERT INTO tocke_plovi(plov_idplov,tekmovalec_idtekmovalec,posebnosti) VALUES(37,(SELECT idtekmovalec FROM tekmovalec WHERE sailno='ITA111'),'dns');</v>
      </c>
      <c r="Q101" t="s">
        <v>115</v>
      </c>
    </row>
    <row r="102" spans="1:17" x14ac:dyDescent="0.25">
      <c r="A102" t="s">
        <v>338</v>
      </c>
      <c r="D102" t="str">
        <f t="shared" si="10"/>
        <v>INSERT INTO tocke_plovi(plov_idplov,tekmovalec_idtekmovalec,posebnosti) VALUES(24,(SELECT idtekmovalec FROM tekmovalec WHERE sailno='SLO668'),'dns');</v>
      </c>
      <c r="E102" t="s">
        <v>115</v>
      </c>
      <c r="F102" t="str">
        <f t="shared" si="11"/>
        <v>INSERT INTO tocke_plovi(plov_idplov,tekmovalec_idtekmovalec,posebnosti) VALUES(25,(SELECT idtekmovalec FROM tekmovalec WHERE sailno='SLO668'),'dns');</v>
      </c>
      <c r="G102" t="s">
        <v>115</v>
      </c>
      <c r="H102" t="str">
        <f t="shared" si="12"/>
        <v>INSERT INTO tocke_plovi(plov_idplov,tekmovalec_idtekmovalec,posebnosti) VALUES(26,(SELECT idtekmovalec FROM tekmovalec WHERE sailno='SLO668'),'dns');</v>
      </c>
      <c r="I102" t="s">
        <v>115</v>
      </c>
      <c r="J102" t="str">
        <f t="shared" si="13"/>
        <v>INSERT INTO tocke_plovi(plov_idplov, tekmovalec_idtekmovalec, tocke) VALUES(27,(SELECT idtekmovalec FROM tekmovalec WHERE sailno='SLO668'),48);</v>
      </c>
      <c r="K102">
        <v>48</v>
      </c>
      <c r="L102" t="str">
        <f t="shared" si="14"/>
        <v>INSERT INTO tocke_plovi(plov_idplov, tekmovalec_idtekmovalec, tocke) VALUES(28,(SELECT idtekmovalec FROM tekmovalec WHERE sailno='SLO668'),52);</v>
      </c>
      <c r="M102">
        <v>52</v>
      </c>
      <c r="N102" t="str">
        <f t="shared" si="15"/>
        <v>INSERT INTO tocke_plovi(plov_idplov, tekmovalec_idtekmovalec, tocke) VALUES(29,(SELECT idtekmovalec FROM tekmovalec WHERE sailno='SLO668'),52);</v>
      </c>
      <c r="O102">
        <v>52</v>
      </c>
      <c r="P102" t="str">
        <f t="shared" si="16"/>
        <v>INSERT INTO tocke_plovi(plov_idplov, tekmovalec_idtekmovalec, tocke) VALUES(37,(SELECT idtekmovalec FROM tekmovalec WHERE sailno='SLO668'),53);</v>
      </c>
      <c r="Q102">
        <v>53</v>
      </c>
    </row>
    <row r="103" spans="1:17" x14ac:dyDescent="0.25">
      <c r="A103" t="s">
        <v>340</v>
      </c>
      <c r="D103" t="str">
        <f t="shared" si="10"/>
        <v>INSERT INTO tocke_plovi(plov_idplov,tekmovalec_idtekmovalec,posebnosti) VALUES(24,(SELECT idtekmovalec FROM tekmovalec WHERE sailno='ITA7162'),'dns');</v>
      </c>
      <c r="E103" t="s">
        <v>115</v>
      </c>
      <c r="F103" t="str">
        <f t="shared" si="11"/>
        <v>INSERT INTO tocke_plovi(plov_idplov,tekmovalec_idtekmovalec,posebnosti) VALUES(25,(SELECT idtekmovalec FROM tekmovalec WHERE sailno='ITA7162'),'dns');</v>
      </c>
      <c r="G103" t="s">
        <v>115</v>
      </c>
      <c r="H103" t="str">
        <f t="shared" si="12"/>
        <v>INSERT INTO tocke_plovi(plov_idplov, tekmovalec_idtekmovalec, tocke) VALUES(26,(SELECT idtekmovalec FROM tekmovalec WHERE sailno='ITA7162'),39);</v>
      </c>
      <c r="I103">
        <v>39</v>
      </c>
      <c r="J103" t="str">
        <f t="shared" si="13"/>
        <v>INSERT INTO tocke_plovi(plov_idplov, tekmovalec_idtekmovalec, tocke) VALUES(27,(SELECT idtekmovalec FROM tekmovalec WHERE sailno='ITA7162'),48);</v>
      </c>
      <c r="K103">
        <v>48</v>
      </c>
      <c r="L103" t="str">
        <f t="shared" si="14"/>
        <v>INSERT INTO tocke_plovi(plov_idplov,tekmovalec_idtekmovalec,posebnosti) VALUES(28,(SELECT idtekmovalec FROM tekmovalec WHERE sailno='ITA7162'),'dns');</v>
      </c>
      <c r="M103" t="s">
        <v>115</v>
      </c>
      <c r="N103" t="str">
        <f t="shared" si="15"/>
        <v>INSERT INTO tocke_plovi(plov_idplov,tekmovalec_idtekmovalec,posebnosti) VALUES(29,(SELECT idtekmovalec FROM tekmovalec WHERE sailno='ITA7162'),'dns');</v>
      </c>
      <c r="O103" t="s">
        <v>115</v>
      </c>
      <c r="P103" t="str">
        <f t="shared" si="16"/>
        <v>INSERT INTO tocke_plovi(plov_idplov,tekmovalec_idtekmovalec,posebnosti) VALUES(37,(SELECT idtekmovalec FROM tekmovalec WHERE sailno='ITA7162'),'dns');</v>
      </c>
      <c r="Q103" t="s">
        <v>115</v>
      </c>
    </row>
    <row r="104" spans="1:17" x14ac:dyDescent="0.25">
      <c r="A104" t="s">
        <v>342</v>
      </c>
      <c r="D104" t="str">
        <f t="shared" si="10"/>
        <v>INSERT INTO tocke_plovi(plov_idplov,tekmovalec_idtekmovalec,posebnosti) VALUES(24,(SELECT idtekmovalec FROM tekmovalec WHERE sailno='ITA8275'),'dns');</v>
      </c>
      <c r="E104" t="s">
        <v>115</v>
      </c>
      <c r="F104" t="str">
        <f t="shared" si="11"/>
        <v>INSERT INTO tocke_plovi(plov_idplov,tekmovalec_idtekmovalec,posebnosti) VALUES(25,(SELECT idtekmovalec FROM tekmovalec WHERE sailno='ITA8275'),'dns');</v>
      </c>
      <c r="G104" t="s">
        <v>115</v>
      </c>
      <c r="H104" t="str">
        <f t="shared" si="12"/>
        <v>INSERT INTO tocke_plovi(plov_idplov,tekmovalec_idtekmovalec,posebnosti) VALUES(26,(SELECT idtekmovalec FROM tekmovalec WHERE sailno='ITA8275'),'dns');</v>
      </c>
      <c r="I104" t="s">
        <v>115</v>
      </c>
      <c r="J104" t="str">
        <f t="shared" si="13"/>
        <v>INSERT INTO tocke_plovi(plov_idplov, tekmovalec_idtekmovalec, tocke) VALUES(27,(SELECT idtekmovalec FROM tekmovalec WHERE sailno='ITA8275'),47);</v>
      </c>
      <c r="K104">
        <v>47</v>
      </c>
      <c r="L104" t="str">
        <f t="shared" si="14"/>
        <v>INSERT INTO tocke_plovi(plov_idplov,tekmovalec_idtekmovalec,posebnosti) VALUES(28,(SELECT idtekmovalec FROM tekmovalec WHERE sailno='ITA8275'),'dns');</v>
      </c>
      <c r="M104" t="s">
        <v>115</v>
      </c>
      <c r="N104" t="str">
        <f t="shared" si="15"/>
        <v>INSERT INTO tocke_plovi(plov_idplov, tekmovalec_idtekmovalec, tocke) VALUES(29,(SELECT idtekmovalec FROM tekmovalec WHERE sailno='ITA8275'),49);</v>
      </c>
      <c r="O104">
        <v>49</v>
      </c>
      <c r="P104" t="str">
        <f t="shared" si="16"/>
        <v>INSERT INTO tocke_plovi(plov_idplov, tekmovalec_idtekmovalec, tocke) VALUES(37,(SELECT idtekmovalec FROM tekmovalec WHERE sailno='ITA8275'),53);</v>
      </c>
      <c r="Q104">
        <v>53</v>
      </c>
    </row>
    <row r="105" spans="1:17" x14ac:dyDescent="0.25">
      <c r="A105" t="s">
        <v>344</v>
      </c>
      <c r="D105" t="str">
        <f t="shared" si="10"/>
        <v>INSERT INTO tocke_plovi(plov_idplov,tekmovalec_idtekmovalec,posebnosti) VALUES(24,(SELECT idtekmovalec FROM tekmovalec WHERE sailno='SLO962'),'dns');</v>
      </c>
      <c r="E105" t="s">
        <v>115</v>
      </c>
      <c r="F105" t="str">
        <f t="shared" si="11"/>
        <v>INSERT INTO tocke_plovi(plov_idplov,tekmovalec_idtekmovalec,posebnosti) VALUES(25,(SELECT idtekmovalec FROM tekmovalec WHERE sailno='SLO962'),'dns');</v>
      </c>
      <c r="G105" t="s">
        <v>115</v>
      </c>
      <c r="H105" t="str">
        <f t="shared" si="12"/>
        <v>INSERT INTO tocke_plovi(plov_idplov, tekmovalec_idtekmovalec, tocke) VALUES(26,(SELECT idtekmovalec FROM tekmovalec WHERE sailno='SLO962'),41);</v>
      </c>
      <c r="I105">
        <v>41</v>
      </c>
      <c r="J105" t="str">
        <f t="shared" si="13"/>
        <v>INSERT INTO tocke_plovi(plov_idplov,tekmovalec_idtekmovalec,posebnosti) VALUES(27,(SELECT idtekmovalec FROM tekmovalec WHERE sailno='SLO962'),'dns');</v>
      </c>
      <c r="K105" t="s">
        <v>115</v>
      </c>
      <c r="L105" t="str">
        <f t="shared" si="14"/>
        <v>INSERT INTO tocke_plovi(plov_idplov, tekmovalec_idtekmovalec, tocke) VALUES(28,(SELECT idtekmovalec FROM tekmovalec WHERE sailno='SLO962'),54);</v>
      </c>
      <c r="M105">
        <v>54</v>
      </c>
      <c r="N105" t="str">
        <f t="shared" si="15"/>
        <v>INSERT INTO tocke_plovi(plov_idplov,tekmovalec_idtekmovalec,posebnosti) VALUES(29,(SELECT idtekmovalec FROM tekmovalec WHERE sailno='SLO962'),'dns');</v>
      </c>
      <c r="O105" t="s">
        <v>115</v>
      </c>
      <c r="P105" t="str">
        <f t="shared" si="16"/>
        <v>INSERT INTO tocke_plovi(plov_idplov, tekmovalec_idtekmovalec, tocke) VALUES(37,(SELECT idtekmovalec FROM tekmovalec WHERE sailno='SLO962'),56);</v>
      </c>
      <c r="Q105">
        <v>56</v>
      </c>
    </row>
    <row r="106" spans="1:17" x14ac:dyDescent="0.25">
      <c r="A106" t="s">
        <v>346</v>
      </c>
      <c r="D106" t="str">
        <f t="shared" si="10"/>
        <v>INSERT INTO tocke_plovi(plov_idplov,tekmovalec_idtekmovalec,posebnosti) VALUES(24,(SELECT idtekmovalec FROM tekmovalec WHERE sailno='SLO855'),'dns');</v>
      </c>
      <c r="E106" t="s">
        <v>115</v>
      </c>
      <c r="F106" t="str">
        <f t="shared" si="11"/>
        <v>INSERT INTO tocke_plovi(plov_idplov,tekmovalec_idtekmovalec,posebnosti) VALUES(25,(SELECT idtekmovalec FROM tekmovalec WHERE sailno='SLO855'),'dns');</v>
      </c>
      <c r="G106" t="s">
        <v>115</v>
      </c>
      <c r="H106" t="str">
        <f t="shared" si="12"/>
        <v>INSERT INTO tocke_plovi(plov_idplov,tekmovalec_idtekmovalec,posebnosti) VALUES(26,(SELECT idtekmovalec FROM tekmovalec WHERE sailno='SLO855'),'dns');</v>
      </c>
      <c r="I106" t="s">
        <v>115</v>
      </c>
      <c r="J106" t="str">
        <f t="shared" si="13"/>
        <v>INSERT INTO tocke_plovi(plov_idplov, tekmovalec_idtekmovalec, tocke) VALUES(27,(SELECT idtekmovalec FROM tekmovalec WHERE sailno='SLO855'),50);</v>
      </c>
      <c r="K106">
        <v>50</v>
      </c>
      <c r="L106" t="str">
        <f t="shared" si="14"/>
        <v>INSERT INTO tocke_plovi(plov_idplov, tekmovalec_idtekmovalec, tocke) VALUES(28,(SELECT idtekmovalec FROM tekmovalec WHERE sailno='SLO855'),54);</v>
      </c>
      <c r="M106">
        <v>54</v>
      </c>
      <c r="N106" t="str">
        <f t="shared" si="15"/>
        <v>INSERT INTO tocke_plovi(plov_idplov, tekmovalec_idtekmovalec, tocke) VALUES(29,(SELECT idtekmovalec FROM tekmovalec WHERE sailno='SLO855'),53);</v>
      </c>
      <c r="O106">
        <v>53</v>
      </c>
      <c r="P106" t="str">
        <f t="shared" si="16"/>
        <v>INSERT INTO tocke_plovi(plov_idplov,tekmovalec_idtekmovalec,posebnosti) VALUES(37,(SELECT idtekmovalec FROM tekmovalec WHERE sailno='SLO855'),'dns');</v>
      </c>
      <c r="Q106" t="s">
        <v>115</v>
      </c>
    </row>
    <row r="107" spans="1:17" x14ac:dyDescent="0.25">
      <c r="A107" t="s">
        <v>348</v>
      </c>
      <c r="D107" t="str">
        <f t="shared" si="10"/>
        <v>INSERT INTO tocke_plovi(plov_idplov,tekmovalec_idtekmovalec,posebnosti) VALUES(24,(SELECT idtekmovalec FROM tekmovalec WHERE sailno='L1'),'dns');</v>
      </c>
      <c r="E107" t="s">
        <v>115</v>
      </c>
      <c r="F107" t="str">
        <f t="shared" si="11"/>
        <v>INSERT INTO tocke_plovi(plov_idplov,tekmovalec_idtekmovalec,posebnosti) VALUES(25,(SELECT idtekmovalec FROM tekmovalec WHERE sailno='L1'),'dns');</v>
      </c>
      <c r="G107" t="s">
        <v>115</v>
      </c>
      <c r="H107" t="str">
        <f t="shared" si="12"/>
        <v>INSERT INTO tocke_plovi(plov_idplov,tekmovalec_idtekmovalec,posebnosti) VALUES(26,(SELECT idtekmovalec FROM tekmovalec WHERE sailno='L1'),'dns');</v>
      </c>
      <c r="I107" t="s">
        <v>115</v>
      </c>
      <c r="J107" t="str">
        <f t="shared" si="13"/>
        <v>INSERT INTO tocke_plovi(plov_idplov, tekmovalec_idtekmovalec, tocke) VALUES(27,(SELECT idtekmovalec FROM tekmovalec WHERE sailno='L1'),49);</v>
      </c>
      <c r="K107">
        <v>49</v>
      </c>
      <c r="L107" t="str">
        <f t="shared" si="14"/>
        <v>INSERT INTO tocke_plovi(plov_idplov, tekmovalec_idtekmovalec, tocke) VALUES(28,(SELECT idtekmovalec FROM tekmovalec WHERE sailno='L1'),55);</v>
      </c>
      <c r="M107">
        <v>55</v>
      </c>
      <c r="N107" t="str">
        <f t="shared" si="15"/>
        <v>INSERT INTO tocke_plovi(plov_idplov,tekmovalec_idtekmovalec,posebnosti) VALUES(29,(SELECT idtekmovalec FROM tekmovalec WHERE sailno='L1'),'dns');</v>
      </c>
      <c r="O107" t="s">
        <v>115</v>
      </c>
      <c r="P107" t="str">
        <f t="shared" si="16"/>
        <v>INSERT INTO tocke_plovi(plov_idplov, tekmovalec_idtekmovalec, tocke) VALUES(37,(SELECT idtekmovalec FROM tekmovalec WHERE sailno='L1'),58);</v>
      </c>
      <c r="Q107">
        <v>58</v>
      </c>
    </row>
    <row r="108" spans="1:17" x14ac:dyDescent="0.25">
      <c r="A108" t="s">
        <v>350</v>
      </c>
      <c r="D108" t="str">
        <f t="shared" si="10"/>
        <v>INSERT INTO tocke_plovi(plov_idplov,tekmovalec_idtekmovalec,posebnosti) VALUES(24,(SELECT idtekmovalec FROM tekmovalec WHERE sailno='SLO611'),'dns');</v>
      </c>
      <c r="E108" t="s">
        <v>115</v>
      </c>
      <c r="F108" t="str">
        <f t="shared" si="11"/>
        <v>INSERT INTO tocke_plovi(plov_idplov,tekmovalec_idtekmovalec,posebnosti) VALUES(25,(SELECT idtekmovalec FROM tekmovalec WHERE sailno='SLO611'),'dns');</v>
      </c>
      <c r="G108" t="s">
        <v>115</v>
      </c>
      <c r="H108" t="str">
        <f t="shared" si="12"/>
        <v>INSERT INTO tocke_plovi(plov_idplov,tekmovalec_idtekmovalec,posebnosti) VALUES(26,(SELECT idtekmovalec FROM tekmovalec WHERE sailno='SLO611'),'dns');</v>
      </c>
      <c r="I108" t="s">
        <v>115</v>
      </c>
      <c r="J108" t="str">
        <f t="shared" si="13"/>
        <v>INSERT INTO tocke_plovi(plov_idplov, tekmovalec_idtekmovalec, tocke) VALUES(27,(SELECT idtekmovalec FROM tekmovalec WHERE sailno='SLO611'),44);</v>
      </c>
      <c r="K108">
        <v>44</v>
      </c>
      <c r="L108" t="str">
        <f t="shared" si="14"/>
        <v>INSERT INTO tocke_plovi(plov_idplov,tekmovalec_idtekmovalec,posebnosti) VALUES(28,(SELECT idtekmovalec FROM tekmovalec WHERE sailno='SLO611'),'dns');</v>
      </c>
      <c r="M108" t="s">
        <v>115</v>
      </c>
      <c r="N108" t="str">
        <f t="shared" si="15"/>
        <v>INSERT INTO tocke_plovi(plov_idplov,tekmovalec_idtekmovalec,posebnosti) VALUES(29,(SELECT idtekmovalec FROM tekmovalec WHERE sailno='SLO611'),'dns');</v>
      </c>
      <c r="O108" t="s">
        <v>115</v>
      </c>
      <c r="P108" t="str">
        <f t="shared" si="16"/>
        <v>INSERT INTO tocke_plovi(plov_idplov,tekmovalec_idtekmovalec,posebnosti) VALUES(37,(SELECT idtekmovalec FROM tekmovalec WHERE sailno='SLO611'),'dns');</v>
      </c>
      <c r="Q108" t="s">
        <v>115</v>
      </c>
    </row>
    <row r="109" spans="1:17" x14ac:dyDescent="0.25">
      <c r="A109" t="s">
        <v>352</v>
      </c>
      <c r="D109" t="str">
        <f t="shared" si="10"/>
        <v>INSERT INTO tocke_plovi(plov_idplov,tekmovalec_idtekmovalec,posebnosti) VALUES(24,(SELECT idtekmovalec FROM tekmovalec WHERE sailno='ITA3'),'dns');</v>
      </c>
      <c r="E109" t="s">
        <v>115</v>
      </c>
      <c r="F109" t="str">
        <f t="shared" si="11"/>
        <v>INSERT INTO tocke_plovi(plov_idplov,tekmovalec_idtekmovalec,posebnosti) VALUES(25,(SELECT idtekmovalec FROM tekmovalec WHERE sailno='ITA3'),'dns');</v>
      </c>
      <c r="G109" t="s">
        <v>115</v>
      </c>
      <c r="H109" t="str">
        <f t="shared" si="12"/>
        <v>INSERT INTO tocke_plovi(plov_idplov,tekmovalec_idtekmovalec,posebnosti) VALUES(26,(SELECT idtekmovalec FROM tekmovalec WHERE sailno='ITA3'),'dns');</v>
      </c>
      <c r="I109" t="s">
        <v>115</v>
      </c>
      <c r="J109" t="str">
        <f t="shared" si="13"/>
        <v>INSERT INTO tocke_plovi(plov_idplov,tekmovalec_idtekmovalec,posebnosti) VALUES(27,(SELECT idtekmovalec FROM tekmovalec WHERE sailno='ITA3'),'dns');</v>
      </c>
      <c r="K109" t="s">
        <v>115</v>
      </c>
      <c r="L109" t="str">
        <f t="shared" si="14"/>
        <v>INSERT INTO tocke_plovi(plov_idplov,tekmovalec_idtekmovalec,posebnosti) VALUES(28,(SELECT idtekmovalec FROM tekmovalec WHERE sailno='ITA3'),'dns');</v>
      </c>
      <c r="M109" t="s">
        <v>115</v>
      </c>
      <c r="N109" t="str">
        <f t="shared" si="15"/>
        <v>INSERT INTO tocke_plovi(plov_idplov,tekmovalec_idtekmovalec,posebnosti) VALUES(29,(SELECT idtekmovalec FROM tekmovalec WHERE sailno='ITA3'),'dns');</v>
      </c>
      <c r="O109" t="s">
        <v>115</v>
      </c>
      <c r="P109" t="str">
        <f t="shared" si="16"/>
        <v>INSERT INTO tocke_plovi(plov_idplov,tekmovalec_idtekmovalec,posebnosti) VALUES(37,(SELECT idtekmovalec FROM tekmovalec WHERE sailno='ITA3'),'dns');</v>
      </c>
      <c r="Q109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opLeftCell="A89" workbookViewId="0">
      <selection activeCell="D2" sqref="D2:K110"/>
    </sheetView>
  </sheetViews>
  <sheetFormatPr defaultRowHeight="15" x14ac:dyDescent="0.25"/>
  <sheetData>
    <row r="1" spans="1:11" x14ac:dyDescent="0.25">
      <c r="A1">
        <v>4</v>
      </c>
      <c r="B1">
        <v>5</v>
      </c>
      <c r="C1">
        <v>6</v>
      </c>
      <c r="D1">
        <v>7</v>
      </c>
    </row>
    <row r="2" spans="1:11" x14ac:dyDescent="0.25">
      <c r="A2" t="s">
        <v>14</v>
      </c>
      <c r="B2" t="s">
        <v>15</v>
      </c>
      <c r="C2" t="s">
        <v>16</v>
      </c>
      <c r="D2">
        <v>9</v>
      </c>
      <c r="E2">
        <v>1</v>
      </c>
      <c r="F2">
        <v>2</v>
      </c>
      <c r="G2">
        <v>1</v>
      </c>
      <c r="H2" t="s">
        <v>17</v>
      </c>
      <c r="I2">
        <v>3</v>
      </c>
      <c r="J2">
        <v>1</v>
      </c>
      <c r="K2">
        <v>1</v>
      </c>
    </row>
    <row r="3" spans="1:11" x14ac:dyDescent="0.25">
      <c r="D3">
        <v>14</v>
      </c>
      <c r="E3">
        <v>2</v>
      </c>
      <c r="F3">
        <v>1</v>
      </c>
      <c r="G3">
        <v>2</v>
      </c>
      <c r="H3">
        <v>2</v>
      </c>
      <c r="I3">
        <v>5</v>
      </c>
      <c r="J3">
        <v>2</v>
      </c>
      <c r="K3">
        <v>-14</v>
      </c>
    </row>
    <row r="4" spans="1:11" x14ac:dyDescent="0.25">
      <c r="A4" t="s">
        <v>25</v>
      </c>
      <c r="B4" t="s">
        <v>26</v>
      </c>
      <c r="D4">
        <v>27</v>
      </c>
      <c r="E4">
        <v>4</v>
      </c>
      <c r="F4">
        <v>6</v>
      </c>
      <c r="G4">
        <v>9</v>
      </c>
      <c r="H4">
        <v>5</v>
      </c>
      <c r="I4">
        <v>2</v>
      </c>
      <c r="J4">
        <v>-12</v>
      </c>
      <c r="K4">
        <v>1</v>
      </c>
    </row>
    <row r="5" spans="1:11" x14ac:dyDescent="0.25">
      <c r="A5" t="s">
        <v>14</v>
      </c>
      <c r="B5" t="s">
        <v>15</v>
      </c>
      <c r="C5" t="s">
        <v>16</v>
      </c>
      <c r="D5">
        <v>31</v>
      </c>
      <c r="E5">
        <v>6</v>
      </c>
      <c r="F5">
        <v>2</v>
      </c>
      <c r="G5">
        <v>12</v>
      </c>
      <c r="H5">
        <v>4</v>
      </c>
      <c r="I5">
        <v>2</v>
      </c>
      <c r="J5">
        <v>-13</v>
      </c>
      <c r="K5">
        <v>5</v>
      </c>
    </row>
    <row r="6" spans="1:11" x14ac:dyDescent="0.25">
      <c r="A6" t="s">
        <v>14</v>
      </c>
      <c r="B6" t="s">
        <v>15</v>
      </c>
      <c r="C6" t="s">
        <v>16</v>
      </c>
      <c r="D6">
        <v>32</v>
      </c>
      <c r="E6">
        <v>2</v>
      </c>
      <c r="F6">
        <v>1</v>
      </c>
      <c r="G6">
        <v>5</v>
      </c>
      <c r="H6" t="s">
        <v>30</v>
      </c>
      <c r="I6">
        <v>15</v>
      </c>
      <c r="J6">
        <v>6</v>
      </c>
      <c r="K6">
        <v>3</v>
      </c>
    </row>
    <row r="7" spans="1:11" x14ac:dyDescent="0.25">
      <c r="A7" t="s">
        <v>26</v>
      </c>
      <c r="B7" t="s">
        <v>34</v>
      </c>
      <c r="D7">
        <v>32</v>
      </c>
      <c r="E7">
        <v>9</v>
      </c>
      <c r="F7">
        <v>5</v>
      </c>
      <c r="G7">
        <v>8</v>
      </c>
      <c r="H7">
        <v>1</v>
      </c>
      <c r="I7">
        <v>6</v>
      </c>
      <c r="J7">
        <v>3</v>
      </c>
      <c r="K7">
        <v>-10</v>
      </c>
    </row>
    <row r="8" spans="1:11" x14ac:dyDescent="0.25">
      <c r="A8" t="s">
        <v>21</v>
      </c>
      <c r="D8">
        <v>32</v>
      </c>
      <c r="E8">
        <v>4</v>
      </c>
      <c r="F8">
        <v>9</v>
      </c>
      <c r="G8">
        <v>6</v>
      </c>
      <c r="H8">
        <v>-15</v>
      </c>
      <c r="I8">
        <v>5</v>
      </c>
      <c r="J8">
        <v>3</v>
      </c>
      <c r="K8">
        <v>5</v>
      </c>
    </row>
    <row r="9" spans="1:11" x14ac:dyDescent="0.25">
      <c r="A9" t="s">
        <v>25</v>
      </c>
      <c r="B9" t="s">
        <v>26</v>
      </c>
      <c r="D9">
        <v>34</v>
      </c>
      <c r="E9">
        <v>-13</v>
      </c>
      <c r="F9">
        <v>3</v>
      </c>
      <c r="G9">
        <v>1</v>
      </c>
      <c r="H9">
        <v>10</v>
      </c>
      <c r="I9">
        <v>1</v>
      </c>
      <c r="J9">
        <v>11</v>
      </c>
      <c r="K9">
        <v>8</v>
      </c>
    </row>
    <row r="10" spans="1:11" x14ac:dyDescent="0.25">
      <c r="A10">
        <v>2006</v>
      </c>
      <c r="B10" t="s">
        <v>14</v>
      </c>
      <c r="C10" t="s">
        <v>42</v>
      </c>
      <c r="D10">
        <v>34</v>
      </c>
      <c r="E10">
        <v>6</v>
      </c>
      <c r="F10">
        <v>4</v>
      </c>
      <c r="G10">
        <v>3</v>
      </c>
      <c r="H10">
        <v>9</v>
      </c>
      <c r="I10">
        <v>10</v>
      </c>
      <c r="J10">
        <v>-14</v>
      </c>
      <c r="K10">
        <v>2</v>
      </c>
    </row>
    <row r="11" spans="1:11" x14ac:dyDescent="0.25">
      <c r="A11" t="s">
        <v>14</v>
      </c>
      <c r="B11" t="s">
        <v>45</v>
      </c>
      <c r="D11">
        <v>35</v>
      </c>
      <c r="E11">
        <v>5</v>
      </c>
      <c r="F11">
        <v>6</v>
      </c>
      <c r="G11">
        <v>9</v>
      </c>
      <c r="H11">
        <v>-16</v>
      </c>
      <c r="I11">
        <v>7</v>
      </c>
      <c r="J11">
        <v>2</v>
      </c>
      <c r="K11">
        <v>6</v>
      </c>
    </row>
    <row r="12" spans="1:11" x14ac:dyDescent="0.25">
      <c r="A12" t="s">
        <v>48</v>
      </c>
      <c r="B12" t="s">
        <v>49</v>
      </c>
      <c r="D12">
        <v>42</v>
      </c>
      <c r="E12">
        <v>3</v>
      </c>
      <c r="F12">
        <v>11</v>
      </c>
      <c r="G12">
        <v>4</v>
      </c>
      <c r="H12">
        <v>-14</v>
      </c>
      <c r="I12">
        <v>3</v>
      </c>
      <c r="J12">
        <v>14</v>
      </c>
      <c r="K12">
        <v>7</v>
      </c>
    </row>
    <row r="13" spans="1:11" x14ac:dyDescent="0.25">
      <c r="A13" t="s">
        <v>26</v>
      </c>
      <c r="B13" t="s">
        <v>34</v>
      </c>
      <c r="D13">
        <v>43</v>
      </c>
      <c r="E13">
        <v>10</v>
      </c>
      <c r="F13">
        <v>8</v>
      </c>
      <c r="G13">
        <v>2</v>
      </c>
      <c r="H13" t="s">
        <v>17</v>
      </c>
      <c r="I13">
        <v>12</v>
      </c>
      <c r="J13">
        <v>5</v>
      </c>
      <c r="K13">
        <v>6</v>
      </c>
    </row>
    <row r="14" spans="1:11" x14ac:dyDescent="0.25">
      <c r="A14" t="s">
        <v>21</v>
      </c>
      <c r="D14">
        <v>45</v>
      </c>
      <c r="E14">
        <v>-13</v>
      </c>
      <c r="F14">
        <v>7</v>
      </c>
      <c r="G14">
        <v>5</v>
      </c>
      <c r="H14">
        <v>4</v>
      </c>
      <c r="I14">
        <v>9</v>
      </c>
      <c r="J14">
        <v>9</v>
      </c>
      <c r="K14">
        <v>11</v>
      </c>
    </row>
    <row r="15" spans="1:11" x14ac:dyDescent="0.25">
      <c r="A15" t="s">
        <v>48</v>
      </c>
      <c r="B15" t="s">
        <v>49</v>
      </c>
      <c r="D15">
        <v>48</v>
      </c>
      <c r="E15">
        <v>1</v>
      </c>
      <c r="F15">
        <v>19</v>
      </c>
      <c r="G15">
        <v>10</v>
      </c>
      <c r="H15">
        <v>6</v>
      </c>
      <c r="I15">
        <v>-26</v>
      </c>
      <c r="J15">
        <v>8</v>
      </c>
      <c r="K15">
        <v>4</v>
      </c>
    </row>
    <row r="16" spans="1:11" x14ac:dyDescent="0.25">
      <c r="A16" t="s">
        <v>14</v>
      </c>
      <c r="B16" t="s">
        <v>15</v>
      </c>
      <c r="C16" t="s">
        <v>16</v>
      </c>
      <c r="D16">
        <v>49</v>
      </c>
      <c r="E16">
        <v>11</v>
      </c>
      <c r="F16">
        <v>-20</v>
      </c>
      <c r="G16">
        <v>3</v>
      </c>
      <c r="H16">
        <v>6</v>
      </c>
      <c r="I16">
        <v>19</v>
      </c>
      <c r="J16">
        <v>7</v>
      </c>
      <c r="K16">
        <v>3</v>
      </c>
    </row>
    <row r="17" spans="1:11" x14ac:dyDescent="0.25">
      <c r="A17" t="s">
        <v>14</v>
      </c>
      <c r="B17" t="s">
        <v>45</v>
      </c>
      <c r="D17">
        <v>53</v>
      </c>
      <c r="E17">
        <v>9</v>
      </c>
      <c r="F17">
        <v>9</v>
      </c>
      <c r="G17">
        <v>4</v>
      </c>
      <c r="H17">
        <v>-11</v>
      </c>
      <c r="I17">
        <v>10</v>
      </c>
      <c r="J17">
        <v>10</v>
      </c>
      <c r="K17">
        <v>11</v>
      </c>
    </row>
    <row r="18" spans="1:11" x14ac:dyDescent="0.25">
      <c r="A18" t="s">
        <v>14</v>
      </c>
      <c r="B18" t="s">
        <v>42</v>
      </c>
      <c r="D18">
        <v>56</v>
      </c>
      <c r="E18">
        <v>7</v>
      </c>
      <c r="F18">
        <v>5</v>
      </c>
      <c r="G18">
        <v>8</v>
      </c>
      <c r="H18">
        <v>12</v>
      </c>
      <c r="I18">
        <v>-25</v>
      </c>
      <c r="J18">
        <v>4</v>
      </c>
      <c r="K18">
        <v>20</v>
      </c>
    </row>
    <row r="19" spans="1:11" x14ac:dyDescent="0.25">
      <c r="A19" t="s">
        <v>14</v>
      </c>
      <c r="B19" t="s">
        <v>42</v>
      </c>
      <c r="D19">
        <v>61</v>
      </c>
      <c r="E19">
        <v>12</v>
      </c>
      <c r="F19">
        <v>8</v>
      </c>
      <c r="G19">
        <v>10</v>
      </c>
      <c r="H19">
        <v>5</v>
      </c>
      <c r="I19">
        <v>13</v>
      </c>
      <c r="J19">
        <v>-26</v>
      </c>
      <c r="K19">
        <v>13</v>
      </c>
    </row>
    <row r="20" spans="1:11" x14ac:dyDescent="0.25">
      <c r="A20" t="s">
        <v>25</v>
      </c>
      <c r="B20" t="s">
        <v>26</v>
      </c>
      <c r="D20">
        <v>63</v>
      </c>
      <c r="E20">
        <v>-26</v>
      </c>
      <c r="F20">
        <v>14</v>
      </c>
      <c r="G20">
        <v>20</v>
      </c>
      <c r="H20">
        <v>8</v>
      </c>
      <c r="I20">
        <v>8</v>
      </c>
      <c r="J20">
        <v>4</v>
      </c>
      <c r="K20">
        <v>9</v>
      </c>
    </row>
    <row r="21" spans="1:11" x14ac:dyDescent="0.25">
      <c r="A21" t="s">
        <v>14</v>
      </c>
      <c r="B21" t="s">
        <v>42</v>
      </c>
      <c r="D21">
        <v>63</v>
      </c>
      <c r="E21">
        <v>14</v>
      </c>
      <c r="F21">
        <v>10</v>
      </c>
      <c r="G21">
        <v>12</v>
      </c>
      <c r="H21">
        <v>7</v>
      </c>
      <c r="I21">
        <v>15</v>
      </c>
      <c r="J21">
        <v>5</v>
      </c>
      <c r="K21">
        <v>-23</v>
      </c>
    </row>
    <row r="22" spans="1:11" x14ac:dyDescent="0.25">
      <c r="A22" t="s">
        <v>14</v>
      </c>
      <c r="B22" t="s">
        <v>70</v>
      </c>
      <c r="D22">
        <v>65</v>
      </c>
      <c r="E22">
        <v>5</v>
      </c>
      <c r="F22">
        <v>3</v>
      </c>
      <c r="G22">
        <v>6</v>
      </c>
      <c r="H22" t="s">
        <v>30</v>
      </c>
      <c r="I22">
        <v>4</v>
      </c>
      <c r="J22">
        <v>21</v>
      </c>
      <c r="K22">
        <v>26</v>
      </c>
    </row>
    <row r="23" spans="1:11" x14ac:dyDescent="0.25">
      <c r="A23" t="s">
        <v>14</v>
      </c>
      <c r="B23" t="s">
        <v>70</v>
      </c>
      <c r="D23">
        <v>67</v>
      </c>
      <c r="E23">
        <v>7</v>
      </c>
      <c r="F23">
        <v>7</v>
      </c>
      <c r="G23">
        <v>14</v>
      </c>
      <c r="H23">
        <v>10</v>
      </c>
      <c r="I23">
        <v>17</v>
      </c>
      <c r="J23">
        <v>-22</v>
      </c>
      <c r="K23">
        <v>12</v>
      </c>
    </row>
    <row r="24" spans="1:11" x14ac:dyDescent="0.25">
      <c r="A24" t="s">
        <v>48</v>
      </c>
      <c r="B24" t="s">
        <v>49</v>
      </c>
      <c r="D24">
        <v>69</v>
      </c>
      <c r="E24">
        <v>8</v>
      </c>
      <c r="F24">
        <v>-22</v>
      </c>
      <c r="G24">
        <v>14</v>
      </c>
      <c r="H24">
        <v>8</v>
      </c>
      <c r="I24">
        <v>11</v>
      </c>
      <c r="J24">
        <v>6</v>
      </c>
      <c r="K24">
        <v>22</v>
      </c>
    </row>
    <row r="25" spans="1:11" x14ac:dyDescent="0.25">
      <c r="A25" t="s">
        <v>48</v>
      </c>
      <c r="B25" t="s">
        <v>49</v>
      </c>
      <c r="D25">
        <v>72</v>
      </c>
      <c r="E25">
        <v>-25</v>
      </c>
      <c r="F25">
        <v>11</v>
      </c>
      <c r="G25">
        <v>7</v>
      </c>
      <c r="H25">
        <v>9</v>
      </c>
      <c r="I25">
        <v>11</v>
      </c>
      <c r="J25">
        <v>17</v>
      </c>
      <c r="K25">
        <v>17</v>
      </c>
    </row>
    <row r="26" spans="1:11" x14ac:dyDescent="0.25">
      <c r="A26" t="s">
        <v>14</v>
      </c>
      <c r="B26" t="s">
        <v>15</v>
      </c>
      <c r="C26" t="s">
        <v>16</v>
      </c>
      <c r="D26">
        <v>77</v>
      </c>
      <c r="E26">
        <v>12</v>
      </c>
      <c r="F26">
        <v>10</v>
      </c>
      <c r="G26">
        <v>13</v>
      </c>
      <c r="H26">
        <v>18</v>
      </c>
      <c r="I26">
        <v>-20</v>
      </c>
      <c r="J26">
        <v>8</v>
      </c>
      <c r="K26">
        <v>16</v>
      </c>
    </row>
    <row r="27" spans="1:11" x14ac:dyDescent="0.25">
      <c r="A27" t="s">
        <v>26</v>
      </c>
      <c r="B27" t="s">
        <v>34</v>
      </c>
      <c r="D27">
        <v>82</v>
      </c>
      <c r="E27">
        <v>17</v>
      </c>
      <c r="F27">
        <v>19</v>
      </c>
      <c r="G27" t="s">
        <v>30</v>
      </c>
      <c r="H27">
        <v>19</v>
      </c>
      <c r="I27">
        <v>8</v>
      </c>
      <c r="J27">
        <v>15</v>
      </c>
      <c r="K27">
        <v>4</v>
      </c>
    </row>
    <row r="28" spans="1:11" x14ac:dyDescent="0.25">
      <c r="A28" t="s">
        <v>21</v>
      </c>
      <c r="D28">
        <v>87</v>
      </c>
      <c r="E28">
        <v>20</v>
      </c>
      <c r="F28">
        <v>21</v>
      </c>
      <c r="G28">
        <v>18</v>
      </c>
      <c r="H28" t="s">
        <v>17</v>
      </c>
      <c r="I28">
        <v>4</v>
      </c>
      <c r="J28">
        <v>7</v>
      </c>
      <c r="K28">
        <v>17</v>
      </c>
    </row>
    <row r="29" spans="1:11" x14ac:dyDescent="0.25">
      <c r="A29" t="s">
        <v>85</v>
      </c>
      <c r="B29" t="s">
        <v>86</v>
      </c>
      <c r="D29">
        <v>93</v>
      </c>
      <c r="E29">
        <v>3</v>
      </c>
      <c r="F29">
        <v>-12</v>
      </c>
      <c r="G29" t="s">
        <v>87</v>
      </c>
      <c r="H29">
        <v>1</v>
      </c>
      <c r="I29">
        <v>12</v>
      </c>
      <c r="J29">
        <v>10</v>
      </c>
      <c r="K29">
        <v>7</v>
      </c>
    </row>
    <row r="30" spans="1:11" x14ac:dyDescent="0.25">
      <c r="A30" t="s">
        <v>90</v>
      </c>
      <c r="B30" t="s">
        <v>91</v>
      </c>
      <c r="D30">
        <v>93</v>
      </c>
      <c r="E30">
        <v>18</v>
      </c>
      <c r="F30">
        <v>17</v>
      </c>
      <c r="G30">
        <v>16</v>
      </c>
      <c r="H30">
        <v>7</v>
      </c>
      <c r="I30">
        <v>20</v>
      </c>
      <c r="J30">
        <v>-21</v>
      </c>
      <c r="K30">
        <v>15</v>
      </c>
    </row>
    <row r="31" spans="1:11" x14ac:dyDescent="0.25">
      <c r="A31">
        <v>2004</v>
      </c>
      <c r="B31" t="s">
        <v>14</v>
      </c>
      <c r="C31" t="s">
        <v>95</v>
      </c>
      <c r="D31">
        <v>93</v>
      </c>
      <c r="E31">
        <v>17</v>
      </c>
      <c r="F31">
        <v>12</v>
      </c>
      <c r="G31">
        <v>-24</v>
      </c>
      <c r="H31">
        <v>20</v>
      </c>
      <c r="I31">
        <v>9</v>
      </c>
      <c r="J31">
        <v>20</v>
      </c>
      <c r="K31">
        <v>15</v>
      </c>
    </row>
    <row r="32" spans="1:11" x14ac:dyDescent="0.25">
      <c r="A32" t="s">
        <v>14</v>
      </c>
      <c r="B32" t="s">
        <v>45</v>
      </c>
      <c r="D32">
        <v>96</v>
      </c>
      <c r="E32">
        <v>11</v>
      </c>
      <c r="F32">
        <v>13</v>
      </c>
      <c r="G32">
        <v>11</v>
      </c>
      <c r="H32">
        <v>18</v>
      </c>
      <c r="I32">
        <v>14</v>
      </c>
      <c r="J32">
        <v>-30</v>
      </c>
      <c r="K32">
        <v>29</v>
      </c>
    </row>
    <row r="33" spans="1:19" x14ac:dyDescent="0.25">
      <c r="A33" t="s">
        <v>14</v>
      </c>
      <c r="B33" t="s">
        <v>15</v>
      </c>
      <c r="C33" t="s">
        <v>16</v>
      </c>
      <c r="D33">
        <v>97</v>
      </c>
      <c r="E33">
        <v>14</v>
      </c>
      <c r="F33">
        <v>16</v>
      </c>
      <c r="G33">
        <v>11</v>
      </c>
      <c r="H33">
        <v>14</v>
      </c>
      <c r="I33">
        <v>23</v>
      </c>
      <c r="J33">
        <v>19</v>
      </c>
      <c r="K33">
        <v>-25</v>
      </c>
    </row>
    <row r="34" spans="1:19" x14ac:dyDescent="0.25">
      <c r="A34" t="s">
        <v>21</v>
      </c>
      <c r="D34">
        <v>99</v>
      </c>
      <c r="E34">
        <v>16</v>
      </c>
      <c r="F34">
        <v>13</v>
      </c>
      <c r="G34">
        <v>7</v>
      </c>
      <c r="H34">
        <v>12</v>
      </c>
      <c r="I34">
        <v>27</v>
      </c>
      <c r="J34">
        <v>-29</v>
      </c>
      <c r="K34">
        <v>24</v>
      </c>
    </row>
    <row r="35" spans="1:19" x14ac:dyDescent="0.25">
      <c r="A35" t="s">
        <v>42</v>
      </c>
      <c r="D35">
        <v>103</v>
      </c>
      <c r="E35">
        <v>8</v>
      </c>
      <c r="F35">
        <v>15</v>
      </c>
      <c r="G35" t="s">
        <v>103</v>
      </c>
      <c r="H35">
        <v>1</v>
      </c>
    </row>
    <row r="36" spans="1:19" x14ac:dyDescent="0.25">
      <c r="A36" t="s">
        <v>14</v>
      </c>
      <c r="B36" t="s">
        <v>15</v>
      </c>
      <c r="C36" t="s">
        <v>16</v>
      </c>
      <c r="D36">
        <v>135</v>
      </c>
      <c r="E36">
        <v>15</v>
      </c>
      <c r="F36">
        <v>26</v>
      </c>
      <c r="G36">
        <v>19</v>
      </c>
      <c r="H36">
        <v>25</v>
      </c>
      <c r="I36">
        <v>27</v>
      </c>
      <c r="J36">
        <v>23</v>
      </c>
      <c r="K36">
        <v>-38</v>
      </c>
    </row>
    <row r="37" spans="1:19" x14ac:dyDescent="0.25">
      <c r="A37">
        <v>2006</v>
      </c>
      <c r="B37" t="s">
        <v>14</v>
      </c>
      <c r="C37" t="s">
        <v>15</v>
      </c>
      <c r="D37">
        <v>135</v>
      </c>
      <c r="E37">
        <v>18</v>
      </c>
      <c r="F37">
        <v>-28</v>
      </c>
      <c r="G37">
        <v>27</v>
      </c>
      <c r="H37">
        <v>23</v>
      </c>
      <c r="I37">
        <v>21</v>
      </c>
      <c r="J37">
        <v>22</v>
      </c>
      <c r="K37">
        <v>24</v>
      </c>
      <c r="S37">
        <v>24</v>
      </c>
    </row>
    <row r="38" spans="1:19" x14ac:dyDescent="0.25">
      <c r="D38">
        <v>136</v>
      </c>
      <c r="E38">
        <v>10</v>
      </c>
      <c r="F38">
        <v>18</v>
      </c>
      <c r="G38">
        <v>15</v>
      </c>
      <c r="H38">
        <v>27</v>
      </c>
      <c r="I38">
        <v>35</v>
      </c>
      <c r="J38">
        <v>-40</v>
      </c>
      <c r="K38">
        <v>31</v>
      </c>
    </row>
    <row r="39" spans="1:19" x14ac:dyDescent="0.25">
      <c r="A39" t="s">
        <v>85</v>
      </c>
      <c r="B39" t="s">
        <v>86</v>
      </c>
      <c r="D39">
        <v>139</v>
      </c>
      <c r="E39" t="s">
        <v>114</v>
      </c>
      <c r="F39" t="s">
        <v>115</v>
      </c>
      <c r="G39" t="s">
        <v>115</v>
      </c>
      <c r="H39">
        <v>3</v>
      </c>
      <c r="I39">
        <v>1</v>
      </c>
      <c r="J39">
        <v>13</v>
      </c>
      <c r="K39">
        <v>2</v>
      </c>
    </row>
    <row r="40" spans="1:19" x14ac:dyDescent="0.25">
      <c r="A40" t="s">
        <v>48</v>
      </c>
      <c r="B40" t="s">
        <v>49</v>
      </c>
      <c r="D40">
        <v>142</v>
      </c>
      <c r="E40">
        <v>25</v>
      </c>
      <c r="F40">
        <v>27</v>
      </c>
      <c r="G40">
        <v>22</v>
      </c>
      <c r="H40">
        <v>29</v>
      </c>
      <c r="I40">
        <v>7</v>
      </c>
      <c r="J40">
        <v>32</v>
      </c>
      <c r="K40">
        <v>-33</v>
      </c>
    </row>
    <row r="41" spans="1:19" x14ac:dyDescent="0.25">
      <c r="A41" t="s">
        <v>70</v>
      </c>
      <c r="D41">
        <v>142</v>
      </c>
      <c r="E41">
        <v>21</v>
      </c>
      <c r="F41">
        <v>20</v>
      </c>
      <c r="G41">
        <v>13</v>
      </c>
      <c r="H41">
        <v>32</v>
      </c>
      <c r="I41">
        <v>-37</v>
      </c>
      <c r="J41">
        <v>28</v>
      </c>
      <c r="K41">
        <v>28</v>
      </c>
    </row>
    <row r="42" spans="1:19" x14ac:dyDescent="0.25">
      <c r="A42" t="s">
        <v>123</v>
      </c>
      <c r="B42" t="s">
        <v>124</v>
      </c>
      <c r="D42">
        <v>144</v>
      </c>
      <c r="E42">
        <v>28</v>
      </c>
      <c r="F42">
        <v>29</v>
      </c>
      <c r="G42">
        <v>31</v>
      </c>
      <c r="H42">
        <v>17</v>
      </c>
      <c r="I42">
        <v>21</v>
      </c>
      <c r="J42">
        <v>-35</v>
      </c>
      <c r="K42">
        <v>18</v>
      </c>
    </row>
    <row r="43" spans="1:19" x14ac:dyDescent="0.25">
      <c r="A43" t="s">
        <v>14</v>
      </c>
      <c r="B43" t="s">
        <v>95</v>
      </c>
      <c r="D43">
        <v>148</v>
      </c>
      <c r="E43">
        <v>20</v>
      </c>
      <c r="F43">
        <v>21</v>
      </c>
      <c r="G43">
        <v>26</v>
      </c>
      <c r="H43">
        <v>24</v>
      </c>
      <c r="I43">
        <v>-41</v>
      </c>
      <c r="J43">
        <v>32</v>
      </c>
      <c r="K43">
        <v>25</v>
      </c>
    </row>
    <row r="44" spans="1:19" x14ac:dyDescent="0.25">
      <c r="A44" t="s">
        <v>21</v>
      </c>
      <c r="D44">
        <v>150</v>
      </c>
      <c r="E44">
        <v>29</v>
      </c>
      <c r="F44">
        <v>25</v>
      </c>
      <c r="G44">
        <v>15</v>
      </c>
      <c r="H44">
        <v>24</v>
      </c>
      <c r="I44">
        <v>-43</v>
      </c>
      <c r="J44">
        <v>16</v>
      </c>
      <c r="K44">
        <v>41</v>
      </c>
    </row>
    <row r="45" spans="1:19" x14ac:dyDescent="0.25">
      <c r="A45" t="s">
        <v>85</v>
      </c>
      <c r="B45" t="s">
        <v>86</v>
      </c>
      <c r="D45">
        <v>153</v>
      </c>
      <c r="E45" t="s">
        <v>114</v>
      </c>
      <c r="F45" t="s">
        <v>115</v>
      </c>
      <c r="G45" t="s">
        <v>115</v>
      </c>
      <c r="H45">
        <v>3</v>
      </c>
      <c r="I45">
        <v>19</v>
      </c>
      <c r="J45">
        <v>1</v>
      </c>
      <c r="K45">
        <v>10</v>
      </c>
    </row>
    <row r="46" spans="1:19" x14ac:dyDescent="0.25">
      <c r="A46" t="s">
        <v>85</v>
      </c>
      <c r="B46" t="s">
        <v>86</v>
      </c>
      <c r="D46">
        <v>155</v>
      </c>
      <c r="E46" t="s">
        <v>114</v>
      </c>
      <c r="F46" t="s">
        <v>115</v>
      </c>
      <c r="G46" t="s">
        <v>115</v>
      </c>
      <c r="H46">
        <v>2</v>
      </c>
      <c r="I46">
        <v>6</v>
      </c>
      <c r="J46">
        <v>18</v>
      </c>
      <c r="K46">
        <v>9</v>
      </c>
    </row>
    <row r="47" spans="1:19" x14ac:dyDescent="0.25">
      <c r="A47" t="s">
        <v>14</v>
      </c>
      <c r="B47" t="s">
        <v>135</v>
      </c>
      <c r="D47">
        <v>155</v>
      </c>
      <c r="E47">
        <v>30</v>
      </c>
      <c r="F47">
        <v>30</v>
      </c>
      <c r="G47">
        <v>21</v>
      </c>
      <c r="H47" t="s">
        <v>17</v>
      </c>
      <c r="I47">
        <v>24</v>
      </c>
      <c r="J47">
        <v>24</v>
      </c>
      <c r="K47">
        <v>26</v>
      </c>
    </row>
    <row r="48" spans="1:19" x14ac:dyDescent="0.25">
      <c r="A48" t="s">
        <v>14</v>
      </c>
      <c r="B48" t="s">
        <v>70</v>
      </c>
      <c r="D48">
        <v>158</v>
      </c>
      <c r="E48">
        <v>16</v>
      </c>
      <c r="F48">
        <v>30</v>
      </c>
      <c r="G48">
        <v>24</v>
      </c>
      <c r="H48" t="s">
        <v>17</v>
      </c>
      <c r="I48">
        <v>31</v>
      </c>
      <c r="J48">
        <v>26</v>
      </c>
      <c r="K48">
        <v>31</v>
      </c>
    </row>
    <row r="49" spans="1:11" x14ac:dyDescent="0.25">
      <c r="A49">
        <v>2005</v>
      </c>
      <c r="B49" t="s">
        <v>14</v>
      </c>
      <c r="C49" t="s">
        <v>42</v>
      </c>
      <c r="D49">
        <v>159</v>
      </c>
      <c r="E49">
        <v>36</v>
      </c>
      <c r="F49">
        <v>33</v>
      </c>
      <c r="G49">
        <v>18</v>
      </c>
      <c r="H49">
        <v>27</v>
      </c>
      <c r="I49">
        <v>28</v>
      </c>
      <c r="J49">
        <v>17</v>
      </c>
      <c r="K49">
        <v>-40</v>
      </c>
    </row>
    <row r="50" spans="1:11" x14ac:dyDescent="0.25">
      <c r="A50" t="s">
        <v>14</v>
      </c>
      <c r="B50" t="s">
        <v>95</v>
      </c>
      <c r="D50">
        <v>159</v>
      </c>
      <c r="E50">
        <v>30</v>
      </c>
      <c r="F50">
        <v>-44</v>
      </c>
      <c r="G50">
        <v>21</v>
      </c>
      <c r="H50">
        <v>22</v>
      </c>
      <c r="I50">
        <v>34</v>
      </c>
      <c r="J50">
        <v>24</v>
      </c>
      <c r="K50">
        <v>28</v>
      </c>
    </row>
    <row r="51" spans="1:11" x14ac:dyDescent="0.25">
      <c r="A51" t="s">
        <v>14</v>
      </c>
      <c r="B51" t="s">
        <v>70</v>
      </c>
      <c r="D51">
        <v>164</v>
      </c>
      <c r="E51">
        <v>27</v>
      </c>
      <c r="F51">
        <v>24</v>
      </c>
      <c r="G51">
        <v>29</v>
      </c>
      <c r="H51">
        <v>20</v>
      </c>
      <c r="I51">
        <v>-40</v>
      </c>
      <c r="J51">
        <v>30</v>
      </c>
      <c r="K51">
        <v>34</v>
      </c>
    </row>
    <row r="52" spans="1:11" x14ac:dyDescent="0.25">
      <c r="A52" t="s">
        <v>26</v>
      </c>
      <c r="B52" t="s">
        <v>34</v>
      </c>
      <c r="D52">
        <v>167</v>
      </c>
      <c r="E52">
        <v>45</v>
      </c>
      <c r="F52">
        <v>45</v>
      </c>
      <c r="G52">
        <v>41</v>
      </c>
      <c r="H52" t="s">
        <v>17</v>
      </c>
      <c r="I52">
        <v>16</v>
      </c>
      <c r="J52">
        <v>12</v>
      </c>
      <c r="K52">
        <v>8</v>
      </c>
    </row>
    <row r="53" spans="1:11" x14ac:dyDescent="0.25">
      <c r="A53" t="s">
        <v>42</v>
      </c>
      <c r="D53">
        <v>168</v>
      </c>
      <c r="E53">
        <v>31</v>
      </c>
      <c r="F53">
        <v>14</v>
      </c>
      <c r="G53">
        <v>28</v>
      </c>
      <c r="H53" t="s">
        <v>17</v>
      </c>
      <c r="I53">
        <v>34</v>
      </c>
      <c r="J53">
        <v>34</v>
      </c>
      <c r="K53">
        <v>27</v>
      </c>
    </row>
    <row r="54" spans="1:11" x14ac:dyDescent="0.25">
      <c r="A54" t="s">
        <v>85</v>
      </c>
      <c r="B54" t="s">
        <v>86</v>
      </c>
      <c r="D54">
        <v>171.5</v>
      </c>
      <c r="E54">
        <v>21</v>
      </c>
      <c r="F54" t="s">
        <v>114</v>
      </c>
      <c r="G54" t="s">
        <v>115</v>
      </c>
      <c r="H54">
        <v>31</v>
      </c>
      <c r="I54">
        <v>30</v>
      </c>
      <c r="J54">
        <v>15</v>
      </c>
      <c r="K54">
        <v>14</v>
      </c>
    </row>
    <row r="55" spans="1:11" x14ac:dyDescent="0.25">
      <c r="A55" t="s">
        <v>153</v>
      </c>
      <c r="B55" t="s">
        <v>154</v>
      </c>
      <c r="D55">
        <v>172</v>
      </c>
      <c r="E55">
        <v>32</v>
      </c>
      <c r="F55">
        <v>31</v>
      </c>
      <c r="G55">
        <v>17</v>
      </c>
      <c r="H55">
        <v>21</v>
      </c>
      <c r="I55">
        <v>-40</v>
      </c>
      <c r="J55">
        <v>33</v>
      </c>
      <c r="K55">
        <v>38</v>
      </c>
    </row>
    <row r="56" spans="1:11" x14ac:dyDescent="0.25">
      <c r="A56" t="s">
        <v>14</v>
      </c>
      <c r="B56" t="s">
        <v>70</v>
      </c>
      <c r="D56">
        <v>176</v>
      </c>
      <c r="E56">
        <v>31</v>
      </c>
      <c r="F56">
        <v>32</v>
      </c>
      <c r="G56">
        <v>32</v>
      </c>
      <c r="H56">
        <v>22</v>
      </c>
      <c r="I56">
        <v>38</v>
      </c>
      <c r="J56" t="s">
        <v>114</v>
      </c>
      <c r="K56">
        <v>21</v>
      </c>
    </row>
    <row r="57" spans="1:11" x14ac:dyDescent="0.25">
      <c r="A57" t="s">
        <v>14</v>
      </c>
      <c r="B57" t="s">
        <v>15</v>
      </c>
      <c r="C57" t="s">
        <v>16</v>
      </c>
      <c r="D57">
        <v>178</v>
      </c>
      <c r="E57">
        <v>28</v>
      </c>
      <c r="F57">
        <v>25</v>
      </c>
      <c r="G57">
        <v>25</v>
      </c>
      <c r="H57">
        <v>-36</v>
      </c>
      <c r="I57">
        <v>33</v>
      </c>
      <c r="J57">
        <v>31</v>
      </c>
      <c r="K57">
        <v>36</v>
      </c>
    </row>
    <row r="58" spans="1:11" x14ac:dyDescent="0.25">
      <c r="A58" t="s">
        <v>48</v>
      </c>
      <c r="B58" t="s">
        <v>49</v>
      </c>
      <c r="D58">
        <v>184</v>
      </c>
      <c r="E58">
        <v>34</v>
      </c>
      <c r="F58">
        <v>-36</v>
      </c>
      <c r="G58">
        <v>23</v>
      </c>
      <c r="H58">
        <v>35</v>
      </c>
      <c r="I58">
        <v>30</v>
      </c>
      <c r="J58">
        <v>27</v>
      </c>
      <c r="K58">
        <v>35</v>
      </c>
    </row>
    <row r="59" spans="1:11" x14ac:dyDescent="0.25">
      <c r="A59" t="s">
        <v>14</v>
      </c>
      <c r="B59" t="s">
        <v>15</v>
      </c>
      <c r="C59" t="s">
        <v>16</v>
      </c>
      <c r="D59">
        <v>185</v>
      </c>
      <c r="E59">
        <v>27</v>
      </c>
      <c r="F59">
        <v>24</v>
      </c>
      <c r="G59">
        <v>28</v>
      </c>
      <c r="H59">
        <v>28</v>
      </c>
      <c r="I59">
        <v>39</v>
      </c>
      <c r="J59">
        <v>39</v>
      </c>
      <c r="K59">
        <v>-41</v>
      </c>
    </row>
    <row r="60" spans="1:11" x14ac:dyDescent="0.25">
      <c r="A60" t="s">
        <v>26</v>
      </c>
      <c r="B60" t="s">
        <v>34</v>
      </c>
      <c r="D60">
        <v>189</v>
      </c>
      <c r="E60">
        <v>-38</v>
      </c>
      <c r="F60">
        <v>17</v>
      </c>
      <c r="G60">
        <v>35</v>
      </c>
      <c r="H60">
        <v>37</v>
      </c>
      <c r="I60">
        <v>36</v>
      </c>
      <c r="J60">
        <v>28</v>
      </c>
      <c r="K60">
        <v>36</v>
      </c>
    </row>
    <row r="61" spans="1:11" x14ac:dyDescent="0.25">
      <c r="A61" t="s">
        <v>14</v>
      </c>
      <c r="B61" t="s">
        <v>15</v>
      </c>
      <c r="C61" t="s">
        <v>16</v>
      </c>
      <c r="D61">
        <v>190</v>
      </c>
      <c r="E61">
        <v>29</v>
      </c>
      <c r="F61">
        <v>29</v>
      </c>
      <c r="G61">
        <v>30</v>
      </c>
      <c r="H61">
        <v>34</v>
      </c>
      <c r="I61">
        <v>37</v>
      </c>
      <c r="J61">
        <v>31</v>
      </c>
      <c r="K61">
        <v>-47</v>
      </c>
    </row>
    <row r="62" spans="1:11" x14ac:dyDescent="0.25">
      <c r="A62" t="s">
        <v>14</v>
      </c>
      <c r="B62" t="s">
        <v>15</v>
      </c>
      <c r="C62" t="s">
        <v>16</v>
      </c>
      <c r="D62">
        <v>192</v>
      </c>
      <c r="E62">
        <v>33</v>
      </c>
      <c r="F62">
        <v>32</v>
      </c>
      <c r="G62">
        <v>32</v>
      </c>
      <c r="H62">
        <v>36</v>
      </c>
      <c r="I62">
        <v>24</v>
      </c>
      <c r="J62">
        <v>-42</v>
      </c>
      <c r="K62">
        <v>35</v>
      </c>
    </row>
    <row r="63" spans="1:11" x14ac:dyDescent="0.25">
      <c r="A63" t="s">
        <v>14</v>
      </c>
      <c r="B63" t="s">
        <v>95</v>
      </c>
      <c r="D63">
        <v>193</v>
      </c>
      <c r="E63">
        <v>34</v>
      </c>
      <c r="F63">
        <v>28</v>
      </c>
      <c r="G63">
        <v>29</v>
      </c>
      <c r="H63">
        <v>34</v>
      </c>
      <c r="I63">
        <v>-42</v>
      </c>
      <c r="J63">
        <v>38</v>
      </c>
      <c r="K63">
        <v>30</v>
      </c>
    </row>
    <row r="64" spans="1:11" x14ac:dyDescent="0.25">
      <c r="A64" t="s">
        <v>14</v>
      </c>
      <c r="B64" t="s">
        <v>15</v>
      </c>
      <c r="C64" t="s">
        <v>16</v>
      </c>
      <c r="D64">
        <v>199</v>
      </c>
      <c r="E64">
        <v>19</v>
      </c>
      <c r="F64">
        <v>31</v>
      </c>
      <c r="G64">
        <v>33</v>
      </c>
      <c r="H64">
        <v>33</v>
      </c>
      <c r="I64">
        <v>42</v>
      </c>
      <c r="J64">
        <v>41</v>
      </c>
      <c r="K64">
        <v>-43</v>
      </c>
    </row>
    <row r="65" spans="1:11" x14ac:dyDescent="0.25">
      <c r="A65">
        <v>2007</v>
      </c>
      <c r="B65" t="s">
        <v>26</v>
      </c>
      <c r="C65" t="s">
        <v>34</v>
      </c>
      <c r="D65">
        <v>199</v>
      </c>
      <c r="E65">
        <v>33</v>
      </c>
      <c r="F65">
        <v>33</v>
      </c>
      <c r="G65">
        <v>34</v>
      </c>
      <c r="H65">
        <v>26</v>
      </c>
      <c r="I65">
        <v>32</v>
      </c>
      <c r="J65">
        <v>41</v>
      </c>
      <c r="K65">
        <v>-45</v>
      </c>
    </row>
    <row r="66" spans="1:11" x14ac:dyDescent="0.25">
      <c r="A66" t="s">
        <v>21</v>
      </c>
      <c r="D66">
        <v>209</v>
      </c>
      <c r="E66" t="s">
        <v>114</v>
      </c>
      <c r="F66" t="s">
        <v>115</v>
      </c>
      <c r="G66" t="s">
        <v>115</v>
      </c>
      <c r="H66">
        <v>28</v>
      </c>
      <c r="I66">
        <v>22</v>
      </c>
      <c r="J66">
        <v>20</v>
      </c>
      <c r="K66">
        <v>19</v>
      </c>
    </row>
    <row r="67" spans="1:11" x14ac:dyDescent="0.25">
      <c r="A67" t="s">
        <v>85</v>
      </c>
      <c r="B67" t="s">
        <v>86</v>
      </c>
      <c r="D67">
        <v>210</v>
      </c>
      <c r="E67" t="s">
        <v>114</v>
      </c>
      <c r="F67" t="s">
        <v>115</v>
      </c>
      <c r="G67" t="s">
        <v>115</v>
      </c>
      <c r="H67">
        <v>26</v>
      </c>
      <c r="I67">
        <v>23</v>
      </c>
      <c r="J67">
        <v>18</v>
      </c>
      <c r="K67">
        <v>23</v>
      </c>
    </row>
    <row r="68" spans="1:11" x14ac:dyDescent="0.25">
      <c r="A68" t="s">
        <v>14</v>
      </c>
      <c r="B68" t="s">
        <v>42</v>
      </c>
      <c r="D68">
        <v>213</v>
      </c>
      <c r="E68">
        <v>32</v>
      </c>
      <c r="F68">
        <v>27</v>
      </c>
      <c r="G68">
        <v>34</v>
      </c>
      <c r="H68">
        <v>40</v>
      </c>
      <c r="I68">
        <v>38</v>
      </c>
      <c r="J68">
        <v>-48</v>
      </c>
      <c r="K68">
        <v>42</v>
      </c>
    </row>
    <row r="69" spans="1:11" x14ac:dyDescent="0.25">
      <c r="A69">
        <v>2009</v>
      </c>
      <c r="B69" t="s">
        <v>21</v>
      </c>
      <c r="D69">
        <v>217</v>
      </c>
      <c r="E69">
        <v>35</v>
      </c>
      <c r="F69">
        <v>34</v>
      </c>
      <c r="G69">
        <v>27</v>
      </c>
      <c r="H69">
        <v>38</v>
      </c>
      <c r="I69">
        <v>-45</v>
      </c>
      <c r="J69">
        <v>43</v>
      </c>
      <c r="K69">
        <v>40</v>
      </c>
    </row>
    <row r="70" spans="1:11" x14ac:dyDescent="0.25">
      <c r="A70" t="s">
        <v>185</v>
      </c>
      <c r="B70" t="s">
        <v>186</v>
      </c>
      <c r="D70">
        <v>217</v>
      </c>
      <c r="E70">
        <v>-43</v>
      </c>
      <c r="F70">
        <v>42</v>
      </c>
      <c r="G70">
        <v>40</v>
      </c>
      <c r="H70">
        <v>31</v>
      </c>
      <c r="I70">
        <v>29</v>
      </c>
      <c r="J70">
        <v>33</v>
      </c>
      <c r="K70">
        <v>42</v>
      </c>
    </row>
    <row r="71" spans="1:11" x14ac:dyDescent="0.25">
      <c r="A71" t="s">
        <v>85</v>
      </c>
      <c r="B71" t="s">
        <v>86</v>
      </c>
      <c r="D71">
        <v>218</v>
      </c>
      <c r="E71">
        <v>35</v>
      </c>
      <c r="F71">
        <v>34</v>
      </c>
      <c r="G71" t="s">
        <v>114</v>
      </c>
      <c r="H71">
        <v>33</v>
      </c>
      <c r="I71">
        <v>45</v>
      </c>
      <c r="J71">
        <v>37</v>
      </c>
      <c r="K71">
        <v>34</v>
      </c>
    </row>
    <row r="72" spans="1:11" x14ac:dyDescent="0.25">
      <c r="A72" t="s">
        <v>14</v>
      </c>
      <c r="B72" t="s">
        <v>95</v>
      </c>
      <c r="D72">
        <v>227</v>
      </c>
      <c r="E72">
        <v>42</v>
      </c>
      <c r="F72">
        <v>39</v>
      </c>
      <c r="G72">
        <v>36</v>
      </c>
      <c r="H72">
        <v>38</v>
      </c>
      <c r="I72">
        <v>-48</v>
      </c>
      <c r="J72">
        <v>40</v>
      </c>
      <c r="K72">
        <v>32</v>
      </c>
    </row>
    <row r="73" spans="1:11" x14ac:dyDescent="0.25">
      <c r="A73" t="s">
        <v>153</v>
      </c>
      <c r="B73" t="s">
        <v>154</v>
      </c>
      <c r="C73" t="s">
        <v>155</v>
      </c>
      <c r="D73">
        <v>229</v>
      </c>
      <c r="E73" t="s">
        <v>114</v>
      </c>
      <c r="F73" t="s">
        <v>115</v>
      </c>
      <c r="G73" t="s">
        <v>115</v>
      </c>
      <c r="H73">
        <v>21</v>
      </c>
      <c r="I73">
        <v>14</v>
      </c>
      <c r="J73">
        <v>45</v>
      </c>
      <c r="K73">
        <v>29</v>
      </c>
    </row>
    <row r="74" spans="1:11" x14ac:dyDescent="0.25">
      <c r="A74" t="s">
        <v>21</v>
      </c>
      <c r="D74">
        <v>231</v>
      </c>
      <c r="E74">
        <v>37</v>
      </c>
      <c r="F74">
        <v>35</v>
      </c>
      <c r="G74">
        <v>30</v>
      </c>
      <c r="H74">
        <v>35</v>
      </c>
      <c r="I74">
        <v>48</v>
      </c>
      <c r="J74">
        <v>-50</v>
      </c>
      <c r="K74">
        <v>46</v>
      </c>
    </row>
    <row r="75" spans="1:11" x14ac:dyDescent="0.25">
      <c r="A75" t="s">
        <v>26</v>
      </c>
      <c r="B75" t="s">
        <v>34</v>
      </c>
      <c r="D75">
        <v>235</v>
      </c>
      <c r="E75" t="s">
        <v>114</v>
      </c>
      <c r="F75" t="s">
        <v>115</v>
      </c>
      <c r="G75" t="s">
        <v>115</v>
      </c>
      <c r="H75">
        <v>19</v>
      </c>
      <c r="I75">
        <v>18</v>
      </c>
      <c r="J75" t="s">
        <v>196</v>
      </c>
      <c r="K75">
        <v>18</v>
      </c>
    </row>
    <row r="76" spans="1:11" x14ac:dyDescent="0.25">
      <c r="A76" t="s">
        <v>14</v>
      </c>
      <c r="B76" t="s">
        <v>95</v>
      </c>
      <c r="D76">
        <v>235</v>
      </c>
      <c r="E76">
        <v>38</v>
      </c>
      <c r="F76">
        <v>36</v>
      </c>
      <c r="G76">
        <v>35</v>
      </c>
      <c r="H76">
        <v>37</v>
      </c>
      <c r="I76">
        <v>-46</v>
      </c>
      <c r="J76">
        <v>44</v>
      </c>
      <c r="K76">
        <v>45</v>
      </c>
    </row>
    <row r="77" spans="1:11" x14ac:dyDescent="0.25">
      <c r="A77" t="s">
        <v>85</v>
      </c>
      <c r="B77" t="s">
        <v>86</v>
      </c>
      <c r="D77">
        <v>237</v>
      </c>
      <c r="E77" t="s">
        <v>114</v>
      </c>
      <c r="F77" t="s">
        <v>115</v>
      </c>
      <c r="G77" t="s">
        <v>115</v>
      </c>
      <c r="H77">
        <v>32</v>
      </c>
      <c r="I77">
        <v>28</v>
      </c>
      <c r="J77">
        <v>27</v>
      </c>
      <c r="K77">
        <v>30</v>
      </c>
    </row>
    <row r="78" spans="1:11" x14ac:dyDescent="0.25">
      <c r="A78" t="s">
        <v>14</v>
      </c>
      <c r="B78" t="s">
        <v>135</v>
      </c>
      <c r="D78">
        <v>237</v>
      </c>
      <c r="E78">
        <v>39</v>
      </c>
      <c r="F78">
        <v>42</v>
      </c>
      <c r="G78">
        <v>36</v>
      </c>
      <c r="H78">
        <v>42</v>
      </c>
      <c r="I78">
        <v>41</v>
      </c>
      <c r="J78">
        <v>-44</v>
      </c>
      <c r="K78">
        <v>37</v>
      </c>
    </row>
    <row r="79" spans="1:11" x14ac:dyDescent="0.25">
      <c r="A79" t="s">
        <v>185</v>
      </c>
      <c r="B79" t="s">
        <v>186</v>
      </c>
      <c r="D79">
        <v>238</v>
      </c>
      <c r="E79">
        <v>42</v>
      </c>
      <c r="F79">
        <v>41</v>
      </c>
      <c r="G79">
        <v>17</v>
      </c>
      <c r="H79">
        <v>41</v>
      </c>
      <c r="I79" t="s">
        <v>17</v>
      </c>
      <c r="J79">
        <v>47</v>
      </c>
      <c r="K79">
        <v>50</v>
      </c>
    </row>
    <row r="80" spans="1:11" x14ac:dyDescent="0.25">
      <c r="A80" t="s">
        <v>85</v>
      </c>
      <c r="B80" t="s">
        <v>86</v>
      </c>
      <c r="D80">
        <v>240</v>
      </c>
      <c r="E80" t="s">
        <v>114</v>
      </c>
      <c r="F80" t="s">
        <v>115</v>
      </c>
      <c r="G80" t="s">
        <v>115</v>
      </c>
      <c r="H80">
        <v>30</v>
      </c>
      <c r="I80">
        <v>32</v>
      </c>
      <c r="J80">
        <v>25</v>
      </c>
      <c r="K80">
        <v>33</v>
      </c>
    </row>
    <row r="81" spans="1:19" x14ac:dyDescent="0.25">
      <c r="A81">
        <v>2007</v>
      </c>
      <c r="B81" t="s">
        <v>14</v>
      </c>
      <c r="C81" t="s">
        <v>15</v>
      </c>
      <c r="D81">
        <v>243</v>
      </c>
      <c r="E81">
        <v>41</v>
      </c>
      <c r="F81">
        <v>39</v>
      </c>
      <c r="G81">
        <v>39</v>
      </c>
      <c r="H81">
        <v>39</v>
      </c>
      <c r="I81">
        <v>39</v>
      </c>
      <c r="J81">
        <v>46</v>
      </c>
      <c r="K81" t="s">
        <v>17</v>
      </c>
      <c r="S81" t="s">
        <v>17</v>
      </c>
    </row>
    <row r="82" spans="1:19" x14ac:dyDescent="0.25">
      <c r="A82" t="s">
        <v>34</v>
      </c>
      <c r="D82">
        <v>246</v>
      </c>
      <c r="E82" t="s">
        <v>114</v>
      </c>
      <c r="F82" t="s">
        <v>115</v>
      </c>
      <c r="G82" t="s">
        <v>115</v>
      </c>
      <c r="H82">
        <v>30</v>
      </c>
      <c r="I82">
        <v>18</v>
      </c>
      <c r="J82">
        <v>39</v>
      </c>
      <c r="K82">
        <v>39</v>
      </c>
    </row>
    <row r="83" spans="1:19" x14ac:dyDescent="0.25">
      <c r="A83" t="s">
        <v>14</v>
      </c>
      <c r="B83" t="s">
        <v>135</v>
      </c>
      <c r="D83">
        <v>248</v>
      </c>
      <c r="E83">
        <v>43</v>
      </c>
      <c r="F83">
        <v>38</v>
      </c>
      <c r="G83">
        <v>31</v>
      </c>
      <c r="H83">
        <v>43</v>
      </c>
      <c r="I83">
        <v>43</v>
      </c>
      <c r="J83" t="s">
        <v>17</v>
      </c>
      <c r="K83">
        <v>50</v>
      </c>
    </row>
    <row r="84" spans="1:19" x14ac:dyDescent="0.25">
      <c r="A84" t="s">
        <v>14</v>
      </c>
      <c r="B84" t="s">
        <v>70</v>
      </c>
      <c r="D84">
        <v>251</v>
      </c>
      <c r="E84">
        <v>26</v>
      </c>
      <c r="F84">
        <v>37</v>
      </c>
      <c r="G84" t="s">
        <v>114</v>
      </c>
      <c r="H84" t="s">
        <v>216</v>
      </c>
      <c r="I84">
        <v>44</v>
      </c>
      <c r="J84">
        <v>35</v>
      </c>
      <c r="K84">
        <v>49</v>
      </c>
    </row>
    <row r="85" spans="1:19" x14ac:dyDescent="0.25">
      <c r="A85">
        <v>2008</v>
      </c>
      <c r="B85" t="s">
        <v>14</v>
      </c>
      <c r="C85" t="s">
        <v>15</v>
      </c>
      <c r="D85">
        <v>256</v>
      </c>
      <c r="E85">
        <v>39</v>
      </c>
      <c r="F85">
        <v>41</v>
      </c>
      <c r="G85">
        <v>33</v>
      </c>
      <c r="H85">
        <v>46</v>
      </c>
      <c r="I85">
        <v>51</v>
      </c>
      <c r="J85">
        <v>46</v>
      </c>
      <c r="K85">
        <v>-52</v>
      </c>
      <c r="S85">
        <v>-52</v>
      </c>
    </row>
    <row r="86" spans="1:19" x14ac:dyDescent="0.25">
      <c r="A86">
        <v>2006</v>
      </c>
      <c r="B86" t="s">
        <v>221</v>
      </c>
      <c r="C86" t="s">
        <v>124</v>
      </c>
      <c r="D86">
        <v>257</v>
      </c>
      <c r="E86">
        <v>37</v>
      </c>
      <c r="F86">
        <v>43</v>
      </c>
      <c r="G86">
        <v>37</v>
      </c>
      <c r="H86">
        <v>43</v>
      </c>
      <c r="I86">
        <v>50</v>
      </c>
      <c r="J86">
        <v>-52</v>
      </c>
      <c r="K86">
        <v>47</v>
      </c>
    </row>
    <row r="87" spans="1:19" x14ac:dyDescent="0.25">
      <c r="A87" t="s">
        <v>221</v>
      </c>
      <c r="B87" t="s">
        <v>124</v>
      </c>
      <c r="D87">
        <v>258</v>
      </c>
      <c r="E87">
        <v>41</v>
      </c>
      <c r="F87">
        <v>37</v>
      </c>
      <c r="G87">
        <v>38</v>
      </c>
      <c r="H87">
        <v>45</v>
      </c>
      <c r="I87">
        <v>-49</v>
      </c>
      <c r="J87">
        <v>49</v>
      </c>
      <c r="K87">
        <v>48</v>
      </c>
    </row>
    <row r="88" spans="1:19" x14ac:dyDescent="0.25">
      <c r="A88" t="s">
        <v>153</v>
      </c>
      <c r="B88" t="s">
        <v>154</v>
      </c>
      <c r="C88" t="s">
        <v>155</v>
      </c>
      <c r="D88">
        <v>259</v>
      </c>
      <c r="E88">
        <v>40</v>
      </c>
      <c r="F88">
        <v>35</v>
      </c>
      <c r="G88">
        <v>38</v>
      </c>
      <c r="H88">
        <v>50</v>
      </c>
      <c r="I88">
        <v>47</v>
      </c>
      <c r="J88">
        <v>-51</v>
      </c>
      <c r="K88">
        <v>49</v>
      </c>
    </row>
    <row r="89" spans="1:19" x14ac:dyDescent="0.25">
      <c r="A89" t="s">
        <v>85</v>
      </c>
      <c r="B89" t="s">
        <v>86</v>
      </c>
      <c r="D89">
        <v>260</v>
      </c>
      <c r="E89" t="s">
        <v>114</v>
      </c>
      <c r="F89" t="s">
        <v>115</v>
      </c>
      <c r="G89" t="s">
        <v>115</v>
      </c>
      <c r="H89">
        <v>29</v>
      </c>
      <c r="I89">
        <v>36</v>
      </c>
      <c r="J89">
        <v>36</v>
      </c>
      <c r="K89">
        <v>39</v>
      </c>
    </row>
    <row r="90" spans="1:19" x14ac:dyDescent="0.25">
      <c r="A90" t="s">
        <v>21</v>
      </c>
      <c r="D90">
        <v>260</v>
      </c>
      <c r="E90">
        <v>40</v>
      </c>
      <c r="F90">
        <v>40</v>
      </c>
      <c r="G90">
        <v>37</v>
      </c>
      <c r="H90">
        <v>42</v>
      </c>
      <c r="I90">
        <v>53</v>
      </c>
      <c r="J90">
        <v>48</v>
      </c>
      <c r="K90">
        <v>-54</v>
      </c>
    </row>
    <row r="91" spans="1:19" x14ac:dyDescent="0.25">
      <c r="A91" t="s">
        <v>14</v>
      </c>
      <c r="B91" t="s">
        <v>42</v>
      </c>
      <c r="D91">
        <v>265</v>
      </c>
      <c r="E91">
        <v>36</v>
      </c>
      <c r="F91">
        <v>38</v>
      </c>
      <c r="G91" t="s">
        <v>114</v>
      </c>
      <c r="H91">
        <v>41</v>
      </c>
      <c r="I91">
        <v>53</v>
      </c>
      <c r="J91">
        <v>53</v>
      </c>
      <c r="K91">
        <v>44</v>
      </c>
    </row>
    <row r="92" spans="1:19" x14ac:dyDescent="0.25">
      <c r="A92" t="s">
        <v>14</v>
      </c>
      <c r="B92" t="s">
        <v>135</v>
      </c>
      <c r="D92">
        <v>267</v>
      </c>
      <c r="E92">
        <v>44</v>
      </c>
      <c r="F92">
        <v>40</v>
      </c>
      <c r="G92">
        <v>40</v>
      </c>
      <c r="H92">
        <v>44</v>
      </c>
      <c r="I92">
        <v>52</v>
      </c>
      <c r="J92">
        <v>47</v>
      </c>
      <c r="K92">
        <v>-55</v>
      </c>
    </row>
    <row r="93" spans="1:19" x14ac:dyDescent="0.25">
      <c r="A93" t="s">
        <v>14</v>
      </c>
      <c r="B93" t="s">
        <v>45</v>
      </c>
      <c r="D93">
        <v>274</v>
      </c>
      <c r="E93" t="s">
        <v>114</v>
      </c>
      <c r="F93" t="s">
        <v>115</v>
      </c>
      <c r="G93" t="s">
        <v>115</v>
      </c>
      <c r="H93" t="s">
        <v>216</v>
      </c>
      <c r="I93">
        <v>25</v>
      </c>
      <c r="J93">
        <v>37</v>
      </c>
      <c r="K93">
        <v>32</v>
      </c>
    </row>
    <row r="94" spans="1:19" x14ac:dyDescent="0.25">
      <c r="A94" t="s">
        <v>153</v>
      </c>
      <c r="B94" t="s">
        <v>154</v>
      </c>
      <c r="C94" t="s">
        <v>155</v>
      </c>
      <c r="D94">
        <v>286</v>
      </c>
      <c r="E94" t="s">
        <v>114</v>
      </c>
      <c r="F94" t="s">
        <v>115</v>
      </c>
      <c r="G94" t="s">
        <v>115</v>
      </c>
      <c r="H94">
        <v>39</v>
      </c>
      <c r="I94">
        <v>49</v>
      </c>
      <c r="J94">
        <v>34</v>
      </c>
      <c r="K94">
        <v>44</v>
      </c>
    </row>
    <row r="95" spans="1:19" x14ac:dyDescent="0.25">
      <c r="A95" t="s">
        <v>153</v>
      </c>
      <c r="B95" t="s">
        <v>154</v>
      </c>
      <c r="C95" t="s">
        <v>155</v>
      </c>
      <c r="D95">
        <v>293</v>
      </c>
      <c r="E95" t="s">
        <v>114</v>
      </c>
      <c r="F95" t="s">
        <v>115</v>
      </c>
      <c r="G95" t="s">
        <v>115</v>
      </c>
      <c r="H95">
        <v>40</v>
      </c>
      <c r="I95">
        <v>44</v>
      </c>
      <c r="J95">
        <v>43</v>
      </c>
      <c r="K95">
        <v>46</v>
      </c>
    </row>
    <row r="96" spans="1:19" x14ac:dyDescent="0.25">
      <c r="A96" t="s">
        <v>14</v>
      </c>
      <c r="B96" t="s">
        <v>135</v>
      </c>
      <c r="D96">
        <v>299</v>
      </c>
      <c r="E96" t="s">
        <v>114</v>
      </c>
      <c r="F96" t="s">
        <v>115</v>
      </c>
      <c r="G96" t="s">
        <v>115</v>
      </c>
      <c r="H96">
        <v>45</v>
      </c>
      <c r="I96">
        <v>46</v>
      </c>
      <c r="J96">
        <v>45</v>
      </c>
      <c r="K96">
        <v>43</v>
      </c>
    </row>
    <row r="97" spans="1:19" x14ac:dyDescent="0.25">
      <c r="A97" t="s">
        <v>185</v>
      </c>
      <c r="B97" t="s">
        <v>186</v>
      </c>
      <c r="D97">
        <v>302</v>
      </c>
      <c r="E97">
        <v>45</v>
      </c>
      <c r="F97">
        <v>45</v>
      </c>
      <c r="G97" t="s">
        <v>114</v>
      </c>
      <c r="H97">
        <v>51</v>
      </c>
      <c r="I97">
        <v>55</v>
      </c>
      <c r="J97">
        <v>55</v>
      </c>
      <c r="K97">
        <v>51</v>
      </c>
    </row>
    <row r="98" spans="1:19" x14ac:dyDescent="0.25">
      <c r="A98">
        <v>2009</v>
      </c>
      <c r="B98" t="s">
        <v>153</v>
      </c>
      <c r="C98" t="s">
        <v>154</v>
      </c>
      <c r="D98">
        <v>311</v>
      </c>
      <c r="E98">
        <v>44</v>
      </c>
      <c r="F98">
        <v>44</v>
      </c>
      <c r="G98" t="s">
        <v>114</v>
      </c>
      <c r="H98">
        <v>52</v>
      </c>
      <c r="I98" t="s">
        <v>115</v>
      </c>
      <c r="J98">
        <v>54</v>
      </c>
      <c r="K98">
        <v>57</v>
      </c>
      <c r="S98">
        <v>57</v>
      </c>
    </row>
    <row r="99" spans="1:19" x14ac:dyDescent="0.25">
      <c r="A99" t="s">
        <v>247</v>
      </c>
      <c r="D99">
        <v>317</v>
      </c>
      <c r="E99" t="s">
        <v>114</v>
      </c>
      <c r="F99" t="s">
        <v>115</v>
      </c>
      <c r="G99" t="s">
        <v>115</v>
      </c>
      <c r="H99" t="s">
        <v>216</v>
      </c>
      <c r="I99">
        <v>47</v>
      </c>
      <c r="J99">
        <v>42</v>
      </c>
      <c r="K99">
        <v>48</v>
      </c>
    </row>
    <row r="100" spans="1:19" x14ac:dyDescent="0.25">
      <c r="A100" t="s">
        <v>21</v>
      </c>
      <c r="D100">
        <v>318</v>
      </c>
      <c r="E100" t="s">
        <v>114</v>
      </c>
      <c r="F100" t="s">
        <v>115</v>
      </c>
      <c r="G100" t="s">
        <v>115</v>
      </c>
      <c r="H100">
        <v>47</v>
      </c>
      <c r="I100">
        <v>50</v>
      </c>
      <c r="J100">
        <v>50</v>
      </c>
      <c r="K100">
        <v>51</v>
      </c>
    </row>
    <row r="101" spans="1:19" x14ac:dyDescent="0.25">
      <c r="A101" t="s">
        <v>14</v>
      </c>
      <c r="B101" t="s">
        <v>135</v>
      </c>
      <c r="D101">
        <v>323</v>
      </c>
      <c r="E101" t="s">
        <v>114</v>
      </c>
      <c r="F101" t="s">
        <v>115</v>
      </c>
      <c r="G101" t="s">
        <v>115</v>
      </c>
      <c r="H101">
        <v>49</v>
      </c>
      <c r="I101">
        <v>51</v>
      </c>
      <c r="J101">
        <v>51</v>
      </c>
      <c r="K101">
        <v>52</v>
      </c>
    </row>
    <row r="102" spans="1:19" x14ac:dyDescent="0.25">
      <c r="A102" t="s">
        <v>21</v>
      </c>
      <c r="D102">
        <v>325</v>
      </c>
      <c r="E102" t="s">
        <v>114</v>
      </c>
      <c r="F102">
        <v>43</v>
      </c>
      <c r="G102" t="s">
        <v>115</v>
      </c>
      <c r="H102">
        <v>46</v>
      </c>
      <c r="I102">
        <v>56</v>
      </c>
      <c r="J102" t="s">
        <v>115</v>
      </c>
      <c r="K102" t="s">
        <v>115</v>
      </c>
    </row>
    <row r="103" spans="1:19" x14ac:dyDescent="0.25">
      <c r="A103" t="s">
        <v>14</v>
      </c>
      <c r="B103" t="s">
        <v>95</v>
      </c>
      <c r="D103">
        <v>325</v>
      </c>
      <c r="E103" t="s">
        <v>114</v>
      </c>
      <c r="F103" t="s">
        <v>115</v>
      </c>
      <c r="G103" t="s">
        <v>115</v>
      </c>
      <c r="H103">
        <v>48</v>
      </c>
      <c r="I103">
        <v>52</v>
      </c>
      <c r="J103">
        <v>52</v>
      </c>
      <c r="K103">
        <v>53</v>
      </c>
    </row>
    <row r="104" spans="1:19" x14ac:dyDescent="0.25">
      <c r="A104" t="s">
        <v>185</v>
      </c>
      <c r="B104" t="s">
        <v>186</v>
      </c>
      <c r="D104">
        <v>327</v>
      </c>
      <c r="E104" t="s">
        <v>114</v>
      </c>
      <c r="F104" t="s">
        <v>115</v>
      </c>
      <c r="G104">
        <v>39</v>
      </c>
      <c r="H104">
        <v>48</v>
      </c>
      <c r="I104" t="s">
        <v>115</v>
      </c>
      <c r="J104" t="s">
        <v>115</v>
      </c>
      <c r="K104" t="s">
        <v>115</v>
      </c>
    </row>
    <row r="105" spans="1:19" x14ac:dyDescent="0.25">
      <c r="A105" t="s">
        <v>153</v>
      </c>
      <c r="B105" t="s">
        <v>154</v>
      </c>
      <c r="C105" t="s">
        <v>155</v>
      </c>
      <c r="D105">
        <v>329</v>
      </c>
      <c r="E105" t="s">
        <v>114</v>
      </c>
      <c r="F105" t="s">
        <v>115</v>
      </c>
      <c r="G105" t="s">
        <v>115</v>
      </c>
      <c r="H105">
        <v>47</v>
      </c>
      <c r="I105" t="s">
        <v>115</v>
      </c>
      <c r="J105">
        <v>49</v>
      </c>
      <c r="K105">
        <v>53</v>
      </c>
    </row>
    <row r="106" spans="1:19" x14ac:dyDescent="0.25">
      <c r="A106" t="s">
        <v>14</v>
      </c>
      <c r="B106" t="s">
        <v>15</v>
      </c>
      <c r="C106" t="s">
        <v>16</v>
      </c>
      <c r="D106">
        <v>331</v>
      </c>
      <c r="E106" t="s">
        <v>114</v>
      </c>
      <c r="F106" t="s">
        <v>115</v>
      </c>
      <c r="G106">
        <v>41</v>
      </c>
      <c r="H106" t="s">
        <v>115</v>
      </c>
      <c r="I106">
        <v>54</v>
      </c>
      <c r="J106" t="s">
        <v>115</v>
      </c>
      <c r="K106">
        <v>56</v>
      </c>
    </row>
    <row r="107" spans="1:19" x14ac:dyDescent="0.25">
      <c r="A107" t="s">
        <v>14</v>
      </c>
      <c r="B107" t="s">
        <v>135</v>
      </c>
      <c r="D107">
        <v>337</v>
      </c>
      <c r="E107" t="s">
        <v>114</v>
      </c>
      <c r="F107" t="s">
        <v>115</v>
      </c>
      <c r="G107" t="s">
        <v>115</v>
      </c>
      <c r="H107">
        <v>50</v>
      </c>
      <c r="I107">
        <v>54</v>
      </c>
      <c r="J107">
        <v>53</v>
      </c>
      <c r="K107" t="s">
        <v>115</v>
      </c>
    </row>
    <row r="108" spans="1:19" x14ac:dyDescent="0.25">
      <c r="A108">
        <v>2010</v>
      </c>
      <c r="B108" t="s">
        <v>21</v>
      </c>
      <c r="D108">
        <v>342</v>
      </c>
      <c r="E108" t="s">
        <v>114</v>
      </c>
      <c r="F108" t="s">
        <v>115</v>
      </c>
      <c r="G108" t="s">
        <v>115</v>
      </c>
      <c r="H108">
        <v>49</v>
      </c>
      <c r="I108">
        <v>55</v>
      </c>
      <c r="J108" t="s">
        <v>115</v>
      </c>
      <c r="K108">
        <v>58</v>
      </c>
    </row>
    <row r="109" spans="1:19" x14ac:dyDescent="0.25">
      <c r="A109" t="s">
        <v>14</v>
      </c>
      <c r="B109" t="s">
        <v>15</v>
      </c>
      <c r="C109" t="s">
        <v>16</v>
      </c>
      <c r="D109">
        <v>344</v>
      </c>
      <c r="E109" t="s">
        <v>114</v>
      </c>
      <c r="F109" t="s">
        <v>115</v>
      </c>
      <c r="G109" t="s">
        <v>115</v>
      </c>
      <c r="H109">
        <v>44</v>
      </c>
      <c r="I109" t="s">
        <v>115</v>
      </c>
      <c r="J109" t="s">
        <v>115</v>
      </c>
      <c r="K109" t="s">
        <v>115</v>
      </c>
    </row>
    <row r="110" spans="1:19" x14ac:dyDescent="0.25">
      <c r="A110" t="s">
        <v>21</v>
      </c>
      <c r="D110">
        <v>360</v>
      </c>
      <c r="E110" t="s">
        <v>114</v>
      </c>
      <c r="F110" t="s">
        <v>115</v>
      </c>
      <c r="G110" t="s">
        <v>115</v>
      </c>
      <c r="H110" t="s">
        <v>115</v>
      </c>
      <c r="I110" t="s">
        <v>115</v>
      </c>
      <c r="J110" t="s">
        <v>115</v>
      </c>
      <c r="K110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2" workbookViewId="0">
      <selection activeCell="H111" sqref="G2:H111"/>
    </sheetView>
  </sheetViews>
  <sheetFormatPr defaultRowHeight="15" x14ac:dyDescent="0.25"/>
  <sheetData>
    <row r="1" spans="1:8" x14ac:dyDescent="0.25">
      <c r="A1" t="s">
        <v>0</v>
      </c>
      <c r="B1" t="s">
        <v>7</v>
      </c>
      <c r="C1" t="s">
        <v>8</v>
      </c>
      <c r="D1" t="s">
        <v>9</v>
      </c>
      <c r="E1">
        <v>1</v>
      </c>
    </row>
    <row r="2" spans="1:8" x14ac:dyDescent="0.25">
      <c r="A2">
        <v>1</v>
      </c>
      <c r="B2" t="s">
        <v>10</v>
      </c>
      <c r="C2">
        <v>711</v>
      </c>
      <c r="D2" t="s">
        <v>11</v>
      </c>
      <c r="E2" t="s">
        <v>355</v>
      </c>
      <c r="G2" t="str">
        <f>B2&amp;""&amp;C2</f>
        <v>SLO711</v>
      </c>
      <c r="H2" t="str">
        <f>D2&amp;" "&amp;E2</f>
        <v>LUKA ZABUKOVEC</v>
      </c>
    </row>
    <row r="3" spans="1:8" x14ac:dyDescent="0.25">
      <c r="A3">
        <v>2</v>
      </c>
      <c r="B3">
        <v>11</v>
      </c>
      <c r="D3" t="s">
        <v>18</v>
      </c>
      <c r="E3" t="s">
        <v>356</v>
      </c>
      <c r="G3" t="str">
        <f>B3&amp;""&amp;C3</f>
        <v>11</v>
      </c>
      <c r="H3" t="str">
        <f>D3&amp;" "&amp;E3</f>
        <v>LISA VUCETTI</v>
      </c>
    </row>
    <row r="4" spans="1:8" x14ac:dyDescent="0.25">
      <c r="A4">
        <v>3</v>
      </c>
      <c r="B4" t="s">
        <v>22</v>
      </c>
      <c r="C4">
        <v>918</v>
      </c>
      <c r="D4" t="s">
        <v>23</v>
      </c>
      <c r="E4" t="s">
        <v>357</v>
      </c>
      <c r="G4" t="str">
        <f t="shared" ref="G4:G67" si="0">B4&amp;""&amp;C4</f>
        <v>HUN918</v>
      </c>
      <c r="H4" t="str">
        <f t="shared" ref="H4:H67" si="1">D4&amp;" "&amp;E4</f>
        <v>BENDEGUZ NAGY</v>
      </c>
    </row>
    <row r="5" spans="1:8" x14ac:dyDescent="0.25">
      <c r="A5">
        <v>4</v>
      </c>
      <c r="B5" t="s">
        <v>10</v>
      </c>
      <c r="C5">
        <v>922</v>
      </c>
      <c r="D5" t="s">
        <v>27</v>
      </c>
      <c r="E5" t="s">
        <v>358</v>
      </c>
      <c r="G5" t="str">
        <f t="shared" si="0"/>
        <v>SLO922</v>
      </c>
      <c r="H5" t="str">
        <f t="shared" si="1"/>
        <v>ALJA PETRIC</v>
      </c>
    </row>
    <row r="6" spans="1:8" x14ac:dyDescent="0.25">
      <c r="A6">
        <v>5</v>
      </c>
      <c r="B6" t="s">
        <v>10</v>
      </c>
      <c r="C6">
        <v>944</v>
      </c>
      <c r="D6" t="s">
        <v>29</v>
      </c>
      <c r="E6" t="s">
        <v>358</v>
      </c>
      <c r="G6" t="str">
        <f t="shared" si="0"/>
        <v>SLO944</v>
      </c>
      <c r="H6" t="str">
        <f t="shared" si="1"/>
        <v>MAJ PETRIC</v>
      </c>
    </row>
    <row r="7" spans="1:8" x14ac:dyDescent="0.25">
      <c r="A7">
        <v>6</v>
      </c>
      <c r="B7" t="s">
        <v>31</v>
      </c>
      <c r="C7">
        <v>8953</v>
      </c>
      <c r="D7" t="s">
        <v>32</v>
      </c>
      <c r="E7" t="s">
        <v>359</v>
      </c>
      <c r="G7" t="str">
        <f t="shared" si="0"/>
        <v>ITA8953</v>
      </c>
      <c r="H7" t="str">
        <f t="shared" si="1"/>
        <v>BARRO MARGHERITA</v>
      </c>
    </row>
    <row r="8" spans="1:8" x14ac:dyDescent="0.25">
      <c r="A8">
        <v>7</v>
      </c>
      <c r="B8" t="s">
        <v>31</v>
      </c>
      <c r="C8">
        <v>7926</v>
      </c>
      <c r="D8" t="s">
        <v>35</v>
      </c>
      <c r="E8" t="s">
        <v>292</v>
      </c>
      <c r="G8" t="str">
        <f t="shared" si="0"/>
        <v>ITA7926</v>
      </c>
      <c r="H8" t="str">
        <f t="shared" si="1"/>
        <v>VITTORIO BONIFACIO</v>
      </c>
    </row>
    <row r="9" spans="1:8" x14ac:dyDescent="0.25">
      <c r="A9">
        <v>8</v>
      </c>
      <c r="B9" t="s">
        <v>22</v>
      </c>
      <c r="C9">
        <v>1313</v>
      </c>
      <c r="D9" t="s">
        <v>37</v>
      </c>
      <c r="E9" t="s">
        <v>360</v>
      </c>
      <c r="G9" t="str">
        <f t="shared" si="0"/>
        <v>HUN1313</v>
      </c>
      <c r="H9" t="str">
        <f t="shared" si="1"/>
        <v>OLIVER DEMJEN</v>
      </c>
    </row>
    <row r="10" spans="1:8" x14ac:dyDescent="0.25">
      <c r="A10">
        <v>9</v>
      </c>
      <c r="B10" t="s">
        <v>10</v>
      </c>
      <c r="C10">
        <v>758</v>
      </c>
      <c r="D10" t="s">
        <v>39</v>
      </c>
      <c r="E10" t="s">
        <v>267</v>
      </c>
      <c r="G10" t="str">
        <f t="shared" si="0"/>
        <v>SLO758</v>
      </c>
      <c r="H10" t="str">
        <f t="shared" si="1"/>
        <v>SVIT DUJMOVIC STERPIN</v>
      </c>
    </row>
    <row r="11" spans="1:8" x14ac:dyDescent="0.25">
      <c r="A11">
        <v>10</v>
      </c>
      <c r="B11" t="s">
        <v>10</v>
      </c>
      <c r="C11">
        <v>255</v>
      </c>
      <c r="D11" t="s">
        <v>43</v>
      </c>
      <c r="E11" t="s">
        <v>361</v>
      </c>
      <c r="G11" t="str">
        <f t="shared" si="0"/>
        <v>SLO255</v>
      </c>
      <c r="H11" t="str">
        <f t="shared" si="1"/>
        <v>MARTIN FRAS</v>
      </c>
    </row>
    <row r="12" spans="1:8" x14ac:dyDescent="0.25">
      <c r="A12">
        <v>11</v>
      </c>
      <c r="B12" t="s">
        <v>31</v>
      </c>
      <c r="C12">
        <v>8037</v>
      </c>
      <c r="D12" t="s">
        <v>46</v>
      </c>
      <c r="E12" t="s">
        <v>362</v>
      </c>
      <c r="G12" t="str">
        <f t="shared" si="0"/>
        <v>ITA8037</v>
      </c>
      <c r="H12" t="str">
        <f t="shared" si="1"/>
        <v>IZTOK KALC</v>
      </c>
    </row>
    <row r="13" spans="1:8" x14ac:dyDescent="0.25">
      <c r="A13">
        <v>12</v>
      </c>
      <c r="B13" t="s">
        <v>31</v>
      </c>
      <c r="C13">
        <v>9074</v>
      </c>
      <c r="D13" t="s">
        <v>50</v>
      </c>
      <c r="E13" t="s">
        <v>363</v>
      </c>
      <c r="G13" t="str">
        <f t="shared" si="0"/>
        <v>ITA9074</v>
      </c>
      <c r="H13" t="str">
        <f t="shared" si="1"/>
        <v>FABRIS GAIA</v>
      </c>
    </row>
    <row r="14" spans="1:8" x14ac:dyDescent="0.25">
      <c r="A14">
        <v>13</v>
      </c>
      <c r="B14" t="s">
        <v>31</v>
      </c>
      <c r="C14">
        <v>8386</v>
      </c>
      <c r="D14" t="s">
        <v>52</v>
      </c>
      <c r="E14" t="s">
        <v>364</v>
      </c>
      <c r="G14" t="str">
        <f t="shared" si="0"/>
        <v>ITA8386</v>
      </c>
      <c r="H14" t="str">
        <f t="shared" si="1"/>
        <v>ANDREA NORDIO</v>
      </c>
    </row>
    <row r="15" spans="1:8" x14ac:dyDescent="0.25">
      <c r="A15">
        <v>14</v>
      </c>
      <c r="B15" t="s">
        <v>31</v>
      </c>
      <c r="C15">
        <v>8340</v>
      </c>
      <c r="D15" t="s">
        <v>54</v>
      </c>
      <c r="E15" t="s">
        <v>365</v>
      </c>
      <c r="G15" t="str">
        <f t="shared" si="0"/>
        <v>ITA8340</v>
      </c>
      <c r="H15" t="str">
        <f t="shared" si="1"/>
        <v>LUCA CENTAZZO</v>
      </c>
    </row>
    <row r="16" spans="1:8" x14ac:dyDescent="0.25">
      <c r="A16">
        <v>15</v>
      </c>
      <c r="B16" t="s">
        <v>10</v>
      </c>
      <c r="C16">
        <v>811</v>
      </c>
      <c r="D16" t="s">
        <v>56</v>
      </c>
      <c r="E16" t="s">
        <v>366</v>
      </c>
      <c r="G16" t="str">
        <f t="shared" si="0"/>
        <v>SLO811</v>
      </c>
      <c r="H16" t="str">
        <f t="shared" si="1"/>
        <v>VALENTIN STRAVS</v>
      </c>
    </row>
    <row r="17" spans="1:8" x14ac:dyDescent="0.25">
      <c r="A17">
        <v>16</v>
      </c>
      <c r="B17" t="s">
        <v>10</v>
      </c>
      <c r="C17">
        <v>1212</v>
      </c>
      <c r="D17" t="s">
        <v>58</v>
      </c>
      <c r="E17" t="s">
        <v>367</v>
      </c>
      <c r="G17" t="str">
        <f t="shared" si="0"/>
        <v>SLO1212</v>
      </c>
      <c r="H17" t="str">
        <f t="shared" si="1"/>
        <v>DANIEL CANTE</v>
      </c>
    </row>
    <row r="18" spans="1:8" x14ac:dyDescent="0.25">
      <c r="A18">
        <v>17</v>
      </c>
      <c r="B18" t="s">
        <v>10</v>
      </c>
      <c r="C18">
        <v>411</v>
      </c>
      <c r="D18" t="s">
        <v>60</v>
      </c>
      <c r="E18" t="s">
        <v>368</v>
      </c>
      <c r="G18" t="str">
        <f t="shared" si="0"/>
        <v>SLO411</v>
      </c>
      <c r="H18" t="str">
        <f t="shared" si="1"/>
        <v>TONI BENCIC</v>
      </c>
    </row>
    <row r="19" spans="1:8" x14ac:dyDescent="0.25">
      <c r="A19">
        <v>18</v>
      </c>
      <c r="B19" t="s">
        <v>10</v>
      </c>
      <c r="C19">
        <v>750</v>
      </c>
      <c r="D19" t="s">
        <v>62</v>
      </c>
      <c r="E19" t="s">
        <v>369</v>
      </c>
      <c r="G19" t="str">
        <f t="shared" si="0"/>
        <v>SLO750</v>
      </c>
      <c r="H19" t="str">
        <f t="shared" si="1"/>
        <v>DAN BELINGER</v>
      </c>
    </row>
    <row r="20" spans="1:8" x14ac:dyDescent="0.25">
      <c r="A20">
        <v>19</v>
      </c>
      <c r="B20" t="s">
        <v>22</v>
      </c>
      <c r="C20">
        <v>901</v>
      </c>
      <c r="D20" t="s">
        <v>64</v>
      </c>
      <c r="E20" t="s">
        <v>370</v>
      </c>
      <c r="G20" t="str">
        <f t="shared" si="0"/>
        <v>HUN901</v>
      </c>
      <c r="H20" t="str">
        <f t="shared" si="1"/>
        <v>DAVID LACKO</v>
      </c>
    </row>
    <row r="21" spans="1:8" x14ac:dyDescent="0.25">
      <c r="A21">
        <v>20</v>
      </c>
      <c r="B21" t="s">
        <v>10</v>
      </c>
      <c r="C21">
        <v>64</v>
      </c>
      <c r="D21" t="s">
        <v>66</v>
      </c>
      <c r="E21" t="s">
        <v>371</v>
      </c>
      <c r="G21" t="str">
        <f t="shared" si="0"/>
        <v>SLO64</v>
      </c>
      <c r="H21" t="str">
        <f t="shared" si="1"/>
        <v>YELYZAVETA LEVANDOVSKA</v>
      </c>
    </row>
    <row r="22" spans="1:8" x14ac:dyDescent="0.25">
      <c r="A22">
        <v>21</v>
      </c>
      <c r="B22" t="s">
        <v>10</v>
      </c>
      <c r="C22">
        <v>311</v>
      </c>
      <c r="D22" t="s">
        <v>68</v>
      </c>
      <c r="E22" t="s">
        <v>372</v>
      </c>
      <c r="G22" t="str">
        <f t="shared" si="0"/>
        <v>SLO311</v>
      </c>
      <c r="H22" t="str">
        <f t="shared" si="1"/>
        <v>ALENKA VALENCIC</v>
      </c>
    </row>
    <row r="23" spans="1:8" x14ac:dyDescent="0.25">
      <c r="A23">
        <v>22</v>
      </c>
      <c r="B23" t="s">
        <v>10</v>
      </c>
      <c r="C23">
        <v>377</v>
      </c>
      <c r="D23" t="s">
        <v>71</v>
      </c>
      <c r="E23" t="s">
        <v>373</v>
      </c>
      <c r="G23" t="str">
        <f t="shared" si="0"/>
        <v>SLO377</v>
      </c>
      <c r="H23" t="str">
        <f t="shared" si="1"/>
        <v>MARK RODICA</v>
      </c>
    </row>
    <row r="24" spans="1:8" x14ac:dyDescent="0.25">
      <c r="A24">
        <v>23</v>
      </c>
      <c r="B24" t="s">
        <v>31</v>
      </c>
      <c r="C24">
        <v>6981</v>
      </c>
      <c r="D24" t="s">
        <v>73</v>
      </c>
      <c r="E24" t="s">
        <v>374</v>
      </c>
      <c r="G24" t="str">
        <f t="shared" si="0"/>
        <v>ITA6981</v>
      </c>
      <c r="H24" t="str">
        <f t="shared" si="1"/>
        <v>IVAN VISINTIN</v>
      </c>
    </row>
    <row r="25" spans="1:8" x14ac:dyDescent="0.25">
      <c r="A25">
        <v>24</v>
      </c>
      <c r="B25" t="s">
        <v>31</v>
      </c>
      <c r="C25">
        <v>8341</v>
      </c>
      <c r="D25" t="s">
        <v>75</v>
      </c>
      <c r="E25" t="s">
        <v>375</v>
      </c>
      <c r="G25" t="str">
        <f t="shared" si="0"/>
        <v>ITA8341</v>
      </c>
      <c r="H25" t="str">
        <f t="shared" si="1"/>
        <v>GIUSEPPE MONTESANO</v>
      </c>
    </row>
    <row r="26" spans="1:8" x14ac:dyDescent="0.25">
      <c r="A26">
        <v>25</v>
      </c>
      <c r="B26" t="s">
        <v>10</v>
      </c>
      <c r="C26">
        <v>952</v>
      </c>
      <c r="D26" t="s">
        <v>77</v>
      </c>
      <c r="E26" t="s">
        <v>376</v>
      </c>
      <c r="G26" t="str">
        <f t="shared" si="0"/>
        <v>SLO952</v>
      </c>
      <c r="H26" t="str">
        <f t="shared" si="1"/>
        <v>KATJA FILIPIC</v>
      </c>
    </row>
    <row r="27" spans="1:8" x14ac:dyDescent="0.25">
      <c r="A27">
        <v>26</v>
      </c>
      <c r="B27" t="s">
        <v>31</v>
      </c>
      <c r="C27">
        <v>8815</v>
      </c>
      <c r="D27" t="s">
        <v>79</v>
      </c>
      <c r="E27" t="s">
        <v>223</v>
      </c>
      <c r="G27" t="str">
        <f t="shared" si="0"/>
        <v>ITA8815</v>
      </c>
      <c r="H27" t="str">
        <f t="shared" si="1"/>
        <v>AUSTONI FRANCESCO</v>
      </c>
    </row>
    <row r="28" spans="1:8" x14ac:dyDescent="0.25">
      <c r="A28">
        <v>27</v>
      </c>
      <c r="B28" t="s">
        <v>31</v>
      </c>
      <c r="C28">
        <v>8308</v>
      </c>
      <c r="D28" t="s">
        <v>81</v>
      </c>
      <c r="E28" t="s">
        <v>377</v>
      </c>
      <c r="G28" t="str">
        <f t="shared" si="0"/>
        <v>ITA8308</v>
      </c>
      <c r="H28" t="str">
        <f t="shared" si="1"/>
        <v>CARLO VERZEGNASSI</v>
      </c>
    </row>
    <row r="29" spans="1:8" x14ac:dyDescent="0.25">
      <c r="A29">
        <v>28</v>
      </c>
      <c r="B29" t="s">
        <v>31</v>
      </c>
      <c r="C29">
        <v>8874</v>
      </c>
      <c r="D29" t="s">
        <v>83</v>
      </c>
      <c r="E29" t="s">
        <v>378</v>
      </c>
      <c r="G29" t="str">
        <f t="shared" si="0"/>
        <v>ITA8874</v>
      </c>
      <c r="H29" t="str">
        <f t="shared" si="1"/>
        <v>ENRICO COSLOVICH</v>
      </c>
    </row>
    <row r="30" spans="1:8" x14ac:dyDescent="0.25">
      <c r="A30">
        <v>29</v>
      </c>
      <c r="B30" t="s">
        <v>10</v>
      </c>
      <c r="C30">
        <v>234</v>
      </c>
      <c r="D30" t="s">
        <v>88</v>
      </c>
      <c r="E30" t="s">
        <v>379</v>
      </c>
      <c r="G30" t="str">
        <f t="shared" si="0"/>
        <v>SLO234</v>
      </c>
      <c r="H30" t="str">
        <f t="shared" si="1"/>
        <v>MARINA VRSCAJ</v>
      </c>
    </row>
    <row r="31" spans="1:8" x14ac:dyDescent="0.25">
      <c r="A31">
        <v>30</v>
      </c>
      <c r="B31" t="s">
        <v>10</v>
      </c>
      <c r="C31">
        <v>666</v>
      </c>
      <c r="D31" t="s">
        <v>92</v>
      </c>
      <c r="E31" t="s">
        <v>268</v>
      </c>
      <c r="G31" t="str">
        <f t="shared" si="0"/>
        <v>SLO666</v>
      </c>
      <c r="H31" t="str">
        <f t="shared" si="1"/>
        <v>JAKOB MUSA OLIVIERI</v>
      </c>
    </row>
    <row r="32" spans="1:8" x14ac:dyDescent="0.25">
      <c r="A32">
        <v>31</v>
      </c>
      <c r="B32" t="s">
        <v>10</v>
      </c>
      <c r="C32">
        <v>228</v>
      </c>
      <c r="D32" t="s">
        <v>96</v>
      </c>
      <c r="E32" t="s">
        <v>285</v>
      </c>
      <c r="G32" t="str">
        <f t="shared" si="0"/>
        <v>SLO228</v>
      </c>
      <c r="H32" t="str">
        <f t="shared" si="1"/>
        <v>CATERINA SEDMAK</v>
      </c>
    </row>
    <row r="33" spans="1:8" x14ac:dyDescent="0.25">
      <c r="A33">
        <v>32</v>
      </c>
      <c r="B33" t="s">
        <v>10</v>
      </c>
      <c r="C33">
        <v>913</v>
      </c>
      <c r="D33" t="s">
        <v>98</v>
      </c>
      <c r="E33" t="s">
        <v>298</v>
      </c>
      <c r="G33" t="str">
        <f t="shared" si="0"/>
        <v>SLO913</v>
      </c>
      <c r="H33" t="str">
        <f t="shared" si="1"/>
        <v>TARIN PECAR</v>
      </c>
    </row>
    <row r="34" spans="1:8" x14ac:dyDescent="0.25">
      <c r="A34">
        <v>33</v>
      </c>
      <c r="B34" t="s">
        <v>31</v>
      </c>
      <c r="C34">
        <v>96</v>
      </c>
      <c r="D34" t="s">
        <v>100</v>
      </c>
      <c r="E34" t="s">
        <v>356</v>
      </c>
      <c r="G34" t="str">
        <f t="shared" si="0"/>
        <v>ITA96</v>
      </c>
      <c r="H34" t="str">
        <f t="shared" si="1"/>
        <v>ANNA VUCETTI</v>
      </c>
    </row>
    <row r="35" spans="1:8" x14ac:dyDescent="0.25">
      <c r="A35">
        <v>34</v>
      </c>
      <c r="B35" t="s">
        <v>101</v>
      </c>
      <c r="C35" t="s">
        <v>73</v>
      </c>
      <c r="D35" t="s">
        <v>380</v>
      </c>
      <c r="E35" t="s">
        <v>381</v>
      </c>
      <c r="G35" t="str">
        <f>B35</f>
        <v>SLO1005</v>
      </c>
      <c r="H35" t="str">
        <f>"IVAN"&amp;" "&amp;D35</f>
        <v>IVAN VAKHRUSHEV</v>
      </c>
    </row>
    <row r="36" spans="1:8" x14ac:dyDescent="0.25">
      <c r="A36">
        <v>43</v>
      </c>
      <c r="B36" t="s">
        <v>10</v>
      </c>
      <c r="C36">
        <v>511</v>
      </c>
      <c r="D36" t="s">
        <v>104</v>
      </c>
      <c r="E36" t="s">
        <v>382</v>
      </c>
      <c r="G36" t="str">
        <f t="shared" si="0"/>
        <v>SLO511</v>
      </c>
      <c r="H36" t="str">
        <f t="shared" si="1"/>
        <v>ANTON REJEC</v>
      </c>
    </row>
    <row r="37" spans="1:8" x14ac:dyDescent="0.25">
      <c r="A37">
        <v>44</v>
      </c>
      <c r="B37" t="s">
        <v>10</v>
      </c>
      <c r="C37">
        <v>951</v>
      </c>
      <c r="D37" t="s">
        <v>270</v>
      </c>
      <c r="E37" t="s">
        <v>269</v>
      </c>
      <c r="G37" t="str">
        <f t="shared" si="0"/>
        <v>SLO951</v>
      </c>
      <c r="H37" t="str">
        <f t="shared" si="1"/>
        <v>VAL MARIO COLARICH</v>
      </c>
    </row>
    <row r="38" spans="1:8" x14ac:dyDescent="0.25">
      <c r="A38">
        <v>45</v>
      </c>
      <c r="B38" t="s">
        <v>109</v>
      </c>
      <c r="C38" t="s">
        <v>92</v>
      </c>
      <c r="D38" t="s">
        <v>383</v>
      </c>
      <c r="E38" t="s">
        <v>381</v>
      </c>
      <c r="G38" t="str">
        <f>B38</f>
        <v>AUT1150</v>
      </c>
      <c r="H38" t="str">
        <f>"JAKOB"&amp;" "&amp;D38</f>
        <v>JAKOB ZNIDARIC</v>
      </c>
    </row>
    <row r="39" spans="1:8" x14ac:dyDescent="0.25">
      <c r="A39">
        <v>46</v>
      </c>
      <c r="B39" t="s">
        <v>31</v>
      </c>
      <c r="C39">
        <v>9045</v>
      </c>
      <c r="D39" t="s">
        <v>112</v>
      </c>
      <c r="E39" t="s">
        <v>384</v>
      </c>
      <c r="G39" t="str">
        <f t="shared" si="0"/>
        <v>ITA9045</v>
      </c>
      <c r="H39" t="str">
        <f t="shared" si="1"/>
        <v>ALESSIO CASTELLAN</v>
      </c>
    </row>
    <row r="40" spans="1:8" x14ac:dyDescent="0.25">
      <c r="A40">
        <v>47</v>
      </c>
      <c r="B40" t="s">
        <v>31</v>
      </c>
      <c r="C40">
        <v>7707</v>
      </c>
      <c r="D40" t="s">
        <v>116</v>
      </c>
      <c r="E40" t="s">
        <v>385</v>
      </c>
      <c r="G40" t="str">
        <f t="shared" si="0"/>
        <v>ITA7707</v>
      </c>
      <c r="H40" t="str">
        <f t="shared" si="1"/>
        <v>AXEL SMOTLAK</v>
      </c>
    </row>
    <row r="41" spans="1:8" x14ac:dyDescent="0.25">
      <c r="A41">
        <v>48</v>
      </c>
      <c r="B41" t="s">
        <v>118</v>
      </c>
      <c r="C41" t="s">
        <v>119</v>
      </c>
      <c r="D41" t="s">
        <v>386</v>
      </c>
      <c r="E41" t="s">
        <v>381</v>
      </c>
      <c r="G41" t="str">
        <f>B41</f>
        <v>SUI1860</v>
      </c>
      <c r="H41" t="str">
        <f>C41&amp;" "&amp;D41</f>
        <v>PETER KOPRIVEC</v>
      </c>
    </row>
    <row r="42" spans="1:8" x14ac:dyDescent="0.25">
      <c r="A42">
        <v>49</v>
      </c>
      <c r="B42" t="s">
        <v>10</v>
      </c>
      <c r="C42">
        <v>875</v>
      </c>
      <c r="D42" t="s">
        <v>121</v>
      </c>
      <c r="E42" t="s">
        <v>387</v>
      </c>
      <c r="G42" t="str">
        <f t="shared" si="0"/>
        <v>SLO875</v>
      </c>
      <c r="H42" t="str">
        <f t="shared" si="1"/>
        <v>ROK KOVACIC</v>
      </c>
    </row>
    <row r="43" spans="1:8" x14ac:dyDescent="0.25">
      <c r="A43">
        <v>50</v>
      </c>
      <c r="B43" t="s">
        <v>10</v>
      </c>
      <c r="C43">
        <v>677</v>
      </c>
      <c r="D43" t="s">
        <v>125</v>
      </c>
      <c r="E43" t="s">
        <v>388</v>
      </c>
      <c r="G43" t="str">
        <f t="shared" si="0"/>
        <v>SLO677</v>
      </c>
      <c r="H43" t="str">
        <f t="shared" si="1"/>
        <v>KLEMEN FILIPCIC</v>
      </c>
    </row>
    <row r="44" spans="1:8" x14ac:dyDescent="0.25">
      <c r="A44">
        <v>51</v>
      </c>
      <c r="B44" t="s">
        <v>31</v>
      </c>
      <c r="C44">
        <v>7803</v>
      </c>
      <c r="D44" t="s">
        <v>127</v>
      </c>
      <c r="E44" t="s">
        <v>389</v>
      </c>
      <c r="G44" t="str">
        <f t="shared" si="0"/>
        <v>ITA7803</v>
      </c>
      <c r="H44" t="str">
        <f t="shared" si="1"/>
        <v>MATILDE PARLADORI</v>
      </c>
    </row>
    <row r="45" spans="1:8" x14ac:dyDescent="0.25">
      <c r="A45">
        <v>52</v>
      </c>
      <c r="B45" t="s">
        <v>31</v>
      </c>
      <c r="C45">
        <v>8853</v>
      </c>
      <c r="D45" t="s">
        <v>129</v>
      </c>
      <c r="E45" t="s">
        <v>390</v>
      </c>
      <c r="G45" t="str">
        <f t="shared" si="0"/>
        <v>ITA8853</v>
      </c>
      <c r="H45" t="str">
        <f t="shared" si="1"/>
        <v>LORENZO CORETTI</v>
      </c>
    </row>
    <row r="46" spans="1:8" x14ac:dyDescent="0.25">
      <c r="A46">
        <v>53</v>
      </c>
      <c r="B46" t="s">
        <v>31</v>
      </c>
      <c r="C46">
        <v>8832</v>
      </c>
      <c r="D46" t="s">
        <v>131</v>
      </c>
      <c r="E46" t="s">
        <v>177</v>
      </c>
      <c r="G46" t="str">
        <f t="shared" si="0"/>
        <v>ITA8832</v>
      </c>
      <c r="H46" t="str">
        <f t="shared" si="1"/>
        <v>REBECCA GEIGER</v>
      </c>
    </row>
    <row r="47" spans="1:8" x14ac:dyDescent="0.25">
      <c r="A47">
        <v>54</v>
      </c>
      <c r="B47" t="s">
        <v>10</v>
      </c>
      <c r="C47">
        <v>525</v>
      </c>
      <c r="D47" t="s">
        <v>133</v>
      </c>
      <c r="E47" t="s">
        <v>391</v>
      </c>
      <c r="G47" t="str">
        <f t="shared" si="0"/>
        <v>SLO525</v>
      </c>
      <c r="H47" t="str">
        <f t="shared" si="1"/>
        <v>JURE BARL</v>
      </c>
    </row>
    <row r="48" spans="1:8" x14ac:dyDescent="0.25">
      <c r="A48">
        <v>55</v>
      </c>
      <c r="B48" t="s">
        <v>10</v>
      </c>
      <c r="C48">
        <v>395</v>
      </c>
      <c r="D48" t="s">
        <v>136</v>
      </c>
      <c r="E48" t="s">
        <v>392</v>
      </c>
      <c r="G48" t="str">
        <f t="shared" si="0"/>
        <v>SLO395</v>
      </c>
      <c r="H48" t="str">
        <f t="shared" si="1"/>
        <v>BENJAMIN AGANOVIC</v>
      </c>
    </row>
    <row r="49" spans="1:8" x14ac:dyDescent="0.25">
      <c r="A49">
        <v>56</v>
      </c>
      <c r="B49" t="s">
        <v>10</v>
      </c>
      <c r="C49">
        <v>759</v>
      </c>
      <c r="D49" t="s">
        <v>138</v>
      </c>
      <c r="E49" t="s">
        <v>271</v>
      </c>
      <c r="G49" t="str">
        <f t="shared" si="0"/>
        <v>SLO759</v>
      </c>
      <c r="H49" t="str">
        <f t="shared" si="1"/>
        <v>TAI SIMONOVICH ZAJELSNIK</v>
      </c>
    </row>
    <row r="50" spans="1:8" x14ac:dyDescent="0.25">
      <c r="A50">
        <v>57</v>
      </c>
      <c r="B50" t="s">
        <v>10</v>
      </c>
      <c r="C50">
        <v>669</v>
      </c>
      <c r="D50" t="s">
        <v>141</v>
      </c>
      <c r="E50" t="s">
        <v>393</v>
      </c>
      <c r="G50" t="str">
        <f t="shared" si="0"/>
        <v>SLO669</v>
      </c>
      <c r="H50" t="str">
        <f t="shared" si="1"/>
        <v>MATEJ BERTOK</v>
      </c>
    </row>
    <row r="51" spans="1:8" x14ac:dyDescent="0.25">
      <c r="A51">
        <v>58</v>
      </c>
      <c r="B51" t="s">
        <v>10</v>
      </c>
      <c r="C51">
        <v>368</v>
      </c>
      <c r="D51" t="s">
        <v>143</v>
      </c>
      <c r="E51" t="s">
        <v>394</v>
      </c>
      <c r="G51" t="str">
        <f t="shared" si="0"/>
        <v>SLO368</v>
      </c>
      <c r="H51" t="str">
        <f t="shared" si="1"/>
        <v>MARKO BALABAN</v>
      </c>
    </row>
    <row r="52" spans="1:8" x14ac:dyDescent="0.25">
      <c r="A52">
        <v>59</v>
      </c>
      <c r="B52" t="s">
        <v>31</v>
      </c>
      <c r="C52">
        <v>8954</v>
      </c>
      <c r="D52" t="s">
        <v>145</v>
      </c>
      <c r="E52" t="s">
        <v>395</v>
      </c>
      <c r="G52" t="str">
        <f t="shared" si="0"/>
        <v>ITA8954</v>
      </c>
      <c r="H52" t="str">
        <f t="shared" si="1"/>
        <v>SCHIAVON EUGENIA</v>
      </c>
    </row>
    <row r="53" spans="1:8" x14ac:dyDescent="0.25">
      <c r="A53">
        <v>60</v>
      </c>
      <c r="B53" t="s">
        <v>147</v>
      </c>
      <c r="C53" t="s">
        <v>148</v>
      </c>
      <c r="D53" t="s">
        <v>396</v>
      </c>
      <c r="E53" t="s">
        <v>381</v>
      </c>
      <c r="G53" t="str">
        <f t="shared" si="0"/>
        <v>SLO2112VID</v>
      </c>
      <c r="H53" t="str">
        <f t="shared" si="1"/>
        <v>MAGISTER Male</v>
      </c>
    </row>
    <row r="54" spans="1:8" x14ac:dyDescent="0.25">
      <c r="A54">
        <v>61</v>
      </c>
      <c r="B54" t="s">
        <v>31</v>
      </c>
      <c r="C54">
        <v>87</v>
      </c>
      <c r="D54" t="s">
        <v>129</v>
      </c>
      <c r="E54" t="s">
        <v>397</v>
      </c>
      <c r="G54" t="str">
        <f t="shared" si="0"/>
        <v>ITA87</v>
      </c>
      <c r="H54" t="str">
        <f t="shared" si="1"/>
        <v>LORENZO FONDA</v>
      </c>
    </row>
    <row r="55" spans="1:8" x14ac:dyDescent="0.25">
      <c r="A55">
        <v>62</v>
      </c>
      <c r="B55" t="s">
        <v>31</v>
      </c>
      <c r="C55">
        <v>8063</v>
      </c>
      <c r="D55" t="s">
        <v>151</v>
      </c>
      <c r="E55" t="s">
        <v>398</v>
      </c>
      <c r="G55" t="str">
        <f t="shared" si="0"/>
        <v>ITA8063</v>
      </c>
      <c r="H55" t="str">
        <f t="shared" si="1"/>
        <v>ELENA DEGRASSI</v>
      </c>
    </row>
    <row r="56" spans="1:8" x14ac:dyDescent="0.25">
      <c r="A56" t="s">
        <v>155</v>
      </c>
      <c r="B56">
        <v>172</v>
      </c>
      <c r="C56">
        <v>32</v>
      </c>
      <c r="D56">
        <v>31</v>
      </c>
      <c r="E56">
        <v>17</v>
      </c>
      <c r="G56" t="str">
        <f t="shared" si="0"/>
        <v>17232</v>
      </c>
      <c r="H56" t="str">
        <f t="shared" si="1"/>
        <v>31 17</v>
      </c>
    </row>
    <row r="57" spans="1:8" x14ac:dyDescent="0.25">
      <c r="A57">
        <v>63</v>
      </c>
      <c r="B57" t="s">
        <v>156</v>
      </c>
      <c r="C57" t="s">
        <v>157</v>
      </c>
      <c r="D57" t="s">
        <v>158</v>
      </c>
      <c r="E57" t="s">
        <v>399</v>
      </c>
      <c r="G57" t="str">
        <f t="shared" si="0"/>
        <v>SUI1862LUKAS</v>
      </c>
      <c r="H57" t="str">
        <f t="shared" si="1"/>
        <v>JAN REDEK</v>
      </c>
    </row>
    <row r="58" spans="1:8" x14ac:dyDescent="0.25">
      <c r="A58">
        <v>64</v>
      </c>
      <c r="B58" t="s">
        <v>10</v>
      </c>
      <c r="C58">
        <v>956</v>
      </c>
      <c r="D58" t="s">
        <v>160</v>
      </c>
      <c r="E58" t="s">
        <v>400</v>
      </c>
      <c r="G58" t="str">
        <f t="shared" si="0"/>
        <v>SLO956</v>
      </c>
      <c r="H58" t="str">
        <f t="shared" si="1"/>
        <v>SVEN PANGER</v>
      </c>
    </row>
    <row r="59" spans="1:8" x14ac:dyDescent="0.25">
      <c r="A59">
        <v>65</v>
      </c>
      <c r="B59" t="s">
        <v>31</v>
      </c>
      <c r="C59">
        <v>8581</v>
      </c>
      <c r="D59" t="s">
        <v>162</v>
      </c>
      <c r="E59" t="s">
        <v>401</v>
      </c>
      <c r="G59" t="str">
        <f t="shared" si="0"/>
        <v>ITA8581</v>
      </c>
      <c r="H59" t="str">
        <f t="shared" si="1"/>
        <v>ZALA STERNI</v>
      </c>
    </row>
    <row r="60" spans="1:8" x14ac:dyDescent="0.25">
      <c r="A60">
        <v>66</v>
      </c>
      <c r="B60" t="s">
        <v>10</v>
      </c>
      <c r="C60">
        <v>111</v>
      </c>
      <c r="D60" t="s">
        <v>164</v>
      </c>
      <c r="E60" t="s">
        <v>402</v>
      </c>
      <c r="G60" t="str">
        <f t="shared" si="0"/>
        <v>SLO111</v>
      </c>
      <c r="H60" t="str">
        <f t="shared" si="1"/>
        <v>DANEI MARUSIC</v>
      </c>
    </row>
    <row r="61" spans="1:8" x14ac:dyDescent="0.25">
      <c r="A61">
        <v>67</v>
      </c>
      <c r="B61" t="s">
        <v>31</v>
      </c>
      <c r="C61">
        <v>8726</v>
      </c>
      <c r="D61" t="s">
        <v>166</v>
      </c>
      <c r="E61" t="s">
        <v>403</v>
      </c>
      <c r="G61" t="str">
        <f t="shared" si="0"/>
        <v>ITA8726</v>
      </c>
      <c r="H61" t="str">
        <f t="shared" si="1"/>
        <v>BENUSSI MARTA</v>
      </c>
    </row>
    <row r="62" spans="1:8" x14ac:dyDescent="0.25">
      <c r="A62">
        <v>68</v>
      </c>
      <c r="B62" t="s">
        <v>10</v>
      </c>
      <c r="C62">
        <v>911</v>
      </c>
      <c r="D62" t="s">
        <v>168</v>
      </c>
      <c r="E62" t="s">
        <v>404</v>
      </c>
      <c r="G62" t="str">
        <f t="shared" si="0"/>
        <v>SLO911</v>
      </c>
      <c r="H62" t="str">
        <f t="shared" si="1"/>
        <v>LANA VIDMAR</v>
      </c>
    </row>
    <row r="63" spans="1:8" x14ac:dyDescent="0.25">
      <c r="A63">
        <v>69</v>
      </c>
      <c r="B63" t="s">
        <v>10</v>
      </c>
      <c r="C63">
        <v>955</v>
      </c>
      <c r="D63" t="s">
        <v>162</v>
      </c>
      <c r="E63" t="s">
        <v>404</v>
      </c>
      <c r="G63" t="str">
        <f t="shared" si="0"/>
        <v>SLO955</v>
      </c>
      <c r="H63" t="str">
        <f t="shared" si="1"/>
        <v>ZALA VIDMAR</v>
      </c>
    </row>
    <row r="64" spans="1:8" x14ac:dyDescent="0.25">
      <c r="A64">
        <v>70</v>
      </c>
      <c r="B64" t="s">
        <v>10</v>
      </c>
      <c r="C64">
        <v>678</v>
      </c>
      <c r="D64" t="s">
        <v>170</v>
      </c>
      <c r="E64" t="s">
        <v>405</v>
      </c>
      <c r="G64" t="str">
        <f t="shared" si="0"/>
        <v>SLO678</v>
      </c>
      <c r="H64" t="str">
        <f t="shared" si="1"/>
        <v>MANUEL CREVATIN</v>
      </c>
    </row>
    <row r="65" spans="1:8" x14ac:dyDescent="0.25">
      <c r="A65">
        <v>71</v>
      </c>
      <c r="B65" t="s">
        <v>10</v>
      </c>
      <c r="C65">
        <v>958</v>
      </c>
      <c r="D65" t="s">
        <v>64</v>
      </c>
      <c r="E65" t="s">
        <v>406</v>
      </c>
      <c r="G65" t="str">
        <f t="shared" si="0"/>
        <v>SLO958</v>
      </c>
      <c r="H65" t="str">
        <f t="shared" si="1"/>
        <v>DAVID RATOSA</v>
      </c>
    </row>
    <row r="66" spans="1:8" x14ac:dyDescent="0.25">
      <c r="A66">
        <v>72</v>
      </c>
      <c r="B66" t="s">
        <v>31</v>
      </c>
      <c r="C66">
        <v>8184</v>
      </c>
      <c r="D66" t="s">
        <v>254</v>
      </c>
      <c r="E66" t="s">
        <v>272</v>
      </c>
      <c r="G66" t="str">
        <f t="shared" si="0"/>
        <v>ITA8184</v>
      </c>
      <c r="H66" t="str">
        <f t="shared" si="1"/>
        <v>GIULIA DI PASQUALE</v>
      </c>
    </row>
    <row r="67" spans="1:8" x14ac:dyDescent="0.25">
      <c r="A67">
        <v>73</v>
      </c>
      <c r="B67" t="s">
        <v>31</v>
      </c>
      <c r="C67">
        <v>8652</v>
      </c>
      <c r="D67" t="s">
        <v>158</v>
      </c>
      <c r="E67" t="s">
        <v>407</v>
      </c>
      <c r="G67" t="str">
        <f t="shared" si="0"/>
        <v>ITA8652</v>
      </c>
      <c r="H67" t="str">
        <f t="shared" si="1"/>
        <v>JAN BASSI</v>
      </c>
    </row>
    <row r="68" spans="1:8" x14ac:dyDescent="0.25">
      <c r="A68">
        <v>74</v>
      </c>
      <c r="B68" t="s">
        <v>31</v>
      </c>
      <c r="C68">
        <v>9003</v>
      </c>
      <c r="D68" t="s">
        <v>177</v>
      </c>
      <c r="E68" t="s">
        <v>248</v>
      </c>
      <c r="G68" t="str">
        <f t="shared" ref="G68:G84" si="2">B68&amp;""&amp;C68</f>
        <v>ITA9003</v>
      </c>
      <c r="H68" t="str">
        <f t="shared" ref="H68:H84" si="3">D68&amp;" "&amp;E68</f>
        <v>GEIGER TOMMASO</v>
      </c>
    </row>
    <row r="69" spans="1:8" x14ac:dyDescent="0.25">
      <c r="A69">
        <v>75</v>
      </c>
      <c r="B69" t="s">
        <v>10</v>
      </c>
      <c r="C69">
        <v>93</v>
      </c>
      <c r="D69" t="s">
        <v>179</v>
      </c>
      <c r="E69" t="s">
        <v>408</v>
      </c>
      <c r="G69" t="str">
        <f t="shared" si="2"/>
        <v>SLO93</v>
      </c>
      <c r="H69" t="str">
        <f t="shared" si="3"/>
        <v>ROZA SABADIN</v>
      </c>
    </row>
    <row r="70" spans="1:8" x14ac:dyDescent="0.25">
      <c r="A70">
        <v>76</v>
      </c>
      <c r="B70" t="s">
        <v>31</v>
      </c>
      <c r="C70">
        <v>8886</v>
      </c>
      <c r="D70" t="s">
        <v>181</v>
      </c>
      <c r="E70" t="s">
        <v>273</v>
      </c>
      <c r="G70" t="str">
        <f t="shared" si="2"/>
        <v>ITA8886</v>
      </c>
      <c r="H70" t="str">
        <f t="shared" si="3"/>
        <v>MATTIA DI MARTINO</v>
      </c>
    </row>
    <row r="71" spans="1:8" x14ac:dyDescent="0.25">
      <c r="A71">
        <v>77</v>
      </c>
      <c r="B71" t="s">
        <v>31</v>
      </c>
      <c r="C71">
        <v>8793</v>
      </c>
      <c r="D71" t="s">
        <v>183</v>
      </c>
      <c r="E71" t="s">
        <v>409</v>
      </c>
      <c r="G71" t="str">
        <f t="shared" si="2"/>
        <v>ITA8793</v>
      </c>
      <c r="H71" t="str">
        <f t="shared" si="3"/>
        <v>FILIPPO REBECCHI</v>
      </c>
    </row>
    <row r="72" spans="1:8" x14ac:dyDescent="0.25">
      <c r="A72">
        <v>78</v>
      </c>
      <c r="B72" t="s">
        <v>31</v>
      </c>
      <c r="C72">
        <v>8499</v>
      </c>
      <c r="D72" t="s">
        <v>187</v>
      </c>
      <c r="E72" t="s">
        <v>410</v>
      </c>
      <c r="G72" t="str">
        <f t="shared" si="2"/>
        <v>ITA8499</v>
      </c>
      <c r="H72" t="str">
        <f t="shared" si="3"/>
        <v>MARCO FABI</v>
      </c>
    </row>
    <row r="73" spans="1:8" x14ac:dyDescent="0.25">
      <c r="A73">
        <v>79</v>
      </c>
      <c r="B73" t="s">
        <v>10</v>
      </c>
      <c r="C73">
        <v>618</v>
      </c>
      <c r="D73" t="s">
        <v>189</v>
      </c>
      <c r="E73" t="s">
        <v>411</v>
      </c>
      <c r="G73" t="str">
        <f t="shared" si="2"/>
        <v>SLO618</v>
      </c>
      <c r="H73" t="str">
        <f t="shared" si="3"/>
        <v>LARA BOZIC</v>
      </c>
    </row>
    <row r="74" spans="1:8" x14ac:dyDescent="0.25">
      <c r="A74">
        <v>80</v>
      </c>
      <c r="B74" t="s">
        <v>31</v>
      </c>
      <c r="C74">
        <v>9032</v>
      </c>
      <c r="D74" t="s">
        <v>191</v>
      </c>
      <c r="E74" t="s">
        <v>412</v>
      </c>
      <c r="G74" t="str">
        <f t="shared" si="2"/>
        <v>ITA9032</v>
      </c>
      <c r="H74" t="str">
        <f t="shared" si="3"/>
        <v>ALESSANDRO VALENTINIUS</v>
      </c>
    </row>
    <row r="75" spans="1:8" x14ac:dyDescent="0.25">
      <c r="A75">
        <v>81</v>
      </c>
      <c r="B75" t="s">
        <v>31</v>
      </c>
      <c r="C75">
        <v>8388</v>
      </c>
      <c r="D75" t="s">
        <v>193</v>
      </c>
      <c r="E75" t="s">
        <v>377</v>
      </c>
      <c r="G75" t="str">
        <f t="shared" si="2"/>
        <v>ITA8388</v>
      </c>
      <c r="H75" t="str">
        <f t="shared" si="3"/>
        <v>PIETRO VERZEGNASSI</v>
      </c>
    </row>
    <row r="76" spans="1:8" x14ac:dyDescent="0.25">
      <c r="A76">
        <v>82</v>
      </c>
      <c r="B76" t="s">
        <v>31</v>
      </c>
      <c r="C76">
        <v>8952</v>
      </c>
      <c r="D76" t="s">
        <v>194</v>
      </c>
      <c r="E76" t="s">
        <v>413</v>
      </c>
      <c r="G76" t="str">
        <f t="shared" si="2"/>
        <v>ITA8952</v>
      </c>
      <c r="H76" t="str">
        <f t="shared" si="3"/>
        <v>MILONE ERICA</v>
      </c>
    </row>
    <row r="77" spans="1:8" x14ac:dyDescent="0.25">
      <c r="A77">
        <v>83</v>
      </c>
      <c r="B77" t="s">
        <v>10</v>
      </c>
      <c r="C77">
        <v>631</v>
      </c>
      <c r="D77" t="s">
        <v>197</v>
      </c>
      <c r="E77" t="s">
        <v>414</v>
      </c>
      <c r="G77" t="str">
        <f t="shared" si="2"/>
        <v>SLO631</v>
      </c>
      <c r="H77" t="str">
        <f t="shared" si="3"/>
        <v>LION JEROMEL</v>
      </c>
    </row>
    <row r="78" spans="1:8" x14ac:dyDescent="0.25">
      <c r="A78">
        <v>84</v>
      </c>
      <c r="B78" t="s">
        <v>31</v>
      </c>
      <c r="C78">
        <v>7356</v>
      </c>
      <c r="D78" t="s">
        <v>199</v>
      </c>
      <c r="E78" t="s">
        <v>415</v>
      </c>
      <c r="G78" t="str">
        <f t="shared" si="2"/>
        <v>ITA7356</v>
      </c>
      <c r="H78" t="str">
        <f t="shared" si="3"/>
        <v>CHRISTIAN GIRANI</v>
      </c>
    </row>
    <row r="79" spans="1:8" x14ac:dyDescent="0.25">
      <c r="A79">
        <v>85</v>
      </c>
      <c r="B79" t="s">
        <v>10</v>
      </c>
      <c r="C79">
        <v>527</v>
      </c>
      <c r="D79" t="s">
        <v>201</v>
      </c>
      <c r="E79" t="s">
        <v>416</v>
      </c>
      <c r="G79" t="str">
        <f t="shared" si="2"/>
        <v>SLO527</v>
      </c>
      <c r="H79" t="str">
        <f t="shared" si="3"/>
        <v>ALJAZ ZIBERT</v>
      </c>
    </row>
    <row r="80" spans="1:8" x14ac:dyDescent="0.25">
      <c r="A80">
        <v>86</v>
      </c>
      <c r="B80" t="s">
        <v>31</v>
      </c>
      <c r="C80">
        <v>6445</v>
      </c>
      <c r="D80" t="s">
        <v>203</v>
      </c>
      <c r="E80" t="s">
        <v>417</v>
      </c>
      <c r="G80" t="str">
        <f t="shared" si="2"/>
        <v>ITA6445</v>
      </c>
      <c r="H80" t="str">
        <f t="shared" si="3"/>
        <v>RICCARDO PELLEGATTA</v>
      </c>
    </row>
    <row r="81" spans="1:8" x14ac:dyDescent="0.25">
      <c r="A81">
        <v>87</v>
      </c>
      <c r="B81" t="s">
        <v>31</v>
      </c>
      <c r="C81">
        <v>8779</v>
      </c>
      <c r="D81" t="s">
        <v>143</v>
      </c>
      <c r="E81" t="s">
        <v>418</v>
      </c>
      <c r="G81" t="str">
        <f t="shared" si="2"/>
        <v>ITA8779</v>
      </c>
      <c r="H81" t="str">
        <f t="shared" si="3"/>
        <v>MARKO FELDA</v>
      </c>
    </row>
    <row r="82" spans="1:8" x14ac:dyDescent="0.25">
      <c r="A82">
        <v>88</v>
      </c>
      <c r="B82" t="s">
        <v>10</v>
      </c>
      <c r="C82">
        <v>912</v>
      </c>
      <c r="D82" t="s">
        <v>206</v>
      </c>
      <c r="E82" t="s">
        <v>274</v>
      </c>
      <c r="G82" t="str">
        <f t="shared" si="2"/>
        <v>SLO912</v>
      </c>
      <c r="H82" t="str">
        <f t="shared" si="3"/>
        <v>LIAM AL DIAIMI</v>
      </c>
    </row>
    <row r="83" spans="1:8" x14ac:dyDescent="0.25">
      <c r="A83">
        <v>89</v>
      </c>
      <c r="B83" t="s">
        <v>209</v>
      </c>
      <c r="C83" t="s">
        <v>210</v>
      </c>
      <c r="D83" t="s">
        <v>419</v>
      </c>
      <c r="E83" t="s">
        <v>381</v>
      </c>
      <c r="G83" t="str">
        <f t="shared" si="2"/>
        <v>SUI1824ANTONIAZZI</v>
      </c>
      <c r="H83" t="str">
        <f t="shared" si="3"/>
        <v>GABRIELE Male</v>
      </c>
    </row>
    <row r="84" spans="1:8" x14ac:dyDescent="0.25">
      <c r="A84">
        <v>90</v>
      </c>
      <c r="B84" t="s">
        <v>10</v>
      </c>
      <c r="C84">
        <v>524</v>
      </c>
      <c r="D84" t="s">
        <v>212</v>
      </c>
      <c r="E84" t="s">
        <v>420</v>
      </c>
      <c r="G84" t="str">
        <f t="shared" si="2"/>
        <v>SLO524</v>
      </c>
      <c r="H84" t="str">
        <f t="shared" si="3"/>
        <v>DOMEN HOSTNIK</v>
      </c>
    </row>
    <row r="85" spans="1:8" x14ac:dyDescent="0.25">
      <c r="A85">
        <v>91</v>
      </c>
      <c r="B85" t="s">
        <v>10</v>
      </c>
      <c r="C85">
        <v>393</v>
      </c>
      <c r="D85" t="s">
        <v>214</v>
      </c>
      <c r="E85" t="s">
        <v>279</v>
      </c>
      <c r="G85" t="str">
        <f t="shared" ref="G85:G111" si="4">B85&amp;""&amp;C85</f>
        <v>SLO393</v>
      </c>
      <c r="H85" t="str">
        <f t="shared" ref="H85:H111" si="5">D85&amp;" "&amp;E85</f>
        <v>ZIVA LESKO</v>
      </c>
    </row>
    <row r="86" spans="1:8" x14ac:dyDescent="0.25">
      <c r="A86">
        <v>92</v>
      </c>
      <c r="B86" t="s">
        <v>10</v>
      </c>
      <c r="C86">
        <v>984</v>
      </c>
      <c r="D86" t="s">
        <v>168</v>
      </c>
      <c r="E86" t="s">
        <v>275</v>
      </c>
      <c r="G86" t="str">
        <f t="shared" si="4"/>
        <v>SLO984</v>
      </c>
      <c r="H86" t="str">
        <f t="shared" si="5"/>
        <v>LANA AL DILAIMI</v>
      </c>
    </row>
    <row r="87" spans="1:8" x14ac:dyDescent="0.25">
      <c r="A87">
        <v>93</v>
      </c>
      <c r="B87" t="s">
        <v>10</v>
      </c>
      <c r="C87">
        <v>443</v>
      </c>
      <c r="D87" t="s">
        <v>277</v>
      </c>
      <c r="E87" t="s">
        <v>276</v>
      </c>
      <c r="G87" t="str">
        <f t="shared" si="4"/>
        <v>SLO443</v>
      </c>
      <c r="H87" t="str">
        <f t="shared" si="5"/>
        <v>DANTE MANOLO DROZINA</v>
      </c>
    </row>
    <row r="88" spans="1:8" x14ac:dyDescent="0.25">
      <c r="A88">
        <v>94</v>
      </c>
      <c r="B88" t="s">
        <v>10</v>
      </c>
      <c r="C88">
        <v>523</v>
      </c>
      <c r="D88" t="s">
        <v>222</v>
      </c>
      <c r="E88" t="s">
        <v>276</v>
      </c>
      <c r="G88" t="str">
        <f t="shared" si="4"/>
        <v>SLO523</v>
      </c>
      <c r="H88" t="str">
        <f t="shared" si="5"/>
        <v>JEAN-MARIE DROZINA</v>
      </c>
    </row>
    <row r="89" spans="1:8" x14ac:dyDescent="0.25">
      <c r="A89">
        <v>95</v>
      </c>
      <c r="B89" t="s">
        <v>31</v>
      </c>
      <c r="C89">
        <v>6959</v>
      </c>
      <c r="D89" t="s">
        <v>223</v>
      </c>
      <c r="E89" t="s">
        <v>280</v>
      </c>
      <c r="G89" t="str">
        <f t="shared" si="4"/>
        <v>ITA6959</v>
      </c>
      <c r="H89" t="str">
        <f t="shared" si="5"/>
        <v>FRANCESCO TESSER</v>
      </c>
    </row>
    <row r="90" spans="1:8" x14ac:dyDescent="0.25">
      <c r="A90">
        <v>96</v>
      </c>
      <c r="B90" t="s">
        <v>31</v>
      </c>
      <c r="C90">
        <v>7369</v>
      </c>
      <c r="D90" t="s">
        <v>225</v>
      </c>
      <c r="E90" t="s">
        <v>281</v>
      </c>
      <c r="G90" t="str">
        <f t="shared" si="4"/>
        <v>ITA7369</v>
      </c>
      <c r="H90" t="str">
        <f t="shared" si="5"/>
        <v>SOFIA VISNOVIC</v>
      </c>
    </row>
    <row r="91" spans="1:8" x14ac:dyDescent="0.25">
      <c r="A91">
        <v>97</v>
      </c>
      <c r="B91" t="s">
        <v>31</v>
      </c>
      <c r="C91">
        <v>6</v>
      </c>
      <c r="D91" t="s">
        <v>227</v>
      </c>
      <c r="E91" t="s">
        <v>282</v>
      </c>
      <c r="G91" t="str">
        <f t="shared" si="4"/>
        <v>ITA6</v>
      </c>
      <c r="H91" t="str">
        <f t="shared" si="5"/>
        <v>EMANUELE CATTANEO</v>
      </c>
    </row>
    <row r="92" spans="1:8" x14ac:dyDescent="0.25">
      <c r="A92">
        <v>98</v>
      </c>
      <c r="B92" t="s">
        <v>10</v>
      </c>
      <c r="C92">
        <v>188</v>
      </c>
      <c r="D92" t="s">
        <v>229</v>
      </c>
      <c r="E92" t="s">
        <v>283</v>
      </c>
      <c r="G92" t="str">
        <f t="shared" si="4"/>
        <v>SLO188</v>
      </c>
      <c r="H92" t="str">
        <f t="shared" si="5"/>
        <v>ZIGA CEPEK</v>
      </c>
    </row>
    <row r="93" spans="1:8" x14ac:dyDescent="0.25">
      <c r="A93">
        <v>99</v>
      </c>
      <c r="B93" t="s">
        <v>10</v>
      </c>
      <c r="C93">
        <v>526</v>
      </c>
      <c r="D93" t="s">
        <v>231</v>
      </c>
      <c r="E93" t="s">
        <v>284</v>
      </c>
      <c r="G93" t="str">
        <f t="shared" si="4"/>
        <v>SLO526</v>
      </c>
      <c r="H93" t="str">
        <f t="shared" si="5"/>
        <v>NINA GABRENJA</v>
      </c>
    </row>
    <row r="94" spans="1:8" x14ac:dyDescent="0.25">
      <c r="A94">
        <v>100</v>
      </c>
      <c r="B94" t="s">
        <v>10</v>
      </c>
      <c r="C94">
        <v>189</v>
      </c>
      <c r="D94" t="s">
        <v>233</v>
      </c>
      <c r="E94" t="s">
        <v>285</v>
      </c>
      <c r="G94" t="str">
        <f t="shared" si="4"/>
        <v>SLO189</v>
      </c>
      <c r="H94" t="str">
        <f t="shared" si="5"/>
        <v>ELISA SEDMAK</v>
      </c>
    </row>
    <row r="95" spans="1:8" x14ac:dyDescent="0.25">
      <c r="A95">
        <v>101</v>
      </c>
      <c r="B95" t="s">
        <v>31</v>
      </c>
      <c r="C95">
        <v>8058</v>
      </c>
      <c r="D95" t="s">
        <v>234</v>
      </c>
      <c r="E95" t="s">
        <v>286</v>
      </c>
      <c r="G95" t="str">
        <f t="shared" si="4"/>
        <v>ITA8058</v>
      </c>
      <c r="H95" t="str">
        <f t="shared" si="5"/>
        <v>MATTEO LESA</v>
      </c>
    </row>
    <row r="96" spans="1:8" x14ac:dyDescent="0.25">
      <c r="A96">
        <v>102</v>
      </c>
      <c r="B96" t="s">
        <v>31</v>
      </c>
      <c r="C96">
        <v>8761</v>
      </c>
      <c r="D96" t="s">
        <v>236</v>
      </c>
      <c r="E96" t="s">
        <v>287</v>
      </c>
      <c r="G96" t="str">
        <f t="shared" si="4"/>
        <v>ITA8761</v>
      </c>
      <c r="H96" t="str">
        <f t="shared" si="5"/>
        <v>ITREC BLIN</v>
      </c>
    </row>
    <row r="97" spans="1:8" x14ac:dyDescent="0.25">
      <c r="A97">
        <v>103</v>
      </c>
      <c r="B97" t="s">
        <v>10</v>
      </c>
      <c r="C97">
        <v>821</v>
      </c>
      <c r="D97" t="s">
        <v>238</v>
      </c>
      <c r="E97" t="s">
        <v>288</v>
      </c>
      <c r="G97" t="str">
        <f t="shared" si="4"/>
        <v>SLO821</v>
      </c>
      <c r="H97" t="str">
        <f t="shared" si="5"/>
        <v>MATEVZ BEDENE</v>
      </c>
    </row>
    <row r="98" spans="1:8" x14ac:dyDescent="0.25">
      <c r="A98">
        <v>104</v>
      </c>
      <c r="B98" t="s">
        <v>31</v>
      </c>
      <c r="C98">
        <v>8336</v>
      </c>
      <c r="D98" t="s">
        <v>240</v>
      </c>
      <c r="E98" t="s">
        <v>289</v>
      </c>
      <c r="G98" t="str">
        <f t="shared" si="4"/>
        <v>ITA8336</v>
      </c>
      <c r="H98" t="str">
        <f t="shared" si="5"/>
        <v>MASSIMILIANO ZORZIN</v>
      </c>
    </row>
    <row r="99" spans="1:8" x14ac:dyDescent="0.25">
      <c r="A99">
        <v>105</v>
      </c>
      <c r="B99" t="s">
        <v>31</v>
      </c>
      <c r="C99">
        <v>8988</v>
      </c>
      <c r="D99" t="s">
        <v>242</v>
      </c>
      <c r="E99" t="s">
        <v>278</v>
      </c>
      <c r="G99" t="str">
        <f t="shared" si="4"/>
        <v>ITA8988</v>
      </c>
      <c r="H99" t="str">
        <f t="shared" si="5"/>
        <v>ALLEGRA LUSA COSTAMA</v>
      </c>
    </row>
    <row r="100" spans="1:8" x14ac:dyDescent="0.25">
      <c r="A100">
        <v>106</v>
      </c>
      <c r="B100" t="s">
        <v>31</v>
      </c>
      <c r="C100">
        <v>8983</v>
      </c>
      <c r="D100" t="s">
        <v>245</v>
      </c>
      <c r="E100" t="s">
        <v>290</v>
      </c>
      <c r="G100" t="str">
        <f t="shared" si="4"/>
        <v>ITA8983</v>
      </c>
      <c r="H100" t="str">
        <f t="shared" si="5"/>
        <v>FILIPO VERZT</v>
      </c>
    </row>
    <row r="101" spans="1:8" x14ac:dyDescent="0.25">
      <c r="A101">
        <v>107</v>
      </c>
      <c r="B101" t="s">
        <v>31</v>
      </c>
      <c r="C101">
        <v>5</v>
      </c>
      <c r="D101" t="s">
        <v>248</v>
      </c>
      <c r="E101" t="s">
        <v>291</v>
      </c>
      <c r="G101" t="str">
        <f t="shared" si="4"/>
        <v>ITA5</v>
      </c>
      <c r="H101" t="str">
        <f t="shared" si="5"/>
        <v>TOMMASO SALVI</v>
      </c>
    </row>
    <row r="102" spans="1:8" x14ac:dyDescent="0.25">
      <c r="A102">
        <v>108</v>
      </c>
      <c r="B102" t="s">
        <v>10</v>
      </c>
      <c r="C102">
        <v>520</v>
      </c>
      <c r="D102" t="s">
        <v>250</v>
      </c>
      <c r="E102" t="s">
        <v>288</v>
      </c>
      <c r="G102" t="str">
        <f t="shared" si="4"/>
        <v>SLO520</v>
      </c>
      <c r="H102" t="str">
        <f t="shared" si="5"/>
        <v>LUCKA BEDENE</v>
      </c>
    </row>
    <row r="103" spans="1:8" x14ac:dyDescent="0.25">
      <c r="A103">
        <v>109</v>
      </c>
      <c r="B103" t="s">
        <v>31</v>
      </c>
      <c r="C103">
        <v>111</v>
      </c>
      <c r="D103" t="s">
        <v>251</v>
      </c>
      <c r="E103" t="s">
        <v>292</v>
      </c>
      <c r="G103" t="str">
        <f t="shared" si="4"/>
        <v>ITA111</v>
      </c>
      <c r="H103" t="str">
        <f t="shared" si="5"/>
        <v>GIOVANNI BONIFACIO</v>
      </c>
    </row>
    <row r="104" spans="1:8" x14ac:dyDescent="0.25">
      <c r="A104">
        <v>110</v>
      </c>
      <c r="B104" t="s">
        <v>10</v>
      </c>
      <c r="C104">
        <v>668</v>
      </c>
      <c r="D104" t="s">
        <v>252</v>
      </c>
      <c r="E104" t="s">
        <v>293</v>
      </c>
      <c r="G104" t="str">
        <f t="shared" si="4"/>
        <v>SLO668</v>
      </c>
      <c r="H104" t="str">
        <f t="shared" si="5"/>
        <v>GAYA JANOWSKY</v>
      </c>
    </row>
    <row r="105" spans="1:8" x14ac:dyDescent="0.25">
      <c r="A105">
        <v>111</v>
      </c>
      <c r="B105" t="s">
        <v>31</v>
      </c>
      <c r="C105">
        <v>7162</v>
      </c>
      <c r="D105" t="s">
        <v>254</v>
      </c>
      <c r="E105" t="s">
        <v>294</v>
      </c>
      <c r="G105" t="str">
        <f t="shared" si="4"/>
        <v>ITA7162</v>
      </c>
      <c r="H105" t="str">
        <f t="shared" si="5"/>
        <v>GIULIA CUPIN</v>
      </c>
    </row>
    <row r="106" spans="1:8" x14ac:dyDescent="0.25">
      <c r="A106">
        <v>112</v>
      </c>
      <c r="B106" t="s">
        <v>31</v>
      </c>
      <c r="C106">
        <v>8275</v>
      </c>
      <c r="D106" t="s">
        <v>11</v>
      </c>
      <c r="E106" t="s">
        <v>295</v>
      </c>
      <c r="G106" t="str">
        <f t="shared" si="4"/>
        <v>ITA8275</v>
      </c>
      <c r="H106" t="str">
        <f t="shared" si="5"/>
        <v>LUKA SCABAR</v>
      </c>
    </row>
    <row r="107" spans="1:8" x14ac:dyDescent="0.25">
      <c r="A107">
        <v>113</v>
      </c>
      <c r="B107" t="s">
        <v>10</v>
      </c>
      <c r="C107">
        <v>962</v>
      </c>
      <c r="D107" t="s">
        <v>257</v>
      </c>
      <c r="E107" t="s">
        <v>296</v>
      </c>
      <c r="G107" t="str">
        <f t="shared" si="4"/>
        <v>SLO962</v>
      </c>
      <c r="H107" t="str">
        <f t="shared" si="5"/>
        <v>LEV GANTAR</v>
      </c>
    </row>
    <row r="108" spans="1:8" x14ac:dyDescent="0.25">
      <c r="A108">
        <v>114</v>
      </c>
      <c r="B108" t="s">
        <v>10</v>
      </c>
      <c r="C108">
        <v>855</v>
      </c>
      <c r="D108" t="s">
        <v>259</v>
      </c>
      <c r="E108" t="s">
        <v>297</v>
      </c>
      <c r="G108" t="str">
        <f t="shared" si="4"/>
        <v>SLO855</v>
      </c>
      <c r="H108" t="str">
        <f t="shared" si="5"/>
        <v>LENA VESEL</v>
      </c>
    </row>
    <row r="109" spans="1:8" x14ac:dyDescent="0.25">
      <c r="A109">
        <v>115</v>
      </c>
      <c r="B109" t="s">
        <v>261</v>
      </c>
      <c r="C109">
        <v>1</v>
      </c>
      <c r="D109" t="s">
        <v>262</v>
      </c>
      <c r="E109" t="s">
        <v>263</v>
      </c>
      <c r="G109" t="str">
        <f t="shared" si="4"/>
        <v>L1</v>
      </c>
      <c r="H109" t="str">
        <f t="shared" si="5"/>
        <v>SILVIA MOGLIA</v>
      </c>
    </row>
    <row r="110" spans="1:8" x14ac:dyDescent="0.25">
      <c r="A110">
        <v>116</v>
      </c>
      <c r="B110" t="s">
        <v>10</v>
      </c>
      <c r="C110">
        <v>611</v>
      </c>
      <c r="D110" t="s">
        <v>265</v>
      </c>
      <c r="E110" t="s">
        <v>298</v>
      </c>
      <c r="G110" t="str">
        <f t="shared" si="4"/>
        <v>SLO611</v>
      </c>
      <c r="H110" t="str">
        <f t="shared" si="5"/>
        <v>BRINA PECAR</v>
      </c>
    </row>
    <row r="111" spans="1:8" x14ac:dyDescent="0.25">
      <c r="A111">
        <v>117</v>
      </c>
      <c r="B111" t="s">
        <v>31</v>
      </c>
      <c r="C111">
        <v>3</v>
      </c>
      <c r="D111" t="s">
        <v>96</v>
      </c>
      <c r="E111" t="s">
        <v>299</v>
      </c>
      <c r="G111" t="str">
        <f t="shared" si="4"/>
        <v>ITA3</v>
      </c>
      <c r="H111" t="str">
        <f t="shared" si="5"/>
        <v>CATERINA ZORZETTO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topLeftCell="E1" workbookViewId="0">
      <selection activeCell="H2" sqref="H2"/>
    </sheetView>
  </sheetViews>
  <sheetFormatPr defaultRowHeight="15" x14ac:dyDescent="0.25"/>
  <sheetData>
    <row r="1" spans="1:18" x14ac:dyDescent="0.25">
      <c r="A1" t="s">
        <v>0</v>
      </c>
      <c r="B1" t="s">
        <v>7</v>
      </c>
      <c r="C1" t="s">
        <v>8</v>
      </c>
      <c r="D1" t="s">
        <v>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</row>
    <row r="2" spans="1:18" x14ac:dyDescent="0.25">
      <c r="A2">
        <v>1</v>
      </c>
      <c r="B2" t="s">
        <v>10</v>
      </c>
      <c r="C2">
        <v>711</v>
      </c>
      <c r="D2" t="s">
        <v>11</v>
      </c>
      <c r="E2" t="s">
        <v>12</v>
      </c>
      <c r="F2" t="s">
        <v>13</v>
      </c>
      <c r="G2">
        <v>2006</v>
      </c>
      <c r="H2" t="s">
        <v>14</v>
      </c>
      <c r="I2" t="s">
        <v>15</v>
      </c>
      <c r="J2" t="s">
        <v>16</v>
      </c>
      <c r="K2">
        <v>9</v>
      </c>
      <c r="L2">
        <v>1</v>
      </c>
      <c r="M2">
        <v>2</v>
      </c>
      <c r="N2">
        <v>1</v>
      </c>
      <c r="O2" t="s">
        <v>17</v>
      </c>
      <c r="P2">
        <v>3</v>
      </c>
      <c r="Q2">
        <v>1</v>
      </c>
      <c r="R2">
        <v>1</v>
      </c>
    </row>
    <row r="3" spans="1:18" x14ac:dyDescent="0.25">
      <c r="A3">
        <v>2</v>
      </c>
      <c r="B3">
        <v>11</v>
      </c>
      <c r="C3" t="s">
        <v>18</v>
      </c>
      <c r="D3" t="s">
        <v>19</v>
      </c>
      <c r="E3" t="s">
        <v>20</v>
      </c>
      <c r="F3">
        <v>2007</v>
      </c>
      <c r="G3" t="s">
        <v>21</v>
      </c>
      <c r="H3">
        <v>14</v>
      </c>
      <c r="I3">
        <v>2</v>
      </c>
      <c r="J3">
        <v>1</v>
      </c>
      <c r="K3">
        <v>2</v>
      </c>
      <c r="L3">
        <v>2</v>
      </c>
      <c r="M3">
        <v>5</v>
      </c>
      <c r="N3">
        <v>2</v>
      </c>
      <c r="O3">
        <v>-14</v>
      </c>
    </row>
    <row r="4" spans="1:18" x14ac:dyDescent="0.25">
      <c r="A4">
        <v>3</v>
      </c>
      <c r="B4" t="s">
        <v>22</v>
      </c>
      <c r="C4">
        <v>918</v>
      </c>
      <c r="D4" t="s">
        <v>23</v>
      </c>
      <c r="E4" t="s">
        <v>24</v>
      </c>
      <c r="F4" t="s">
        <v>13</v>
      </c>
      <c r="G4">
        <v>2004</v>
      </c>
      <c r="H4" t="s">
        <v>25</v>
      </c>
      <c r="I4" t="s">
        <v>26</v>
      </c>
      <c r="J4">
        <v>27</v>
      </c>
      <c r="K4">
        <v>4</v>
      </c>
      <c r="L4">
        <v>6</v>
      </c>
      <c r="M4">
        <v>9</v>
      </c>
      <c r="N4">
        <v>5</v>
      </c>
      <c r="O4">
        <v>2</v>
      </c>
      <c r="P4">
        <v>-12</v>
      </c>
      <c r="Q4">
        <v>1</v>
      </c>
    </row>
    <row r="5" spans="1:18" x14ac:dyDescent="0.25">
      <c r="A5">
        <v>4</v>
      </c>
      <c r="B5" t="s">
        <v>10</v>
      </c>
      <c r="C5">
        <v>922</v>
      </c>
      <c r="D5" t="s">
        <v>27</v>
      </c>
      <c r="E5" t="s">
        <v>28</v>
      </c>
      <c r="F5" t="s">
        <v>20</v>
      </c>
      <c r="G5">
        <v>2005</v>
      </c>
      <c r="H5" t="s">
        <v>14</v>
      </c>
      <c r="I5" t="s">
        <v>15</v>
      </c>
      <c r="J5" t="s">
        <v>16</v>
      </c>
      <c r="K5">
        <v>31</v>
      </c>
      <c r="L5">
        <v>6</v>
      </c>
      <c r="M5">
        <v>2</v>
      </c>
      <c r="N5">
        <v>12</v>
      </c>
      <c r="O5">
        <v>4</v>
      </c>
      <c r="P5">
        <v>2</v>
      </c>
      <c r="Q5">
        <v>-13</v>
      </c>
      <c r="R5">
        <v>5</v>
      </c>
    </row>
    <row r="6" spans="1:18" x14ac:dyDescent="0.25">
      <c r="A6">
        <v>5</v>
      </c>
      <c r="B6" t="s">
        <v>10</v>
      </c>
      <c r="C6">
        <v>944</v>
      </c>
      <c r="D6" t="s">
        <v>29</v>
      </c>
      <c r="E6" t="s">
        <v>28</v>
      </c>
      <c r="F6" t="s">
        <v>13</v>
      </c>
      <c r="G6">
        <v>2007</v>
      </c>
      <c r="H6" t="s">
        <v>14</v>
      </c>
      <c r="I6" t="s">
        <v>15</v>
      </c>
      <c r="J6" t="s">
        <v>16</v>
      </c>
      <c r="K6">
        <v>32</v>
      </c>
      <c r="L6">
        <v>2</v>
      </c>
      <c r="M6">
        <v>1</v>
      </c>
      <c r="N6">
        <v>5</v>
      </c>
      <c r="O6" t="s">
        <v>30</v>
      </c>
      <c r="P6">
        <v>15</v>
      </c>
      <c r="Q6">
        <v>6</v>
      </c>
      <c r="R6">
        <v>3</v>
      </c>
    </row>
    <row r="7" spans="1:18" x14ac:dyDescent="0.25">
      <c r="A7">
        <v>6</v>
      </c>
      <c r="B7" t="s">
        <v>31</v>
      </c>
      <c r="C7">
        <v>8953</v>
      </c>
      <c r="D7" t="s">
        <v>32</v>
      </c>
      <c r="E7" t="s">
        <v>33</v>
      </c>
      <c r="F7" t="s">
        <v>20</v>
      </c>
      <c r="G7">
        <v>2004</v>
      </c>
      <c r="H7" t="s">
        <v>26</v>
      </c>
      <c r="I7" t="s">
        <v>34</v>
      </c>
      <c r="J7">
        <v>32</v>
      </c>
      <c r="K7">
        <v>9</v>
      </c>
      <c r="L7">
        <v>5</v>
      </c>
      <c r="M7">
        <v>8</v>
      </c>
      <c r="N7">
        <v>1</v>
      </c>
      <c r="O7">
        <v>6</v>
      </c>
      <c r="P7">
        <v>3</v>
      </c>
      <c r="Q7">
        <v>-10</v>
      </c>
    </row>
    <row r="8" spans="1:18" x14ac:dyDescent="0.25">
      <c r="A8">
        <v>7</v>
      </c>
      <c r="B8" t="s">
        <v>31</v>
      </c>
      <c r="C8">
        <v>7926</v>
      </c>
      <c r="D8" t="s">
        <v>35</v>
      </c>
      <c r="E8" t="s">
        <v>36</v>
      </c>
      <c r="F8" t="s">
        <v>13</v>
      </c>
      <c r="G8">
        <v>2007</v>
      </c>
      <c r="H8" t="s">
        <v>21</v>
      </c>
      <c r="I8">
        <v>32</v>
      </c>
      <c r="J8">
        <v>4</v>
      </c>
      <c r="K8">
        <v>9</v>
      </c>
      <c r="L8">
        <v>6</v>
      </c>
      <c r="M8">
        <v>-15</v>
      </c>
      <c r="N8">
        <v>5</v>
      </c>
      <c r="O8">
        <v>3</v>
      </c>
      <c r="P8">
        <v>5</v>
      </c>
    </row>
    <row r="9" spans="1:18" x14ac:dyDescent="0.25">
      <c r="A9">
        <v>8</v>
      </c>
      <c r="B9" t="s">
        <v>22</v>
      </c>
      <c r="C9">
        <v>1313</v>
      </c>
      <c r="D9" t="s">
        <v>37</v>
      </c>
      <c r="E9" t="s">
        <v>38</v>
      </c>
      <c r="F9" t="s">
        <v>13</v>
      </c>
      <c r="G9">
        <v>2005</v>
      </c>
      <c r="H9" t="s">
        <v>25</v>
      </c>
      <c r="I9" t="s">
        <v>26</v>
      </c>
      <c r="J9">
        <v>34</v>
      </c>
      <c r="K9">
        <v>-13</v>
      </c>
      <c r="L9">
        <v>3</v>
      </c>
      <c r="M9">
        <v>1</v>
      </c>
      <c r="N9">
        <v>10</v>
      </c>
      <c r="O9">
        <v>1</v>
      </c>
      <c r="P9">
        <v>11</v>
      </c>
      <c r="Q9">
        <v>8</v>
      </c>
    </row>
    <row r="10" spans="1:18" x14ac:dyDescent="0.25">
      <c r="A10">
        <v>9</v>
      </c>
      <c r="B10" t="s">
        <v>10</v>
      </c>
      <c r="C10">
        <v>758</v>
      </c>
      <c r="D10" t="s">
        <v>39</v>
      </c>
      <c r="E10" t="s">
        <v>40</v>
      </c>
      <c r="F10" t="s">
        <v>41</v>
      </c>
      <c r="G10" t="s">
        <v>13</v>
      </c>
      <c r="H10">
        <v>2006</v>
      </c>
      <c r="I10" t="s">
        <v>14</v>
      </c>
      <c r="J10" t="s">
        <v>42</v>
      </c>
      <c r="K10">
        <v>34</v>
      </c>
      <c r="L10">
        <v>6</v>
      </c>
      <c r="M10">
        <v>4</v>
      </c>
      <c r="N10">
        <v>3</v>
      </c>
      <c r="O10">
        <v>9</v>
      </c>
      <c r="P10">
        <v>10</v>
      </c>
      <c r="Q10">
        <v>-14</v>
      </c>
      <c r="R10">
        <v>2</v>
      </c>
    </row>
    <row r="11" spans="1:18" x14ac:dyDescent="0.25">
      <c r="A11">
        <v>10</v>
      </c>
      <c r="B11" t="s">
        <v>10</v>
      </c>
      <c r="C11">
        <v>255</v>
      </c>
      <c r="D11" t="s">
        <v>43</v>
      </c>
      <c r="E11" t="s">
        <v>44</v>
      </c>
      <c r="F11" t="s">
        <v>13</v>
      </c>
      <c r="G11">
        <v>2004</v>
      </c>
      <c r="H11" t="s">
        <v>14</v>
      </c>
      <c r="I11" t="s">
        <v>45</v>
      </c>
      <c r="J11">
        <v>35</v>
      </c>
      <c r="K11">
        <v>5</v>
      </c>
      <c r="L11">
        <v>6</v>
      </c>
      <c r="M11">
        <v>9</v>
      </c>
      <c r="N11">
        <v>-16</v>
      </c>
      <c r="O11">
        <v>7</v>
      </c>
      <c r="P11">
        <v>2</v>
      </c>
      <c r="Q11">
        <v>6</v>
      </c>
    </row>
    <row r="12" spans="1:18" x14ac:dyDescent="0.25">
      <c r="A12">
        <v>11</v>
      </c>
      <c r="B12" t="s">
        <v>31</v>
      </c>
      <c r="C12">
        <v>8037</v>
      </c>
      <c r="D12" t="s">
        <v>46</v>
      </c>
      <c r="E12" t="s">
        <v>47</v>
      </c>
      <c r="F12" t="s">
        <v>13</v>
      </c>
      <c r="G12">
        <v>2006</v>
      </c>
      <c r="H12" t="s">
        <v>48</v>
      </c>
      <c r="I12" t="s">
        <v>49</v>
      </c>
      <c r="J12">
        <v>42</v>
      </c>
      <c r="K12">
        <v>3</v>
      </c>
      <c r="L12">
        <v>11</v>
      </c>
      <c r="M12">
        <v>4</v>
      </c>
      <c r="N12">
        <v>-14</v>
      </c>
      <c r="O12">
        <v>3</v>
      </c>
      <c r="P12">
        <v>14</v>
      </c>
      <c r="Q12">
        <v>7</v>
      </c>
    </row>
    <row r="13" spans="1:18" x14ac:dyDescent="0.25">
      <c r="A13">
        <v>12</v>
      </c>
      <c r="B13" t="s">
        <v>31</v>
      </c>
      <c r="C13">
        <v>9074</v>
      </c>
      <c r="D13" t="s">
        <v>50</v>
      </c>
      <c r="E13" t="s">
        <v>51</v>
      </c>
      <c r="F13" t="s">
        <v>20</v>
      </c>
      <c r="G13">
        <v>2005</v>
      </c>
      <c r="H13" t="s">
        <v>26</v>
      </c>
      <c r="I13" t="s">
        <v>34</v>
      </c>
      <c r="J13">
        <v>43</v>
      </c>
      <c r="K13">
        <v>10</v>
      </c>
      <c r="L13">
        <v>8</v>
      </c>
      <c r="M13">
        <v>2</v>
      </c>
      <c r="N13" t="s">
        <v>17</v>
      </c>
      <c r="O13">
        <v>12</v>
      </c>
      <c r="P13">
        <v>5</v>
      </c>
      <c r="Q13">
        <v>6</v>
      </c>
    </row>
    <row r="14" spans="1:18" x14ac:dyDescent="0.25">
      <c r="A14">
        <v>13</v>
      </c>
      <c r="B14" t="s">
        <v>31</v>
      </c>
      <c r="C14">
        <v>8386</v>
      </c>
      <c r="D14" t="s">
        <v>52</v>
      </c>
      <c r="E14" t="s">
        <v>53</v>
      </c>
      <c r="F14" t="s">
        <v>13</v>
      </c>
      <c r="G14">
        <v>2004</v>
      </c>
      <c r="H14" t="s">
        <v>21</v>
      </c>
      <c r="I14">
        <v>45</v>
      </c>
      <c r="J14">
        <v>-13</v>
      </c>
      <c r="K14">
        <v>7</v>
      </c>
      <c r="L14">
        <v>5</v>
      </c>
      <c r="M14">
        <v>4</v>
      </c>
      <c r="N14">
        <v>9</v>
      </c>
      <c r="O14">
        <v>9</v>
      </c>
      <c r="P14">
        <v>11</v>
      </c>
    </row>
    <row r="15" spans="1:18" x14ac:dyDescent="0.25">
      <c r="A15">
        <v>14</v>
      </c>
      <c r="B15" t="s">
        <v>31</v>
      </c>
      <c r="C15">
        <v>8340</v>
      </c>
      <c r="D15" t="s">
        <v>54</v>
      </c>
      <c r="E15" t="s">
        <v>55</v>
      </c>
      <c r="F15" t="s">
        <v>13</v>
      </c>
      <c r="G15">
        <v>2006</v>
      </c>
      <c r="H15" t="s">
        <v>48</v>
      </c>
      <c r="I15" t="s">
        <v>49</v>
      </c>
      <c r="J15">
        <v>48</v>
      </c>
      <c r="K15">
        <v>1</v>
      </c>
      <c r="L15">
        <v>19</v>
      </c>
      <c r="M15">
        <v>10</v>
      </c>
      <c r="N15">
        <v>6</v>
      </c>
      <c r="O15">
        <v>-26</v>
      </c>
      <c r="P15">
        <v>8</v>
      </c>
      <c r="Q15">
        <v>4</v>
      </c>
    </row>
    <row r="16" spans="1:18" x14ac:dyDescent="0.25">
      <c r="A16">
        <v>15</v>
      </c>
      <c r="B16" t="s">
        <v>10</v>
      </c>
      <c r="C16">
        <v>811</v>
      </c>
      <c r="D16" t="s">
        <v>56</v>
      </c>
      <c r="E16" t="s">
        <v>57</v>
      </c>
      <c r="F16" t="s">
        <v>13</v>
      </c>
      <c r="G16">
        <v>2006</v>
      </c>
      <c r="H16" t="s">
        <v>14</v>
      </c>
      <c r="I16" t="s">
        <v>15</v>
      </c>
      <c r="J16" t="s">
        <v>16</v>
      </c>
      <c r="K16">
        <v>49</v>
      </c>
      <c r="L16">
        <v>11</v>
      </c>
      <c r="M16">
        <v>-20</v>
      </c>
      <c r="N16">
        <v>3</v>
      </c>
      <c r="O16">
        <v>6</v>
      </c>
      <c r="P16">
        <v>19</v>
      </c>
      <c r="Q16">
        <v>7</v>
      </c>
      <c r="R16">
        <v>3</v>
      </c>
    </row>
    <row r="17" spans="1:18" x14ac:dyDescent="0.25">
      <c r="A17">
        <v>16</v>
      </c>
      <c r="B17" t="s">
        <v>10</v>
      </c>
      <c r="C17">
        <v>1212</v>
      </c>
      <c r="D17" t="s">
        <v>58</v>
      </c>
      <c r="E17" t="s">
        <v>59</v>
      </c>
      <c r="F17" t="s">
        <v>13</v>
      </c>
      <c r="G17">
        <v>2004</v>
      </c>
      <c r="H17" t="s">
        <v>14</v>
      </c>
      <c r="I17" t="s">
        <v>45</v>
      </c>
      <c r="J17">
        <v>53</v>
      </c>
      <c r="K17">
        <v>9</v>
      </c>
      <c r="L17">
        <v>9</v>
      </c>
      <c r="M17">
        <v>4</v>
      </c>
      <c r="N17">
        <v>-11</v>
      </c>
      <c r="O17">
        <v>10</v>
      </c>
      <c r="P17">
        <v>10</v>
      </c>
      <c r="Q17">
        <v>11</v>
      </c>
    </row>
    <row r="18" spans="1:18" x14ac:dyDescent="0.25">
      <c r="A18">
        <v>17</v>
      </c>
      <c r="B18" t="s">
        <v>10</v>
      </c>
      <c r="C18">
        <v>411</v>
      </c>
      <c r="D18" t="s">
        <v>60</v>
      </c>
      <c r="E18" t="s">
        <v>61</v>
      </c>
      <c r="F18" t="s">
        <v>13</v>
      </c>
      <c r="G18">
        <v>2006</v>
      </c>
      <c r="H18" t="s">
        <v>14</v>
      </c>
      <c r="I18" t="s">
        <v>42</v>
      </c>
      <c r="J18">
        <v>56</v>
      </c>
      <c r="K18">
        <v>7</v>
      </c>
      <c r="L18">
        <v>5</v>
      </c>
      <c r="M18">
        <v>8</v>
      </c>
      <c r="N18">
        <v>12</v>
      </c>
      <c r="O18">
        <v>-25</v>
      </c>
      <c r="P18">
        <v>4</v>
      </c>
      <c r="Q18">
        <v>20</v>
      </c>
    </row>
    <row r="19" spans="1:18" x14ac:dyDescent="0.25">
      <c r="A19">
        <v>18</v>
      </c>
      <c r="B19" t="s">
        <v>10</v>
      </c>
      <c r="C19">
        <v>750</v>
      </c>
      <c r="D19" t="s">
        <v>62</v>
      </c>
      <c r="E19" t="s">
        <v>63</v>
      </c>
      <c r="F19" t="s">
        <v>13</v>
      </c>
      <c r="G19">
        <v>2004</v>
      </c>
      <c r="H19" t="s">
        <v>14</v>
      </c>
      <c r="I19" t="s">
        <v>42</v>
      </c>
      <c r="J19">
        <v>61</v>
      </c>
      <c r="K19">
        <v>12</v>
      </c>
      <c r="L19">
        <v>8</v>
      </c>
      <c r="M19">
        <v>10</v>
      </c>
      <c r="N19">
        <v>5</v>
      </c>
      <c r="O19">
        <v>13</v>
      </c>
      <c r="P19">
        <v>-26</v>
      </c>
      <c r="Q19">
        <v>13</v>
      </c>
    </row>
    <row r="20" spans="1:18" x14ac:dyDescent="0.25">
      <c r="A20">
        <v>19</v>
      </c>
      <c r="B20" t="s">
        <v>22</v>
      </c>
      <c r="C20">
        <v>901</v>
      </c>
      <c r="D20" t="s">
        <v>64</v>
      </c>
      <c r="E20" t="s">
        <v>65</v>
      </c>
      <c r="F20" t="s">
        <v>13</v>
      </c>
      <c r="G20">
        <v>2005</v>
      </c>
      <c r="H20" t="s">
        <v>25</v>
      </c>
      <c r="I20" t="s">
        <v>26</v>
      </c>
      <c r="J20">
        <v>63</v>
      </c>
      <c r="K20">
        <v>-26</v>
      </c>
      <c r="L20">
        <v>14</v>
      </c>
      <c r="M20">
        <v>20</v>
      </c>
      <c r="N20">
        <v>8</v>
      </c>
      <c r="O20">
        <v>8</v>
      </c>
      <c r="P20">
        <v>4</v>
      </c>
      <c r="Q20">
        <v>9</v>
      </c>
    </row>
    <row r="21" spans="1:18" x14ac:dyDescent="0.25">
      <c r="A21">
        <v>20</v>
      </c>
      <c r="B21" t="s">
        <v>10</v>
      </c>
      <c r="C21">
        <v>64</v>
      </c>
      <c r="D21" t="s">
        <v>66</v>
      </c>
      <c r="E21" t="s">
        <v>67</v>
      </c>
      <c r="F21" t="s">
        <v>20</v>
      </c>
      <c r="G21">
        <v>2005</v>
      </c>
      <c r="H21" t="s">
        <v>14</v>
      </c>
      <c r="I21" t="s">
        <v>42</v>
      </c>
      <c r="J21">
        <v>63</v>
      </c>
      <c r="K21">
        <v>14</v>
      </c>
      <c r="L21">
        <v>10</v>
      </c>
      <c r="M21">
        <v>12</v>
      </c>
      <c r="N21">
        <v>7</v>
      </c>
      <c r="O21">
        <v>15</v>
      </c>
      <c r="P21">
        <v>5</v>
      </c>
      <c r="Q21">
        <v>-23</v>
      </c>
    </row>
    <row r="22" spans="1:18" x14ac:dyDescent="0.25">
      <c r="A22">
        <v>21</v>
      </c>
      <c r="B22" t="s">
        <v>10</v>
      </c>
      <c r="C22">
        <v>311</v>
      </c>
      <c r="D22" t="s">
        <v>68</v>
      </c>
      <c r="E22" t="s">
        <v>69</v>
      </c>
      <c r="F22" t="s">
        <v>20</v>
      </c>
      <c r="G22">
        <v>2005</v>
      </c>
      <c r="H22" t="s">
        <v>14</v>
      </c>
      <c r="I22" t="s">
        <v>70</v>
      </c>
      <c r="J22">
        <v>65</v>
      </c>
      <c r="K22">
        <v>5</v>
      </c>
      <c r="L22">
        <v>3</v>
      </c>
      <c r="M22">
        <v>6</v>
      </c>
      <c r="N22" t="s">
        <v>30</v>
      </c>
      <c r="O22">
        <v>4</v>
      </c>
      <c r="P22">
        <v>21</v>
      </c>
      <c r="Q22">
        <v>26</v>
      </c>
    </row>
    <row r="23" spans="1:18" x14ac:dyDescent="0.25">
      <c r="A23">
        <v>22</v>
      </c>
      <c r="B23" t="s">
        <v>10</v>
      </c>
      <c r="C23">
        <v>377</v>
      </c>
      <c r="D23" t="s">
        <v>71</v>
      </c>
      <c r="E23" t="s">
        <v>72</v>
      </c>
      <c r="F23" t="s">
        <v>13</v>
      </c>
      <c r="G23">
        <v>2008</v>
      </c>
      <c r="H23" t="s">
        <v>14</v>
      </c>
      <c r="I23" t="s">
        <v>70</v>
      </c>
      <c r="J23">
        <v>67</v>
      </c>
      <c r="K23">
        <v>7</v>
      </c>
      <c r="L23">
        <v>7</v>
      </c>
      <c r="M23">
        <v>14</v>
      </c>
      <c r="N23">
        <v>10</v>
      </c>
      <c r="O23">
        <v>17</v>
      </c>
      <c r="P23">
        <v>-22</v>
      </c>
      <c r="Q23">
        <v>12</v>
      </c>
    </row>
    <row r="24" spans="1:18" x14ac:dyDescent="0.25">
      <c r="A24">
        <v>23</v>
      </c>
      <c r="B24" t="s">
        <v>31</v>
      </c>
      <c r="C24">
        <v>6981</v>
      </c>
      <c r="D24" t="s">
        <v>73</v>
      </c>
      <c r="E24" t="s">
        <v>74</v>
      </c>
      <c r="F24" t="s">
        <v>13</v>
      </c>
      <c r="G24">
        <v>2006</v>
      </c>
      <c r="H24" t="s">
        <v>48</v>
      </c>
      <c r="I24" t="s">
        <v>49</v>
      </c>
      <c r="J24">
        <v>69</v>
      </c>
      <c r="K24">
        <v>8</v>
      </c>
      <c r="L24">
        <v>-22</v>
      </c>
      <c r="M24">
        <v>14</v>
      </c>
      <c r="N24">
        <v>8</v>
      </c>
      <c r="O24">
        <v>11</v>
      </c>
      <c r="P24">
        <v>6</v>
      </c>
      <c r="Q24">
        <v>22</v>
      </c>
    </row>
    <row r="25" spans="1:18" x14ac:dyDescent="0.25">
      <c r="A25">
        <v>24</v>
      </c>
      <c r="B25" t="s">
        <v>31</v>
      </c>
      <c r="C25">
        <v>8341</v>
      </c>
      <c r="D25" t="s">
        <v>75</v>
      </c>
      <c r="E25" t="s">
        <v>76</v>
      </c>
      <c r="F25" t="s">
        <v>13</v>
      </c>
      <c r="G25">
        <v>2008</v>
      </c>
      <c r="H25" t="s">
        <v>48</v>
      </c>
      <c r="I25" t="s">
        <v>49</v>
      </c>
      <c r="J25">
        <v>72</v>
      </c>
      <c r="K25">
        <v>-25</v>
      </c>
      <c r="L25">
        <v>11</v>
      </c>
      <c r="M25">
        <v>7</v>
      </c>
      <c r="N25">
        <v>9</v>
      </c>
      <c r="O25">
        <v>11</v>
      </c>
      <c r="P25">
        <v>17</v>
      </c>
      <c r="Q25">
        <v>17</v>
      </c>
    </row>
    <row r="26" spans="1:18" x14ac:dyDescent="0.25">
      <c r="A26">
        <v>25</v>
      </c>
      <c r="B26" t="s">
        <v>10</v>
      </c>
      <c r="C26">
        <v>952</v>
      </c>
      <c r="D26" t="s">
        <v>77</v>
      </c>
      <c r="E26" t="s">
        <v>78</v>
      </c>
      <c r="F26" t="s">
        <v>20</v>
      </c>
      <c r="G26">
        <v>2005</v>
      </c>
      <c r="H26" t="s">
        <v>14</v>
      </c>
      <c r="I26" t="s">
        <v>15</v>
      </c>
      <c r="J26" t="s">
        <v>16</v>
      </c>
      <c r="K26">
        <v>77</v>
      </c>
      <c r="L26">
        <v>12</v>
      </c>
      <c r="M26">
        <v>10</v>
      </c>
      <c r="N26">
        <v>13</v>
      </c>
      <c r="O26">
        <v>18</v>
      </c>
      <c r="P26">
        <v>-20</v>
      </c>
      <c r="Q26">
        <v>8</v>
      </c>
      <c r="R26">
        <v>16</v>
      </c>
    </row>
    <row r="27" spans="1:18" x14ac:dyDescent="0.25">
      <c r="A27">
        <v>26</v>
      </c>
      <c r="B27" t="s">
        <v>31</v>
      </c>
      <c r="C27">
        <v>8815</v>
      </c>
      <c r="D27" t="s">
        <v>79</v>
      </c>
      <c r="E27" t="s">
        <v>80</v>
      </c>
      <c r="F27" t="s">
        <v>13</v>
      </c>
      <c r="G27">
        <v>2004</v>
      </c>
      <c r="H27" t="s">
        <v>26</v>
      </c>
      <c r="I27" t="s">
        <v>34</v>
      </c>
      <c r="J27">
        <v>82</v>
      </c>
      <c r="K27">
        <v>17</v>
      </c>
      <c r="L27">
        <v>19</v>
      </c>
      <c r="M27" t="s">
        <v>30</v>
      </c>
      <c r="N27">
        <v>19</v>
      </c>
      <c r="O27">
        <v>8</v>
      </c>
      <c r="P27">
        <v>15</v>
      </c>
      <c r="Q27">
        <v>4</v>
      </c>
    </row>
    <row r="28" spans="1:18" x14ac:dyDescent="0.25">
      <c r="A28">
        <v>27</v>
      </c>
      <c r="B28" t="s">
        <v>31</v>
      </c>
      <c r="C28">
        <v>8308</v>
      </c>
      <c r="D28" t="s">
        <v>81</v>
      </c>
      <c r="E28" t="s">
        <v>82</v>
      </c>
      <c r="F28" t="s">
        <v>13</v>
      </c>
      <c r="G28">
        <v>2007</v>
      </c>
      <c r="H28" t="s">
        <v>21</v>
      </c>
      <c r="I28">
        <v>87</v>
      </c>
      <c r="J28">
        <v>20</v>
      </c>
      <c r="K28">
        <v>21</v>
      </c>
      <c r="L28">
        <v>18</v>
      </c>
      <c r="M28" t="s">
        <v>17</v>
      </c>
      <c r="N28">
        <v>4</v>
      </c>
      <c r="O28">
        <v>7</v>
      </c>
      <c r="P28">
        <v>17</v>
      </c>
    </row>
    <row r="29" spans="1:18" x14ac:dyDescent="0.25">
      <c r="A29">
        <v>28</v>
      </c>
      <c r="B29" t="s">
        <v>31</v>
      </c>
      <c r="C29">
        <v>8874</v>
      </c>
      <c r="D29" t="s">
        <v>83</v>
      </c>
      <c r="E29" t="s">
        <v>84</v>
      </c>
      <c r="F29" t="s">
        <v>13</v>
      </c>
      <c r="G29">
        <v>2008</v>
      </c>
      <c r="H29" t="s">
        <v>85</v>
      </c>
      <c r="I29" t="s">
        <v>86</v>
      </c>
      <c r="J29">
        <v>93</v>
      </c>
      <c r="K29">
        <v>3</v>
      </c>
      <c r="L29">
        <v>-12</v>
      </c>
      <c r="M29" t="s">
        <v>87</v>
      </c>
      <c r="N29">
        <v>1</v>
      </c>
      <c r="O29">
        <v>12</v>
      </c>
      <c r="P29">
        <v>10</v>
      </c>
      <c r="Q29">
        <v>7</v>
      </c>
    </row>
    <row r="30" spans="1:18" x14ac:dyDescent="0.25">
      <c r="A30">
        <v>29</v>
      </c>
      <c r="B30" t="s">
        <v>10</v>
      </c>
      <c r="C30">
        <v>234</v>
      </c>
      <c r="D30" t="s">
        <v>88</v>
      </c>
      <c r="E30" t="s">
        <v>89</v>
      </c>
      <c r="F30" t="s">
        <v>20</v>
      </c>
      <c r="G30">
        <v>2004</v>
      </c>
      <c r="H30" t="s">
        <v>90</v>
      </c>
      <c r="I30" t="s">
        <v>91</v>
      </c>
      <c r="J30">
        <v>93</v>
      </c>
      <c r="K30">
        <v>18</v>
      </c>
      <c r="L30">
        <v>17</v>
      </c>
      <c r="M30">
        <v>16</v>
      </c>
      <c r="N30">
        <v>7</v>
      </c>
      <c r="O30">
        <v>20</v>
      </c>
      <c r="P30">
        <v>-21</v>
      </c>
      <c r="Q30">
        <v>15</v>
      </c>
    </row>
    <row r="31" spans="1:18" x14ac:dyDescent="0.25">
      <c r="A31">
        <v>30</v>
      </c>
      <c r="B31" t="s">
        <v>10</v>
      </c>
      <c r="C31">
        <v>666</v>
      </c>
      <c r="D31" t="s">
        <v>92</v>
      </c>
      <c r="E31" t="s">
        <v>93</v>
      </c>
      <c r="F31" t="s">
        <v>94</v>
      </c>
      <c r="G31" t="s">
        <v>13</v>
      </c>
      <c r="H31">
        <v>2004</v>
      </c>
      <c r="I31" t="s">
        <v>14</v>
      </c>
      <c r="J31" t="s">
        <v>95</v>
      </c>
      <c r="K31">
        <v>93</v>
      </c>
      <c r="L31">
        <v>17</v>
      </c>
      <c r="M31">
        <v>12</v>
      </c>
      <c r="N31">
        <v>-24</v>
      </c>
      <c r="O31">
        <v>20</v>
      </c>
      <c r="P31">
        <v>9</v>
      </c>
      <c r="Q31">
        <v>20</v>
      </c>
      <c r="R31">
        <v>15</v>
      </c>
    </row>
    <row r="32" spans="1:18" x14ac:dyDescent="0.25">
      <c r="A32">
        <v>31</v>
      </c>
      <c r="B32" t="s">
        <v>10</v>
      </c>
      <c r="C32">
        <v>228</v>
      </c>
      <c r="D32" t="s">
        <v>96</v>
      </c>
      <c r="E32" t="s">
        <v>97</v>
      </c>
      <c r="F32" t="s">
        <v>20</v>
      </c>
      <c r="G32">
        <v>2003</v>
      </c>
      <c r="H32" t="s">
        <v>14</v>
      </c>
      <c r="I32" t="s">
        <v>45</v>
      </c>
      <c r="J32">
        <v>96</v>
      </c>
      <c r="K32">
        <v>11</v>
      </c>
      <c r="L32">
        <v>13</v>
      </c>
      <c r="M32">
        <v>11</v>
      </c>
      <c r="N32">
        <v>18</v>
      </c>
      <c r="O32">
        <v>14</v>
      </c>
      <c r="P32">
        <v>-30</v>
      </c>
      <c r="Q32">
        <v>29</v>
      </c>
    </row>
    <row r="33" spans="1:19" x14ac:dyDescent="0.25">
      <c r="A33">
        <v>32</v>
      </c>
      <c r="B33" t="s">
        <v>10</v>
      </c>
      <c r="C33">
        <v>913</v>
      </c>
      <c r="D33" t="s">
        <v>98</v>
      </c>
      <c r="E33" t="s">
        <v>99</v>
      </c>
      <c r="F33" t="s">
        <v>20</v>
      </c>
      <c r="G33">
        <v>2006</v>
      </c>
      <c r="H33" t="s">
        <v>14</v>
      </c>
      <c r="I33" t="s">
        <v>15</v>
      </c>
      <c r="J33" t="s">
        <v>16</v>
      </c>
      <c r="K33">
        <v>97</v>
      </c>
      <c r="L33">
        <v>14</v>
      </c>
      <c r="M33">
        <v>16</v>
      </c>
      <c r="N33">
        <v>11</v>
      </c>
      <c r="O33">
        <v>14</v>
      </c>
      <c r="P33">
        <v>23</v>
      </c>
      <c r="Q33">
        <v>19</v>
      </c>
      <c r="R33">
        <v>-25</v>
      </c>
    </row>
    <row r="34" spans="1:19" x14ac:dyDescent="0.25">
      <c r="A34">
        <v>33</v>
      </c>
      <c r="B34" t="s">
        <v>31</v>
      </c>
      <c r="C34">
        <v>96</v>
      </c>
      <c r="D34" t="s">
        <v>100</v>
      </c>
      <c r="E34" t="s">
        <v>19</v>
      </c>
      <c r="F34" t="s">
        <v>20</v>
      </c>
      <c r="G34">
        <v>2004</v>
      </c>
      <c r="H34" t="s">
        <v>21</v>
      </c>
      <c r="I34">
        <v>99</v>
      </c>
      <c r="J34">
        <v>16</v>
      </c>
      <c r="K34">
        <v>13</v>
      </c>
      <c r="L34">
        <v>7</v>
      </c>
      <c r="M34">
        <v>12</v>
      </c>
      <c r="N34">
        <v>27</v>
      </c>
      <c r="O34">
        <v>-29</v>
      </c>
      <c r="P34">
        <v>24</v>
      </c>
    </row>
    <row r="35" spans="1:19" x14ac:dyDescent="0.25">
      <c r="A35">
        <v>34</v>
      </c>
      <c r="B35" t="s">
        <v>101</v>
      </c>
      <c r="C35" t="s">
        <v>73</v>
      </c>
      <c r="D35" t="s">
        <v>102</v>
      </c>
      <c r="E35" t="s">
        <v>13</v>
      </c>
      <c r="F35">
        <v>2005</v>
      </c>
      <c r="G35" t="s">
        <v>14</v>
      </c>
      <c r="H35" t="s">
        <v>42</v>
      </c>
      <c r="I35">
        <v>103</v>
      </c>
      <c r="J35">
        <v>8</v>
      </c>
      <c r="K35">
        <v>15</v>
      </c>
      <c r="L35" t="s">
        <v>103</v>
      </c>
      <c r="M35">
        <v>1</v>
      </c>
    </row>
    <row r="36" spans="1:19" x14ac:dyDescent="0.25">
      <c r="A36">
        <v>43</v>
      </c>
      <c r="B36" t="s">
        <v>10</v>
      </c>
      <c r="C36">
        <v>511</v>
      </c>
      <c r="D36" t="s">
        <v>104</v>
      </c>
      <c r="E36" t="s">
        <v>105</v>
      </c>
      <c r="F36" t="s">
        <v>13</v>
      </c>
      <c r="G36">
        <v>2007</v>
      </c>
      <c r="H36" t="s">
        <v>14</v>
      </c>
      <c r="I36" t="s">
        <v>15</v>
      </c>
      <c r="J36" t="s">
        <v>16</v>
      </c>
      <c r="K36">
        <v>135</v>
      </c>
      <c r="L36">
        <v>15</v>
      </c>
      <c r="M36">
        <v>26</v>
      </c>
      <c r="N36">
        <v>19</v>
      </c>
      <c r="O36">
        <v>25</v>
      </c>
      <c r="P36">
        <v>27</v>
      </c>
      <c r="Q36">
        <v>23</v>
      </c>
      <c r="R36">
        <v>-38</v>
      </c>
    </row>
    <row r="37" spans="1:19" x14ac:dyDescent="0.25">
      <c r="A37">
        <v>44</v>
      </c>
      <c r="B37" t="s">
        <v>10</v>
      </c>
      <c r="C37">
        <v>951</v>
      </c>
      <c r="D37" t="s">
        <v>106</v>
      </c>
      <c r="E37" t="s">
        <v>107</v>
      </c>
      <c r="F37" t="s">
        <v>108</v>
      </c>
      <c r="G37" t="s">
        <v>13</v>
      </c>
      <c r="H37">
        <v>2006</v>
      </c>
      <c r="I37" t="s">
        <v>14</v>
      </c>
      <c r="J37" t="s">
        <v>15</v>
      </c>
      <c r="K37" t="s">
        <v>16</v>
      </c>
      <c r="L37">
        <v>135</v>
      </c>
      <c r="M37">
        <v>18</v>
      </c>
      <c r="N37">
        <v>-28</v>
      </c>
      <c r="O37">
        <v>27</v>
      </c>
      <c r="P37">
        <v>23</v>
      </c>
      <c r="Q37">
        <v>21</v>
      </c>
      <c r="R37">
        <v>22</v>
      </c>
      <c r="S37">
        <v>24</v>
      </c>
    </row>
    <row r="38" spans="1:19" x14ac:dyDescent="0.25">
      <c r="A38">
        <v>45</v>
      </c>
      <c r="B38" t="s">
        <v>109</v>
      </c>
      <c r="C38" t="s">
        <v>92</v>
      </c>
      <c r="D38" t="s">
        <v>110</v>
      </c>
      <c r="E38" t="s">
        <v>13</v>
      </c>
      <c r="F38">
        <v>2003</v>
      </c>
      <c r="G38" t="s">
        <v>111</v>
      </c>
      <c r="H38">
        <v>136</v>
      </c>
      <c r="I38">
        <v>10</v>
      </c>
      <c r="J38">
        <v>18</v>
      </c>
      <c r="K38">
        <v>15</v>
      </c>
      <c r="L38">
        <v>27</v>
      </c>
      <c r="M38">
        <v>35</v>
      </c>
      <c r="N38">
        <v>-40</v>
      </c>
      <c r="O38">
        <v>31</v>
      </c>
    </row>
    <row r="39" spans="1:19" x14ac:dyDescent="0.25">
      <c r="A39">
        <v>46</v>
      </c>
      <c r="B39" t="s">
        <v>31</v>
      </c>
      <c r="C39">
        <v>9045</v>
      </c>
      <c r="D39" t="s">
        <v>112</v>
      </c>
      <c r="E39" t="s">
        <v>113</v>
      </c>
      <c r="F39" t="s">
        <v>13</v>
      </c>
      <c r="G39">
        <v>2004</v>
      </c>
      <c r="H39" t="s">
        <v>85</v>
      </c>
      <c r="I39" t="s">
        <v>86</v>
      </c>
      <c r="J39">
        <v>139</v>
      </c>
      <c r="K39" t="s">
        <v>114</v>
      </c>
      <c r="L39" t="s">
        <v>115</v>
      </c>
      <c r="M39" t="s">
        <v>115</v>
      </c>
      <c r="N39">
        <v>3</v>
      </c>
      <c r="O39">
        <v>1</v>
      </c>
      <c r="P39">
        <v>13</v>
      </c>
      <c r="Q39">
        <v>2</v>
      </c>
    </row>
    <row r="40" spans="1:19" x14ac:dyDescent="0.25">
      <c r="A40">
        <v>47</v>
      </c>
      <c r="B40" t="s">
        <v>31</v>
      </c>
      <c r="C40">
        <v>7707</v>
      </c>
      <c r="D40" t="s">
        <v>116</v>
      </c>
      <c r="E40" t="s">
        <v>117</v>
      </c>
      <c r="F40" t="s">
        <v>13</v>
      </c>
      <c r="G40">
        <v>2007</v>
      </c>
      <c r="H40" t="s">
        <v>48</v>
      </c>
      <c r="I40" t="s">
        <v>49</v>
      </c>
      <c r="J40">
        <v>142</v>
      </c>
      <c r="K40">
        <v>25</v>
      </c>
      <c r="L40">
        <v>27</v>
      </c>
      <c r="M40">
        <v>22</v>
      </c>
      <c r="N40">
        <v>29</v>
      </c>
      <c r="O40">
        <v>7</v>
      </c>
      <c r="P40">
        <v>32</v>
      </c>
      <c r="Q40">
        <v>-33</v>
      </c>
    </row>
    <row r="41" spans="1:19" x14ac:dyDescent="0.25">
      <c r="A41">
        <v>48</v>
      </c>
      <c r="B41" t="s">
        <v>118</v>
      </c>
      <c r="C41" t="s">
        <v>119</v>
      </c>
      <c r="D41" t="s">
        <v>120</v>
      </c>
      <c r="E41" t="s">
        <v>13</v>
      </c>
      <c r="F41">
        <v>2005</v>
      </c>
      <c r="G41" t="s">
        <v>14</v>
      </c>
      <c r="H41" t="s">
        <v>70</v>
      </c>
      <c r="I41">
        <v>142</v>
      </c>
      <c r="J41">
        <v>21</v>
      </c>
      <c r="K41">
        <v>20</v>
      </c>
      <c r="L41">
        <v>13</v>
      </c>
      <c r="M41">
        <v>32</v>
      </c>
      <c r="N41">
        <v>-37</v>
      </c>
      <c r="O41">
        <v>28</v>
      </c>
      <c r="P41">
        <v>28</v>
      </c>
    </row>
    <row r="42" spans="1:19" x14ac:dyDescent="0.25">
      <c r="A42">
        <v>49</v>
      </c>
      <c r="B42" t="s">
        <v>10</v>
      </c>
      <c r="C42">
        <v>875</v>
      </c>
      <c r="D42" t="s">
        <v>121</v>
      </c>
      <c r="E42" t="s">
        <v>122</v>
      </c>
      <c r="F42" t="s">
        <v>13</v>
      </c>
      <c r="G42">
        <v>2007</v>
      </c>
      <c r="H42" t="s">
        <v>123</v>
      </c>
      <c r="I42" t="s">
        <v>124</v>
      </c>
      <c r="J42">
        <v>144</v>
      </c>
      <c r="K42">
        <v>28</v>
      </c>
      <c r="L42">
        <v>29</v>
      </c>
      <c r="M42">
        <v>31</v>
      </c>
      <c r="N42">
        <v>17</v>
      </c>
      <c r="O42">
        <v>21</v>
      </c>
      <c r="P42">
        <v>-35</v>
      </c>
      <c r="Q42">
        <v>18</v>
      </c>
    </row>
    <row r="43" spans="1:19" x14ac:dyDescent="0.25">
      <c r="A43">
        <v>50</v>
      </c>
      <c r="B43" t="s">
        <v>10</v>
      </c>
      <c r="C43">
        <v>677</v>
      </c>
      <c r="D43" t="s">
        <v>125</v>
      </c>
      <c r="E43" t="s">
        <v>126</v>
      </c>
      <c r="F43" t="s">
        <v>13</v>
      </c>
      <c r="G43">
        <v>2005</v>
      </c>
      <c r="H43" t="s">
        <v>14</v>
      </c>
      <c r="I43" t="s">
        <v>95</v>
      </c>
      <c r="J43">
        <v>148</v>
      </c>
      <c r="K43">
        <v>20</v>
      </c>
      <c r="L43">
        <v>21</v>
      </c>
      <c r="M43">
        <v>26</v>
      </c>
      <c r="N43">
        <v>24</v>
      </c>
      <c r="O43">
        <v>-41</v>
      </c>
      <c r="P43">
        <v>32</v>
      </c>
      <c r="Q43">
        <v>25</v>
      </c>
    </row>
    <row r="44" spans="1:19" x14ac:dyDescent="0.25">
      <c r="A44">
        <v>51</v>
      </c>
      <c r="B44" t="s">
        <v>31</v>
      </c>
      <c r="C44">
        <v>7803</v>
      </c>
      <c r="D44" t="s">
        <v>127</v>
      </c>
      <c r="E44" t="s">
        <v>128</v>
      </c>
      <c r="F44" t="s">
        <v>20</v>
      </c>
      <c r="G44">
        <v>2004</v>
      </c>
      <c r="H44" t="s">
        <v>21</v>
      </c>
      <c r="I44">
        <v>150</v>
      </c>
      <c r="J44">
        <v>29</v>
      </c>
      <c r="K44">
        <v>25</v>
      </c>
      <c r="L44">
        <v>15</v>
      </c>
      <c r="M44">
        <v>24</v>
      </c>
      <c r="N44">
        <v>-43</v>
      </c>
      <c r="O44">
        <v>16</v>
      </c>
      <c r="P44">
        <v>41</v>
      </c>
    </row>
    <row r="45" spans="1:19" x14ac:dyDescent="0.25">
      <c r="A45">
        <v>52</v>
      </c>
      <c r="B45" t="s">
        <v>31</v>
      </c>
      <c r="C45">
        <v>8853</v>
      </c>
      <c r="D45" t="s">
        <v>129</v>
      </c>
      <c r="E45" t="s">
        <v>130</v>
      </c>
      <c r="F45" t="s">
        <v>13</v>
      </c>
      <c r="G45">
        <v>2005</v>
      </c>
      <c r="H45" t="s">
        <v>85</v>
      </c>
      <c r="I45" t="s">
        <v>86</v>
      </c>
      <c r="J45">
        <v>153</v>
      </c>
      <c r="K45" t="s">
        <v>114</v>
      </c>
      <c r="L45" t="s">
        <v>115</v>
      </c>
      <c r="M45" t="s">
        <v>115</v>
      </c>
      <c r="N45">
        <v>3</v>
      </c>
      <c r="O45">
        <v>19</v>
      </c>
      <c r="P45">
        <v>1</v>
      </c>
      <c r="Q45">
        <v>10</v>
      </c>
    </row>
    <row r="46" spans="1:19" x14ac:dyDescent="0.25">
      <c r="A46">
        <v>53</v>
      </c>
      <c r="B46" t="s">
        <v>31</v>
      </c>
      <c r="C46">
        <v>8832</v>
      </c>
      <c r="D46" t="s">
        <v>131</v>
      </c>
      <c r="E46" t="s">
        <v>132</v>
      </c>
      <c r="F46" t="s">
        <v>20</v>
      </c>
      <c r="G46">
        <v>2006</v>
      </c>
      <c r="H46" t="s">
        <v>85</v>
      </c>
      <c r="I46" t="s">
        <v>86</v>
      </c>
      <c r="J46">
        <v>155</v>
      </c>
      <c r="K46" t="s">
        <v>114</v>
      </c>
      <c r="L46" t="s">
        <v>115</v>
      </c>
      <c r="M46" t="s">
        <v>115</v>
      </c>
      <c r="N46">
        <v>2</v>
      </c>
      <c r="O46">
        <v>6</v>
      </c>
      <c r="P46">
        <v>18</v>
      </c>
      <c r="Q46">
        <v>9</v>
      </c>
    </row>
    <row r="47" spans="1:19" x14ac:dyDescent="0.25">
      <c r="A47">
        <v>54</v>
      </c>
      <c r="B47" t="s">
        <v>10</v>
      </c>
      <c r="C47">
        <v>525</v>
      </c>
      <c r="D47" t="s">
        <v>133</v>
      </c>
      <c r="E47" t="s">
        <v>134</v>
      </c>
      <c r="F47" t="s">
        <v>13</v>
      </c>
      <c r="G47">
        <v>2003</v>
      </c>
      <c r="H47" t="s">
        <v>14</v>
      </c>
      <c r="I47" t="s">
        <v>135</v>
      </c>
      <c r="J47">
        <v>155</v>
      </c>
      <c r="K47">
        <v>30</v>
      </c>
      <c r="L47">
        <v>30</v>
      </c>
      <c r="M47">
        <v>21</v>
      </c>
      <c r="N47" t="s">
        <v>17</v>
      </c>
      <c r="O47">
        <v>24</v>
      </c>
      <c r="P47">
        <v>24</v>
      </c>
      <c r="Q47">
        <v>26</v>
      </c>
    </row>
    <row r="48" spans="1:19" x14ac:dyDescent="0.25">
      <c r="A48">
        <v>55</v>
      </c>
      <c r="B48" t="s">
        <v>10</v>
      </c>
      <c r="C48">
        <v>395</v>
      </c>
      <c r="D48" t="s">
        <v>136</v>
      </c>
      <c r="E48" t="s">
        <v>137</v>
      </c>
      <c r="F48" t="s">
        <v>13</v>
      </c>
      <c r="G48">
        <v>2005</v>
      </c>
      <c r="H48" t="s">
        <v>14</v>
      </c>
      <c r="I48" t="s">
        <v>70</v>
      </c>
      <c r="J48">
        <v>158</v>
      </c>
      <c r="K48">
        <v>16</v>
      </c>
      <c r="L48">
        <v>30</v>
      </c>
      <c r="M48">
        <v>24</v>
      </c>
      <c r="N48" t="s">
        <v>17</v>
      </c>
      <c r="O48">
        <v>31</v>
      </c>
      <c r="P48">
        <v>26</v>
      </c>
      <c r="Q48">
        <v>31</v>
      </c>
    </row>
    <row r="49" spans="1:18" x14ac:dyDescent="0.25">
      <c r="A49">
        <v>56</v>
      </c>
      <c r="B49" t="s">
        <v>10</v>
      </c>
      <c r="C49">
        <v>759</v>
      </c>
      <c r="D49" t="s">
        <v>138</v>
      </c>
      <c r="E49" t="s">
        <v>139</v>
      </c>
      <c r="F49" t="s">
        <v>140</v>
      </c>
      <c r="G49" t="s">
        <v>13</v>
      </c>
      <c r="H49">
        <v>2005</v>
      </c>
      <c r="I49" t="s">
        <v>14</v>
      </c>
      <c r="J49" t="s">
        <v>42</v>
      </c>
      <c r="K49">
        <v>159</v>
      </c>
      <c r="L49">
        <v>36</v>
      </c>
      <c r="M49">
        <v>33</v>
      </c>
      <c r="N49">
        <v>18</v>
      </c>
      <c r="O49">
        <v>27</v>
      </c>
      <c r="P49">
        <v>28</v>
      </c>
      <c r="Q49">
        <v>17</v>
      </c>
      <c r="R49">
        <v>-40</v>
      </c>
    </row>
    <row r="50" spans="1:18" x14ac:dyDescent="0.25">
      <c r="A50">
        <v>57</v>
      </c>
      <c r="B50" t="s">
        <v>10</v>
      </c>
      <c r="C50">
        <v>669</v>
      </c>
      <c r="D50" t="s">
        <v>141</v>
      </c>
      <c r="E50" t="s">
        <v>142</v>
      </c>
      <c r="F50" t="s">
        <v>13</v>
      </c>
      <c r="G50">
        <v>2005</v>
      </c>
      <c r="H50" t="s">
        <v>14</v>
      </c>
      <c r="I50" t="s">
        <v>95</v>
      </c>
      <c r="J50">
        <v>159</v>
      </c>
      <c r="K50">
        <v>30</v>
      </c>
      <c r="L50">
        <v>-44</v>
      </c>
      <c r="M50">
        <v>21</v>
      </c>
      <c r="N50">
        <v>22</v>
      </c>
      <c r="O50">
        <v>34</v>
      </c>
      <c r="P50">
        <v>24</v>
      </c>
      <c r="Q50">
        <v>28</v>
      </c>
    </row>
    <row r="51" spans="1:18" x14ac:dyDescent="0.25">
      <c r="A51">
        <v>58</v>
      </c>
      <c r="B51" t="s">
        <v>10</v>
      </c>
      <c r="C51">
        <v>368</v>
      </c>
      <c r="D51" t="s">
        <v>143</v>
      </c>
      <c r="E51" t="s">
        <v>144</v>
      </c>
      <c r="F51" t="s">
        <v>13</v>
      </c>
      <c r="G51">
        <v>2009</v>
      </c>
      <c r="H51" t="s">
        <v>14</v>
      </c>
      <c r="I51" t="s">
        <v>70</v>
      </c>
      <c r="J51">
        <v>164</v>
      </c>
      <c r="K51">
        <v>27</v>
      </c>
      <c r="L51">
        <v>24</v>
      </c>
      <c r="M51">
        <v>29</v>
      </c>
      <c r="N51">
        <v>20</v>
      </c>
      <c r="O51">
        <v>-40</v>
      </c>
      <c r="P51">
        <v>30</v>
      </c>
      <c r="Q51">
        <v>34</v>
      </c>
    </row>
    <row r="52" spans="1:18" x14ac:dyDescent="0.25">
      <c r="A52">
        <v>59</v>
      </c>
      <c r="B52" t="s">
        <v>31</v>
      </c>
      <c r="C52">
        <v>8954</v>
      </c>
      <c r="D52" t="s">
        <v>145</v>
      </c>
      <c r="E52" t="s">
        <v>146</v>
      </c>
      <c r="F52" t="s">
        <v>20</v>
      </c>
      <c r="G52">
        <v>2004</v>
      </c>
      <c r="H52" t="s">
        <v>26</v>
      </c>
      <c r="I52" t="s">
        <v>34</v>
      </c>
      <c r="J52">
        <v>167</v>
      </c>
      <c r="K52">
        <v>45</v>
      </c>
      <c r="L52">
        <v>45</v>
      </c>
      <c r="M52">
        <v>41</v>
      </c>
      <c r="N52" t="s">
        <v>17</v>
      </c>
      <c r="O52">
        <v>16</v>
      </c>
      <c r="P52">
        <v>12</v>
      </c>
      <c r="Q52">
        <v>8</v>
      </c>
    </row>
    <row r="53" spans="1:18" x14ac:dyDescent="0.25">
      <c r="A53">
        <v>60</v>
      </c>
      <c r="B53" t="s">
        <v>147</v>
      </c>
      <c r="C53" t="s">
        <v>148</v>
      </c>
      <c r="D53" t="s">
        <v>149</v>
      </c>
      <c r="E53" t="s">
        <v>13</v>
      </c>
      <c r="F53">
        <v>2007</v>
      </c>
      <c r="G53" t="s">
        <v>14</v>
      </c>
      <c r="H53" t="s">
        <v>42</v>
      </c>
      <c r="I53">
        <v>168</v>
      </c>
      <c r="J53">
        <v>31</v>
      </c>
      <c r="K53">
        <v>14</v>
      </c>
      <c r="L53">
        <v>28</v>
      </c>
      <c r="M53" t="s">
        <v>17</v>
      </c>
      <c r="N53">
        <v>34</v>
      </c>
      <c r="O53">
        <v>34</v>
      </c>
      <c r="P53">
        <v>27</v>
      </c>
    </row>
    <row r="54" spans="1:18" x14ac:dyDescent="0.25">
      <c r="A54">
        <v>61</v>
      </c>
      <c r="B54" t="s">
        <v>31</v>
      </c>
      <c r="C54">
        <v>87</v>
      </c>
      <c r="D54" t="s">
        <v>129</v>
      </c>
      <c r="E54" t="s">
        <v>150</v>
      </c>
      <c r="F54" t="s">
        <v>13</v>
      </c>
      <c r="G54">
        <v>2004</v>
      </c>
      <c r="H54" t="s">
        <v>85</v>
      </c>
      <c r="I54" t="s">
        <v>86</v>
      </c>
      <c r="J54">
        <v>171.5</v>
      </c>
      <c r="K54">
        <v>21</v>
      </c>
      <c r="L54" t="s">
        <v>114</v>
      </c>
      <c r="M54" t="s">
        <v>115</v>
      </c>
      <c r="N54">
        <v>31</v>
      </c>
      <c r="O54">
        <v>30</v>
      </c>
      <c r="P54">
        <v>15</v>
      </c>
      <c r="Q54">
        <v>14</v>
      </c>
    </row>
    <row r="55" spans="1:18" x14ac:dyDescent="0.25">
      <c r="A55">
        <v>62</v>
      </c>
      <c r="B55" t="s">
        <v>31</v>
      </c>
      <c r="C55">
        <v>8063</v>
      </c>
      <c r="D55" t="s">
        <v>151</v>
      </c>
      <c r="E55" t="s">
        <v>152</v>
      </c>
      <c r="F55" t="s">
        <v>20</v>
      </c>
      <c r="G55">
        <v>2006</v>
      </c>
      <c r="H55" t="s">
        <v>153</v>
      </c>
      <c r="I55" t="s">
        <v>154</v>
      </c>
    </row>
    <row r="56" spans="1:18" x14ac:dyDescent="0.25">
      <c r="A56" t="s">
        <v>155</v>
      </c>
      <c r="B56">
        <v>172</v>
      </c>
      <c r="C56">
        <v>32</v>
      </c>
      <c r="D56">
        <v>31</v>
      </c>
      <c r="E56">
        <v>17</v>
      </c>
      <c r="F56">
        <v>21</v>
      </c>
      <c r="G56">
        <v>-40</v>
      </c>
      <c r="H56">
        <v>33</v>
      </c>
      <c r="I56">
        <v>38</v>
      </c>
    </row>
    <row r="57" spans="1:18" x14ac:dyDescent="0.25">
      <c r="A57">
        <v>63</v>
      </c>
      <c r="B57" t="s">
        <v>156</v>
      </c>
      <c r="C57" t="s">
        <v>157</v>
      </c>
      <c r="D57" t="s">
        <v>158</v>
      </c>
      <c r="E57" t="s">
        <v>159</v>
      </c>
      <c r="F57" t="s">
        <v>13</v>
      </c>
      <c r="G57">
        <v>2006</v>
      </c>
      <c r="H57" t="s">
        <v>14</v>
      </c>
      <c r="I57" t="s">
        <v>70</v>
      </c>
      <c r="J57">
        <v>176</v>
      </c>
      <c r="K57">
        <v>31</v>
      </c>
      <c r="L57">
        <v>32</v>
      </c>
      <c r="M57">
        <v>32</v>
      </c>
      <c r="N57">
        <v>22</v>
      </c>
      <c r="O57">
        <v>38</v>
      </c>
      <c r="P57" t="s">
        <v>114</v>
      </c>
      <c r="Q57">
        <v>21</v>
      </c>
    </row>
    <row r="58" spans="1:18" x14ac:dyDescent="0.25">
      <c r="A58">
        <v>64</v>
      </c>
      <c r="B58" t="s">
        <v>10</v>
      </c>
      <c r="C58">
        <v>956</v>
      </c>
      <c r="D58" t="s">
        <v>160</v>
      </c>
      <c r="E58" t="s">
        <v>161</v>
      </c>
      <c r="F58" t="s">
        <v>13</v>
      </c>
      <c r="G58">
        <v>2005</v>
      </c>
      <c r="H58" t="s">
        <v>14</v>
      </c>
      <c r="I58" t="s">
        <v>15</v>
      </c>
      <c r="J58" t="s">
        <v>16</v>
      </c>
      <c r="K58">
        <v>178</v>
      </c>
      <c r="L58">
        <v>28</v>
      </c>
      <c r="M58">
        <v>25</v>
      </c>
      <c r="N58">
        <v>25</v>
      </c>
      <c r="O58">
        <v>-36</v>
      </c>
      <c r="P58">
        <v>33</v>
      </c>
      <c r="Q58">
        <v>31</v>
      </c>
      <c r="R58">
        <v>36</v>
      </c>
    </row>
    <row r="59" spans="1:18" x14ac:dyDescent="0.25">
      <c r="A59">
        <v>65</v>
      </c>
      <c r="B59" t="s">
        <v>31</v>
      </c>
      <c r="C59">
        <v>8581</v>
      </c>
      <c r="D59" t="s">
        <v>162</v>
      </c>
      <c r="E59" t="s">
        <v>163</v>
      </c>
      <c r="F59" t="s">
        <v>20</v>
      </c>
      <c r="G59">
        <v>2009</v>
      </c>
      <c r="H59" t="s">
        <v>48</v>
      </c>
      <c r="I59" t="s">
        <v>49</v>
      </c>
      <c r="J59">
        <v>184</v>
      </c>
      <c r="K59">
        <v>34</v>
      </c>
      <c r="L59">
        <v>-36</v>
      </c>
      <c r="M59">
        <v>23</v>
      </c>
      <c r="N59">
        <v>35</v>
      </c>
      <c r="O59">
        <v>30</v>
      </c>
      <c r="P59">
        <v>27</v>
      </c>
      <c r="Q59">
        <v>35</v>
      </c>
    </row>
    <row r="60" spans="1:18" x14ac:dyDescent="0.25">
      <c r="A60">
        <v>66</v>
      </c>
      <c r="B60" t="s">
        <v>10</v>
      </c>
      <c r="C60">
        <v>111</v>
      </c>
      <c r="D60" t="s">
        <v>164</v>
      </c>
      <c r="E60" t="s">
        <v>165</v>
      </c>
      <c r="F60" t="s">
        <v>13</v>
      </c>
      <c r="G60">
        <v>2004</v>
      </c>
      <c r="H60" t="s">
        <v>14</v>
      </c>
      <c r="I60" t="s">
        <v>15</v>
      </c>
      <c r="J60" t="s">
        <v>16</v>
      </c>
      <c r="K60">
        <v>185</v>
      </c>
      <c r="L60">
        <v>27</v>
      </c>
      <c r="M60">
        <v>24</v>
      </c>
      <c r="N60">
        <v>28</v>
      </c>
      <c r="O60">
        <v>28</v>
      </c>
      <c r="P60">
        <v>39</v>
      </c>
      <c r="Q60">
        <v>39</v>
      </c>
      <c r="R60">
        <v>-41</v>
      </c>
    </row>
    <row r="61" spans="1:18" x14ac:dyDescent="0.25">
      <c r="A61">
        <v>67</v>
      </c>
      <c r="B61" t="s">
        <v>31</v>
      </c>
      <c r="C61">
        <v>8726</v>
      </c>
      <c r="D61" t="s">
        <v>166</v>
      </c>
      <c r="E61" t="s">
        <v>167</v>
      </c>
      <c r="F61" t="s">
        <v>20</v>
      </c>
      <c r="G61">
        <v>2007</v>
      </c>
      <c r="H61" t="s">
        <v>26</v>
      </c>
      <c r="I61" t="s">
        <v>34</v>
      </c>
      <c r="J61">
        <v>189</v>
      </c>
      <c r="K61">
        <v>-38</v>
      </c>
      <c r="L61">
        <v>17</v>
      </c>
      <c r="M61">
        <v>35</v>
      </c>
      <c r="N61">
        <v>37</v>
      </c>
      <c r="O61">
        <v>36</v>
      </c>
      <c r="P61">
        <v>28</v>
      </c>
      <c r="Q61">
        <v>36</v>
      </c>
    </row>
    <row r="62" spans="1:18" x14ac:dyDescent="0.25">
      <c r="A62">
        <v>68</v>
      </c>
      <c r="B62" t="s">
        <v>10</v>
      </c>
      <c r="C62">
        <v>911</v>
      </c>
      <c r="D62" t="s">
        <v>168</v>
      </c>
      <c r="E62" t="s">
        <v>169</v>
      </c>
      <c r="F62" t="s">
        <v>20</v>
      </c>
      <c r="G62">
        <v>2004</v>
      </c>
      <c r="H62" t="s">
        <v>14</v>
      </c>
      <c r="I62" t="s">
        <v>15</v>
      </c>
      <c r="J62" t="s">
        <v>16</v>
      </c>
      <c r="K62">
        <v>190</v>
      </c>
      <c r="L62">
        <v>29</v>
      </c>
      <c r="M62">
        <v>29</v>
      </c>
      <c r="N62">
        <v>30</v>
      </c>
      <c r="O62">
        <v>34</v>
      </c>
      <c r="P62">
        <v>37</v>
      </c>
      <c r="Q62">
        <v>31</v>
      </c>
      <c r="R62">
        <v>-47</v>
      </c>
    </row>
    <row r="63" spans="1:18" x14ac:dyDescent="0.25">
      <c r="A63">
        <v>69</v>
      </c>
      <c r="B63" t="s">
        <v>10</v>
      </c>
      <c r="C63">
        <v>955</v>
      </c>
      <c r="D63" t="s">
        <v>162</v>
      </c>
      <c r="E63" t="s">
        <v>169</v>
      </c>
      <c r="F63" t="s">
        <v>20</v>
      </c>
      <c r="G63">
        <v>2007</v>
      </c>
      <c r="H63" t="s">
        <v>14</v>
      </c>
      <c r="I63" t="s">
        <v>15</v>
      </c>
      <c r="J63" t="s">
        <v>16</v>
      </c>
      <c r="K63">
        <v>192</v>
      </c>
      <c r="L63">
        <v>33</v>
      </c>
      <c r="M63">
        <v>32</v>
      </c>
      <c r="N63">
        <v>32</v>
      </c>
      <c r="O63">
        <v>36</v>
      </c>
      <c r="P63">
        <v>24</v>
      </c>
      <c r="Q63">
        <v>-42</v>
      </c>
      <c r="R63">
        <v>35</v>
      </c>
    </row>
    <row r="64" spans="1:18" x14ac:dyDescent="0.25">
      <c r="A64">
        <v>70</v>
      </c>
      <c r="B64" t="s">
        <v>10</v>
      </c>
      <c r="C64">
        <v>678</v>
      </c>
      <c r="D64" t="s">
        <v>170</v>
      </c>
      <c r="E64" t="s">
        <v>171</v>
      </c>
      <c r="F64" t="s">
        <v>13</v>
      </c>
      <c r="G64">
        <v>2004</v>
      </c>
      <c r="H64" t="s">
        <v>14</v>
      </c>
      <c r="I64" t="s">
        <v>95</v>
      </c>
      <c r="J64">
        <v>193</v>
      </c>
      <c r="K64">
        <v>34</v>
      </c>
      <c r="L64">
        <v>28</v>
      </c>
      <c r="M64">
        <v>29</v>
      </c>
      <c r="N64">
        <v>34</v>
      </c>
      <c r="O64">
        <v>-42</v>
      </c>
      <c r="P64">
        <v>38</v>
      </c>
      <c r="Q64">
        <v>30</v>
      </c>
    </row>
    <row r="65" spans="1:18" x14ac:dyDescent="0.25">
      <c r="A65">
        <v>71</v>
      </c>
      <c r="B65" t="s">
        <v>10</v>
      </c>
      <c r="C65">
        <v>958</v>
      </c>
      <c r="D65" t="s">
        <v>64</v>
      </c>
      <c r="E65" t="s">
        <v>172</v>
      </c>
      <c r="F65" t="s">
        <v>13</v>
      </c>
      <c r="G65">
        <v>2007</v>
      </c>
      <c r="H65" t="s">
        <v>14</v>
      </c>
      <c r="I65" t="s">
        <v>15</v>
      </c>
      <c r="J65" t="s">
        <v>16</v>
      </c>
      <c r="K65">
        <v>199</v>
      </c>
      <c r="L65">
        <v>19</v>
      </c>
      <c r="M65">
        <v>31</v>
      </c>
      <c r="N65">
        <v>33</v>
      </c>
      <c r="O65">
        <v>33</v>
      </c>
      <c r="P65">
        <v>42</v>
      </c>
      <c r="Q65">
        <v>41</v>
      </c>
      <c r="R65">
        <v>-43</v>
      </c>
    </row>
    <row r="66" spans="1:18" x14ac:dyDescent="0.25">
      <c r="A66">
        <v>72</v>
      </c>
      <c r="B66" t="s">
        <v>31</v>
      </c>
      <c r="C66">
        <v>8184</v>
      </c>
      <c r="D66" t="s">
        <v>173</v>
      </c>
      <c r="E66" t="s">
        <v>174</v>
      </c>
      <c r="F66" t="s">
        <v>175</v>
      </c>
      <c r="G66" t="s">
        <v>20</v>
      </c>
      <c r="H66">
        <v>2007</v>
      </c>
      <c r="I66" t="s">
        <v>26</v>
      </c>
      <c r="J66" t="s">
        <v>34</v>
      </c>
      <c r="K66">
        <v>199</v>
      </c>
      <c r="L66">
        <v>33</v>
      </c>
      <c r="M66">
        <v>33</v>
      </c>
      <c r="N66">
        <v>34</v>
      </c>
      <c r="O66">
        <v>26</v>
      </c>
      <c r="P66">
        <v>32</v>
      </c>
      <c r="Q66">
        <v>41</v>
      </c>
      <c r="R66">
        <v>-45</v>
      </c>
    </row>
    <row r="67" spans="1:18" x14ac:dyDescent="0.25">
      <c r="A67">
        <v>73</v>
      </c>
      <c r="B67" t="s">
        <v>31</v>
      </c>
      <c r="C67">
        <v>8652</v>
      </c>
      <c r="D67" t="s">
        <v>158</v>
      </c>
      <c r="E67" t="s">
        <v>176</v>
      </c>
      <c r="F67" t="s">
        <v>13</v>
      </c>
      <c r="G67">
        <v>2005</v>
      </c>
      <c r="H67" t="s">
        <v>21</v>
      </c>
      <c r="I67">
        <v>209</v>
      </c>
      <c r="J67" t="s">
        <v>114</v>
      </c>
      <c r="K67" t="s">
        <v>115</v>
      </c>
      <c r="L67" t="s">
        <v>115</v>
      </c>
      <c r="M67">
        <v>28</v>
      </c>
      <c r="N67">
        <v>22</v>
      </c>
      <c r="O67">
        <v>20</v>
      </c>
      <c r="P67">
        <v>19</v>
      </c>
    </row>
    <row r="68" spans="1:18" x14ac:dyDescent="0.25">
      <c r="A68">
        <v>74</v>
      </c>
      <c r="B68" t="s">
        <v>31</v>
      </c>
      <c r="C68">
        <v>9003</v>
      </c>
      <c r="D68" t="s">
        <v>177</v>
      </c>
      <c r="E68" t="s">
        <v>178</v>
      </c>
      <c r="F68" t="s">
        <v>13</v>
      </c>
      <c r="G68">
        <v>2009</v>
      </c>
      <c r="H68" t="s">
        <v>85</v>
      </c>
      <c r="I68" t="s">
        <v>86</v>
      </c>
      <c r="J68">
        <v>210</v>
      </c>
      <c r="K68" t="s">
        <v>114</v>
      </c>
      <c r="L68" t="s">
        <v>115</v>
      </c>
      <c r="M68" t="s">
        <v>115</v>
      </c>
      <c r="N68">
        <v>26</v>
      </c>
      <c r="O68">
        <v>23</v>
      </c>
      <c r="P68">
        <v>18</v>
      </c>
      <c r="Q68">
        <v>23</v>
      </c>
    </row>
    <row r="69" spans="1:18" x14ac:dyDescent="0.25">
      <c r="A69">
        <v>75</v>
      </c>
      <c r="B69" t="s">
        <v>10</v>
      </c>
      <c r="C69">
        <v>93</v>
      </c>
      <c r="D69" t="s">
        <v>179</v>
      </c>
      <c r="E69" t="s">
        <v>180</v>
      </c>
      <c r="F69" t="s">
        <v>13</v>
      </c>
      <c r="G69">
        <v>2008</v>
      </c>
      <c r="H69" t="s">
        <v>14</v>
      </c>
      <c r="I69" t="s">
        <v>42</v>
      </c>
      <c r="J69">
        <v>213</v>
      </c>
      <c r="K69">
        <v>32</v>
      </c>
      <c r="L69">
        <v>27</v>
      </c>
      <c r="M69">
        <v>34</v>
      </c>
      <c r="N69">
        <v>40</v>
      </c>
      <c r="O69">
        <v>38</v>
      </c>
      <c r="P69">
        <v>-48</v>
      </c>
      <c r="Q69">
        <v>42</v>
      </c>
    </row>
    <row r="70" spans="1:18" x14ac:dyDescent="0.25">
      <c r="A70">
        <v>76</v>
      </c>
      <c r="B70" t="s">
        <v>31</v>
      </c>
      <c r="C70">
        <v>8886</v>
      </c>
      <c r="D70" t="s">
        <v>181</v>
      </c>
      <c r="E70" t="s">
        <v>173</v>
      </c>
      <c r="F70" t="s">
        <v>182</v>
      </c>
      <c r="G70" t="s">
        <v>13</v>
      </c>
      <c r="H70">
        <v>2009</v>
      </c>
      <c r="I70" t="s">
        <v>21</v>
      </c>
      <c r="J70">
        <v>217</v>
      </c>
      <c r="K70">
        <v>35</v>
      </c>
      <c r="L70">
        <v>34</v>
      </c>
      <c r="M70">
        <v>27</v>
      </c>
      <c r="N70">
        <v>38</v>
      </c>
      <c r="O70">
        <v>-45</v>
      </c>
      <c r="P70">
        <v>43</v>
      </c>
      <c r="Q70">
        <v>40</v>
      </c>
    </row>
    <row r="71" spans="1:18" x14ac:dyDescent="0.25">
      <c r="A71">
        <v>77</v>
      </c>
      <c r="B71" t="s">
        <v>31</v>
      </c>
      <c r="C71">
        <v>8793</v>
      </c>
      <c r="D71" t="s">
        <v>183</v>
      </c>
      <c r="E71" t="s">
        <v>184</v>
      </c>
      <c r="F71" t="s">
        <v>13</v>
      </c>
      <c r="G71">
        <v>2007</v>
      </c>
      <c r="H71" t="s">
        <v>185</v>
      </c>
      <c r="I71" t="s">
        <v>186</v>
      </c>
      <c r="J71">
        <v>217</v>
      </c>
      <c r="K71">
        <v>-43</v>
      </c>
      <c r="L71">
        <v>42</v>
      </c>
      <c r="M71">
        <v>40</v>
      </c>
      <c r="N71">
        <v>31</v>
      </c>
      <c r="O71">
        <v>29</v>
      </c>
      <c r="P71">
        <v>33</v>
      </c>
      <c r="Q71">
        <v>42</v>
      </c>
    </row>
    <row r="72" spans="1:18" x14ac:dyDescent="0.25">
      <c r="A72">
        <v>78</v>
      </c>
      <c r="B72" t="s">
        <v>31</v>
      </c>
      <c r="C72">
        <v>8499</v>
      </c>
      <c r="D72" t="s">
        <v>187</v>
      </c>
      <c r="E72" t="s">
        <v>188</v>
      </c>
      <c r="F72" t="s">
        <v>13</v>
      </c>
      <c r="G72">
        <v>2008</v>
      </c>
      <c r="H72" t="s">
        <v>85</v>
      </c>
      <c r="I72" t="s">
        <v>86</v>
      </c>
      <c r="J72">
        <v>218</v>
      </c>
      <c r="K72">
        <v>35</v>
      </c>
      <c r="L72">
        <v>34</v>
      </c>
      <c r="M72" t="s">
        <v>114</v>
      </c>
      <c r="N72">
        <v>33</v>
      </c>
      <c r="O72">
        <v>45</v>
      </c>
      <c r="P72">
        <v>37</v>
      </c>
      <c r="Q72">
        <v>34</v>
      </c>
    </row>
    <row r="73" spans="1:18" x14ac:dyDescent="0.25">
      <c r="A73">
        <v>79</v>
      </c>
      <c r="B73" t="s">
        <v>10</v>
      </c>
      <c r="C73">
        <v>618</v>
      </c>
      <c r="D73" t="s">
        <v>189</v>
      </c>
      <c r="E73" t="s">
        <v>190</v>
      </c>
      <c r="F73" t="s">
        <v>20</v>
      </c>
      <c r="G73">
        <v>2007</v>
      </c>
      <c r="H73" t="s">
        <v>14</v>
      </c>
      <c r="I73" t="s">
        <v>95</v>
      </c>
      <c r="J73">
        <v>227</v>
      </c>
      <c r="K73">
        <v>42</v>
      </c>
      <c r="L73">
        <v>39</v>
      </c>
      <c r="M73">
        <v>36</v>
      </c>
      <c r="N73">
        <v>38</v>
      </c>
      <c r="O73">
        <v>-48</v>
      </c>
      <c r="P73">
        <v>40</v>
      </c>
      <c r="Q73">
        <v>32</v>
      </c>
    </row>
    <row r="74" spans="1:18" x14ac:dyDescent="0.25">
      <c r="A74">
        <v>80</v>
      </c>
      <c r="B74" t="s">
        <v>31</v>
      </c>
      <c r="C74">
        <v>9032</v>
      </c>
      <c r="D74" t="s">
        <v>191</v>
      </c>
      <c r="E74" t="s">
        <v>192</v>
      </c>
      <c r="F74" t="s">
        <v>13</v>
      </c>
      <c r="G74">
        <v>2006</v>
      </c>
      <c r="H74" t="s">
        <v>153</v>
      </c>
      <c r="I74" t="s">
        <v>154</v>
      </c>
      <c r="J74" t="s">
        <v>155</v>
      </c>
      <c r="K74">
        <v>229</v>
      </c>
      <c r="L74" t="s">
        <v>114</v>
      </c>
      <c r="M74" t="s">
        <v>115</v>
      </c>
      <c r="N74" t="s">
        <v>115</v>
      </c>
      <c r="O74">
        <v>21</v>
      </c>
      <c r="P74">
        <v>14</v>
      </c>
      <c r="Q74">
        <v>45</v>
      </c>
      <c r="R74">
        <v>29</v>
      </c>
    </row>
    <row r="75" spans="1:18" x14ac:dyDescent="0.25">
      <c r="A75">
        <v>81</v>
      </c>
      <c r="B75" t="s">
        <v>31</v>
      </c>
      <c r="C75">
        <v>8388</v>
      </c>
      <c r="D75" t="s">
        <v>193</v>
      </c>
      <c r="E75" t="s">
        <v>82</v>
      </c>
      <c r="F75" t="s">
        <v>13</v>
      </c>
      <c r="G75">
        <v>2009</v>
      </c>
      <c r="H75" t="s">
        <v>21</v>
      </c>
      <c r="I75">
        <v>231</v>
      </c>
      <c r="J75">
        <v>37</v>
      </c>
      <c r="K75">
        <v>35</v>
      </c>
      <c r="L75">
        <v>30</v>
      </c>
      <c r="M75">
        <v>35</v>
      </c>
      <c r="N75">
        <v>48</v>
      </c>
      <c r="O75">
        <v>-50</v>
      </c>
      <c r="P75">
        <v>46</v>
      </c>
    </row>
    <row r="76" spans="1:18" x14ac:dyDescent="0.25">
      <c r="A76">
        <v>82</v>
      </c>
      <c r="B76" t="s">
        <v>31</v>
      </c>
      <c r="C76">
        <v>8952</v>
      </c>
      <c r="D76" t="s">
        <v>194</v>
      </c>
      <c r="E76" t="s">
        <v>195</v>
      </c>
      <c r="F76" t="s">
        <v>20</v>
      </c>
      <c r="G76">
        <v>2003</v>
      </c>
      <c r="H76" t="s">
        <v>26</v>
      </c>
      <c r="I76" t="s">
        <v>34</v>
      </c>
      <c r="J76">
        <v>235</v>
      </c>
      <c r="K76" t="s">
        <v>114</v>
      </c>
      <c r="L76" t="s">
        <v>115</v>
      </c>
      <c r="M76" t="s">
        <v>115</v>
      </c>
      <c r="N76">
        <v>19</v>
      </c>
      <c r="O76">
        <v>18</v>
      </c>
      <c r="P76" t="s">
        <v>196</v>
      </c>
      <c r="Q76">
        <v>18</v>
      </c>
    </row>
    <row r="77" spans="1:18" x14ac:dyDescent="0.25">
      <c r="A77">
        <v>83</v>
      </c>
      <c r="B77" t="s">
        <v>10</v>
      </c>
      <c r="C77">
        <v>631</v>
      </c>
      <c r="D77" t="s">
        <v>197</v>
      </c>
      <c r="E77" t="s">
        <v>198</v>
      </c>
      <c r="F77" t="s">
        <v>13</v>
      </c>
      <c r="G77">
        <v>2006</v>
      </c>
      <c r="H77" t="s">
        <v>14</v>
      </c>
      <c r="I77" t="s">
        <v>95</v>
      </c>
      <c r="J77">
        <v>235</v>
      </c>
      <c r="K77">
        <v>38</v>
      </c>
      <c r="L77">
        <v>36</v>
      </c>
      <c r="M77">
        <v>35</v>
      </c>
      <c r="N77">
        <v>37</v>
      </c>
      <c r="O77">
        <v>-46</v>
      </c>
      <c r="P77">
        <v>44</v>
      </c>
      <c r="Q77">
        <v>45</v>
      </c>
    </row>
    <row r="78" spans="1:18" x14ac:dyDescent="0.25">
      <c r="A78">
        <v>84</v>
      </c>
      <c r="B78" t="s">
        <v>31</v>
      </c>
      <c r="C78">
        <v>7356</v>
      </c>
      <c r="D78" t="s">
        <v>199</v>
      </c>
      <c r="E78" t="s">
        <v>200</v>
      </c>
      <c r="F78" t="s">
        <v>13</v>
      </c>
      <c r="G78">
        <v>2008</v>
      </c>
      <c r="H78" t="s">
        <v>85</v>
      </c>
      <c r="I78" t="s">
        <v>86</v>
      </c>
      <c r="J78">
        <v>237</v>
      </c>
      <c r="K78" t="s">
        <v>114</v>
      </c>
      <c r="L78" t="s">
        <v>115</v>
      </c>
      <c r="M78" t="s">
        <v>115</v>
      </c>
      <c r="N78">
        <v>32</v>
      </c>
      <c r="O78">
        <v>28</v>
      </c>
      <c r="P78">
        <v>27</v>
      </c>
      <c r="Q78">
        <v>30</v>
      </c>
    </row>
    <row r="79" spans="1:18" x14ac:dyDescent="0.25">
      <c r="A79">
        <v>85</v>
      </c>
      <c r="B79" t="s">
        <v>10</v>
      </c>
      <c r="C79">
        <v>527</v>
      </c>
      <c r="D79" t="s">
        <v>201</v>
      </c>
      <c r="E79" t="s">
        <v>202</v>
      </c>
      <c r="F79" t="s">
        <v>13</v>
      </c>
      <c r="G79">
        <v>2005</v>
      </c>
      <c r="H79" t="s">
        <v>14</v>
      </c>
      <c r="I79" t="s">
        <v>135</v>
      </c>
      <c r="J79">
        <v>237</v>
      </c>
      <c r="K79">
        <v>39</v>
      </c>
      <c r="L79">
        <v>42</v>
      </c>
      <c r="M79">
        <v>36</v>
      </c>
      <c r="N79">
        <v>42</v>
      </c>
      <c r="O79">
        <v>41</v>
      </c>
      <c r="P79">
        <v>-44</v>
      </c>
      <c r="Q79">
        <v>37</v>
      </c>
    </row>
    <row r="80" spans="1:18" x14ac:dyDescent="0.25">
      <c r="A80">
        <v>86</v>
      </c>
      <c r="B80" t="s">
        <v>31</v>
      </c>
      <c r="C80">
        <v>6445</v>
      </c>
      <c r="D80" t="s">
        <v>203</v>
      </c>
      <c r="E80" t="s">
        <v>204</v>
      </c>
      <c r="F80" t="s">
        <v>13</v>
      </c>
      <c r="G80">
        <v>2007</v>
      </c>
      <c r="H80" t="s">
        <v>185</v>
      </c>
      <c r="I80" t="s">
        <v>186</v>
      </c>
      <c r="J80">
        <v>238</v>
      </c>
      <c r="K80">
        <v>42</v>
      </c>
      <c r="L80">
        <v>41</v>
      </c>
      <c r="M80">
        <v>17</v>
      </c>
      <c r="N80">
        <v>41</v>
      </c>
      <c r="O80" t="s">
        <v>17</v>
      </c>
      <c r="P80">
        <v>47</v>
      </c>
      <c r="Q80">
        <v>50</v>
      </c>
    </row>
    <row r="81" spans="1:19" x14ac:dyDescent="0.25">
      <c r="A81">
        <v>87</v>
      </c>
      <c r="B81" t="s">
        <v>31</v>
      </c>
      <c r="C81">
        <v>8779</v>
      </c>
      <c r="D81" t="s">
        <v>143</v>
      </c>
      <c r="E81" t="s">
        <v>205</v>
      </c>
      <c r="F81" t="s">
        <v>13</v>
      </c>
      <c r="G81">
        <v>2006</v>
      </c>
      <c r="H81" t="s">
        <v>85</v>
      </c>
      <c r="I81" t="s">
        <v>86</v>
      </c>
      <c r="J81">
        <v>240</v>
      </c>
      <c r="K81" t="s">
        <v>114</v>
      </c>
      <c r="L81" t="s">
        <v>115</v>
      </c>
      <c r="M81" t="s">
        <v>115</v>
      </c>
      <c r="N81">
        <v>30</v>
      </c>
      <c r="O81">
        <v>32</v>
      </c>
      <c r="P81">
        <v>25</v>
      </c>
      <c r="Q81">
        <v>33</v>
      </c>
    </row>
    <row r="82" spans="1:19" x14ac:dyDescent="0.25">
      <c r="A82">
        <v>88</v>
      </c>
      <c r="B82" t="s">
        <v>10</v>
      </c>
      <c r="C82">
        <v>912</v>
      </c>
      <c r="D82" t="s">
        <v>206</v>
      </c>
      <c r="E82" t="s">
        <v>207</v>
      </c>
      <c r="F82" t="s">
        <v>208</v>
      </c>
      <c r="G82" t="s">
        <v>13</v>
      </c>
      <c r="H82">
        <v>2007</v>
      </c>
      <c r="I82" t="s">
        <v>14</v>
      </c>
      <c r="J82" t="s">
        <v>15</v>
      </c>
      <c r="K82" t="s">
        <v>16</v>
      </c>
      <c r="L82">
        <v>243</v>
      </c>
      <c r="M82">
        <v>41</v>
      </c>
      <c r="N82">
        <v>39</v>
      </c>
      <c r="O82">
        <v>39</v>
      </c>
      <c r="P82">
        <v>39</v>
      </c>
      <c r="Q82">
        <v>39</v>
      </c>
      <c r="R82">
        <v>46</v>
      </c>
      <c r="S82" t="s">
        <v>17</v>
      </c>
    </row>
    <row r="83" spans="1:19" x14ac:dyDescent="0.25">
      <c r="A83">
        <v>89</v>
      </c>
      <c r="B83" t="s">
        <v>209</v>
      </c>
      <c r="C83" t="s">
        <v>210</v>
      </c>
      <c r="D83" t="s">
        <v>211</v>
      </c>
      <c r="E83" t="s">
        <v>13</v>
      </c>
      <c r="F83">
        <v>2008</v>
      </c>
      <c r="G83" t="s">
        <v>26</v>
      </c>
      <c r="H83" t="s">
        <v>34</v>
      </c>
      <c r="I83">
        <v>246</v>
      </c>
      <c r="J83" t="s">
        <v>114</v>
      </c>
      <c r="K83" t="s">
        <v>115</v>
      </c>
      <c r="L83" t="s">
        <v>115</v>
      </c>
      <c r="M83">
        <v>30</v>
      </c>
      <c r="N83">
        <v>18</v>
      </c>
      <c r="O83">
        <v>39</v>
      </c>
      <c r="P83">
        <v>39</v>
      </c>
    </row>
    <row r="84" spans="1:19" x14ac:dyDescent="0.25">
      <c r="A84">
        <v>90</v>
      </c>
      <c r="B84" t="s">
        <v>10</v>
      </c>
      <c r="C84">
        <v>524</v>
      </c>
      <c r="D84" t="s">
        <v>212</v>
      </c>
      <c r="E84" t="s">
        <v>213</v>
      </c>
      <c r="F84" t="s">
        <v>13</v>
      </c>
      <c r="G84">
        <v>2004</v>
      </c>
      <c r="H84" t="s">
        <v>14</v>
      </c>
      <c r="I84" t="s">
        <v>135</v>
      </c>
      <c r="J84">
        <v>248</v>
      </c>
      <c r="K84">
        <v>43</v>
      </c>
      <c r="L84">
        <v>38</v>
      </c>
      <c r="M84">
        <v>31</v>
      </c>
      <c r="N84">
        <v>43</v>
      </c>
      <c r="O84">
        <v>43</v>
      </c>
      <c r="P84" t="s">
        <v>17</v>
      </c>
      <c r="Q84">
        <v>50</v>
      </c>
    </row>
    <row r="86" spans="1:19" x14ac:dyDescent="0.25">
      <c r="A86">
        <v>91</v>
      </c>
      <c r="B86" t="s">
        <v>10</v>
      </c>
      <c r="C86">
        <v>393</v>
      </c>
      <c r="D86" t="s">
        <v>214</v>
      </c>
      <c r="E86" t="s">
        <v>215</v>
      </c>
      <c r="F86" t="s">
        <v>20</v>
      </c>
      <c r="G86">
        <v>2007</v>
      </c>
      <c r="H86" t="s">
        <v>14</v>
      </c>
      <c r="I86" t="s">
        <v>70</v>
      </c>
      <c r="J86">
        <v>251</v>
      </c>
      <c r="K86">
        <v>26</v>
      </c>
      <c r="L86">
        <v>37</v>
      </c>
      <c r="M86" t="s">
        <v>114</v>
      </c>
      <c r="N86" t="s">
        <v>216</v>
      </c>
      <c r="O86">
        <v>44</v>
      </c>
      <c r="P86">
        <v>35</v>
      </c>
      <c r="Q86">
        <v>49</v>
      </c>
    </row>
    <row r="87" spans="1:19" x14ac:dyDescent="0.25">
      <c r="A87">
        <v>92</v>
      </c>
      <c r="B87" t="s">
        <v>10</v>
      </c>
      <c r="C87">
        <v>984</v>
      </c>
      <c r="D87" t="s">
        <v>168</v>
      </c>
      <c r="E87" t="s">
        <v>207</v>
      </c>
      <c r="F87" t="s">
        <v>217</v>
      </c>
      <c r="G87" t="s">
        <v>20</v>
      </c>
      <c r="H87">
        <v>2008</v>
      </c>
      <c r="I87" t="s">
        <v>14</v>
      </c>
      <c r="J87" t="s">
        <v>15</v>
      </c>
      <c r="K87" t="s">
        <v>16</v>
      </c>
      <c r="L87">
        <v>256</v>
      </c>
      <c r="M87">
        <v>39</v>
      </c>
      <c r="N87">
        <v>41</v>
      </c>
      <c r="O87">
        <v>33</v>
      </c>
      <c r="P87">
        <v>46</v>
      </c>
      <c r="Q87">
        <v>51</v>
      </c>
      <c r="R87">
        <v>46</v>
      </c>
      <c r="S87">
        <v>-52</v>
      </c>
    </row>
    <row r="88" spans="1:19" x14ac:dyDescent="0.25">
      <c r="A88">
        <v>93</v>
      </c>
      <c r="B88" t="s">
        <v>10</v>
      </c>
      <c r="C88">
        <v>443</v>
      </c>
      <c r="D88" t="s">
        <v>218</v>
      </c>
      <c r="E88" t="s">
        <v>219</v>
      </c>
      <c r="F88" t="s">
        <v>220</v>
      </c>
      <c r="G88" t="s">
        <v>13</v>
      </c>
      <c r="H88">
        <v>2006</v>
      </c>
      <c r="I88" t="s">
        <v>221</v>
      </c>
      <c r="J88" t="s">
        <v>124</v>
      </c>
      <c r="K88">
        <v>257</v>
      </c>
      <c r="L88">
        <v>37</v>
      </c>
      <c r="M88">
        <v>43</v>
      </c>
      <c r="N88">
        <v>37</v>
      </c>
      <c r="O88">
        <v>43</v>
      </c>
      <c r="P88">
        <v>50</v>
      </c>
      <c r="Q88">
        <v>-52</v>
      </c>
      <c r="R88">
        <v>47</v>
      </c>
    </row>
    <row r="89" spans="1:19" x14ac:dyDescent="0.25">
      <c r="A89">
        <v>94</v>
      </c>
      <c r="B89" t="s">
        <v>10</v>
      </c>
      <c r="C89">
        <v>523</v>
      </c>
      <c r="D89" t="s">
        <v>222</v>
      </c>
      <c r="E89" t="s">
        <v>220</v>
      </c>
      <c r="F89" t="s">
        <v>13</v>
      </c>
      <c r="G89">
        <v>2009</v>
      </c>
      <c r="H89" t="s">
        <v>221</v>
      </c>
      <c r="I89" t="s">
        <v>124</v>
      </c>
      <c r="J89">
        <v>258</v>
      </c>
      <c r="K89">
        <v>41</v>
      </c>
      <c r="L89">
        <v>37</v>
      </c>
      <c r="M89">
        <v>38</v>
      </c>
      <c r="N89">
        <v>45</v>
      </c>
      <c r="O89">
        <v>-49</v>
      </c>
      <c r="P89">
        <v>49</v>
      </c>
      <c r="Q89">
        <v>48</v>
      </c>
    </row>
    <row r="90" spans="1:19" x14ac:dyDescent="0.25">
      <c r="A90">
        <v>95</v>
      </c>
      <c r="B90" t="s">
        <v>31</v>
      </c>
      <c r="C90">
        <v>6959</v>
      </c>
      <c r="D90" t="s">
        <v>223</v>
      </c>
      <c r="E90" t="s">
        <v>224</v>
      </c>
      <c r="F90" t="s">
        <v>13</v>
      </c>
      <c r="G90">
        <v>2009</v>
      </c>
      <c r="H90" t="s">
        <v>153</v>
      </c>
      <c r="I90" t="s">
        <v>154</v>
      </c>
      <c r="J90" t="s">
        <v>155</v>
      </c>
      <c r="K90">
        <v>259</v>
      </c>
      <c r="L90">
        <v>40</v>
      </c>
      <c r="M90">
        <v>35</v>
      </c>
      <c r="N90">
        <v>38</v>
      </c>
      <c r="O90">
        <v>50</v>
      </c>
      <c r="P90">
        <v>47</v>
      </c>
      <c r="Q90">
        <v>-51</v>
      </c>
      <c r="R90">
        <v>49</v>
      </c>
    </row>
    <row r="91" spans="1:19" x14ac:dyDescent="0.25">
      <c r="A91">
        <v>96</v>
      </c>
      <c r="B91" t="s">
        <v>31</v>
      </c>
      <c r="C91">
        <v>7369</v>
      </c>
      <c r="D91" t="s">
        <v>225</v>
      </c>
      <c r="E91" t="s">
        <v>226</v>
      </c>
      <c r="F91" t="s">
        <v>20</v>
      </c>
      <c r="G91">
        <v>2007</v>
      </c>
      <c r="H91" t="s">
        <v>85</v>
      </c>
      <c r="I91" t="s">
        <v>86</v>
      </c>
      <c r="J91">
        <v>260</v>
      </c>
      <c r="K91" t="s">
        <v>114</v>
      </c>
      <c r="L91" t="s">
        <v>115</v>
      </c>
      <c r="M91" t="s">
        <v>115</v>
      </c>
      <c r="N91">
        <v>29</v>
      </c>
      <c r="O91">
        <v>36</v>
      </c>
      <c r="P91">
        <v>36</v>
      </c>
      <c r="Q91">
        <v>39</v>
      </c>
    </row>
    <row r="92" spans="1:19" x14ac:dyDescent="0.25">
      <c r="A92">
        <v>97</v>
      </c>
      <c r="B92" t="s">
        <v>31</v>
      </c>
      <c r="C92">
        <v>6</v>
      </c>
      <c r="D92" t="s">
        <v>227</v>
      </c>
      <c r="E92" t="s">
        <v>228</v>
      </c>
      <c r="F92" t="s">
        <v>13</v>
      </c>
      <c r="G92">
        <v>2009</v>
      </c>
      <c r="H92" t="s">
        <v>21</v>
      </c>
      <c r="I92">
        <v>260</v>
      </c>
      <c r="J92">
        <v>40</v>
      </c>
      <c r="K92">
        <v>40</v>
      </c>
      <c r="L92">
        <v>37</v>
      </c>
      <c r="M92">
        <v>42</v>
      </c>
      <c r="N92">
        <v>53</v>
      </c>
      <c r="O92">
        <v>48</v>
      </c>
      <c r="P92">
        <v>-54</v>
      </c>
    </row>
    <row r="93" spans="1:19" x14ac:dyDescent="0.25">
      <c r="A93">
        <v>98</v>
      </c>
      <c r="B93" t="s">
        <v>10</v>
      </c>
      <c r="C93">
        <v>188</v>
      </c>
      <c r="D93" t="s">
        <v>229</v>
      </c>
      <c r="E93" t="s">
        <v>230</v>
      </c>
      <c r="F93" t="s">
        <v>13</v>
      </c>
      <c r="G93">
        <v>2008</v>
      </c>
      <c r="H93" t="s">
        <v>14</v>
      </c>
      <c r="I93" t="s">
        <v>42</v>
      </c>
      <c r="J93">
        <v>265</v>
      </c>
      <c r="K93">
        <v>36</v>
      </c>
      <c r="L93">
        <v>38</v>
      </c>
      <c r="M93" t="s">
        <v>114</v>
      </c>
      <c r="N93">
        <v>41</v>
      </c>
      <c r="O93">
        <v>53</v>
      </c>
      <c r="P93">
        <v>53</v>
      </c>
      <c r="Q93">
        <v>44</v>
      </c>
    </row>
    <row r="94" spans="1:19" x14ac:dyDescent="0.25">
      <c r="A94">
        <v>99</v>
      </c>
      <c r="B94" t="s">
        <v>10</v>
      </c>
      <c r="C94">
        <v>526</v>
      </c>
      <c r="D94" t="s">
        <v>231</v>
      </c>
      <c r="E94" t="s">
        <v>232</v>
      </c>
      <c r="F94" t="s">
        <v>20</v>
      </c>
      <c r="G94">
        <v>2007</v>
      </c>
      <c r="H94" t="s">
        <v>14</v>
      </c>
      <c r="I94" t="s">
        <v>135</v>
      </c>
      <c r="J94">
        <v>267</v>
      </c>
      <c r="K94">
        <v>44</v>
      </c>
      <c r="L94">
        <v>40</v>
      </c>
      <c r="M94">
        <v>40</v>
      </c>
      <c r="N94">
        <v>44</v>
      </c>
      <c r="O94">
        <v>52</v>
      </c>
      <c r="P94">
        <v>47</v>
      </c>
      <c r="Q94">
        <v>-55</v>
      </c>
    </row>
    <row r="95" spans="1:19" x14ac:dyDescent="0.25">
      <c r="A95">
        <v>100</v>
      </c>
      <c r="B95" t="s">
        <v>10</v>
      </c>
      <c r="C95">
        <v>189</v>
      </c>
      <c r="D95" t="s">
        <v>233</v>
      </c>
      <c r="E95" t="s">
        <v>97</v>
      </c>
      <c r="F95" t="s">
        <v>20</v>
      </c>
      <c r="G95">
        <v>2005</v>
      </c>
      <c r="H95" t="s">
        <v>14</v>
      </c>
      <c r="I95" t="s">
        <v>45</v>
      </c>
      <c r="J95">
        <v>274</v>
      </c>
      <c r="K95" t="s">
        <v>114</v>
      </c>
      <c r="L95" t="s">
        <v>115</v>
      </c>
      <c r="M95" t="s">
        <v>115</v>
      </c>
      <c r="N95" t="s">
        <v>216</v>
      </c>
      <c r="O95">
        <v>25</v>
      </c>
      <c r="P95">
        <v>37</v>
      </c>
      <c r="Q95">
        <v>32</v>
      </c>
    </row>
    <row r="96" spans="1:19" x14ac:dyDescent="0.25">
      <c r="A96">
        <v>101</v>
      </c>
      <c r="B96" t="s">
        <v>31</v>
      </c>
      <c r="C96">
        <v>8058</v>
      </c>
      <c r="D96" t="s">
        <v>234</v>
      </c>
      <c r="E96" t="s">
        <v>235</v>
      </c>
      <c r="F96" t="s">
        <v>13</v>
      </c>
      <c r="G96">
        <v>2006</v>
      </c>
      <c r="H96" t="s">
        <v>153</v>
      </c>
      <c r="I96" t="s">
        <v>154</v>
      </c>
      <c r="J96" t="s">
        <v>155</v>
      </c>
      <c r="K96">
        <v>286</v>
      </c>
      <c r="L96" t="s">
        <v>114</v>
      </c>
      <c r="M96" t="s">
        <v>115</v>
      </c>
      <c r="N96" t="s">
        <v>115</v>
      </c>
      <c r="O96">
        <v>39</v>
      </c>
      <c r="P96">
        <v>49</v>
      </c>
      <c r="Q96">
        <v>34</v>
      </c>
      <c r="R96">
        <v>44</v>
      </c>
    </row>
    <row r="97" spans="1:19" x14ac:dyDescent="0.25">
      <c r="A97">
        <v>102</v>
      </c>
      <c r="B97" t="s">
        <v>31</v>
      </c>
      <c r="C97">
        <v>8761</v>
      </c>
      <c r="D97" t="s">
        <v>236</v>
      </c>
      <c r="E97" t="s">
        <v>237</v>
      </c>
      <c r="F97" t="s">
        <v>20</v>
      </c>
      <c r="G97">
        <v>2008</v>
      </c>
      <c r="H97" t="s">
        <v>153</v>
      </c>
      <c r="I97" t="s">
        <v>154</v>
      </c>
      <c r="J97" t="s">
        <v>155</v>
      </c>
      <c r="K97">
        <v>293</v>
      </c>
      <c r="L97" t="s">
        <v>114</v>
      </c>
      <c r="M97" t="s">
        <v>115</v>
      </c>
      <c r="N97" t="s">
        <v>115</v>
      </c>
      <c r="O97">
        <v>40</v>
      </c>
      <c r="P97">
        <v>44</v>
      </c>
      <c r="Q97">
        <v>43</v>
      </c>
      <c r="R97">
        <v>46</v>
      </c>
    </row>
    <row r="98" spans="1:19" x14ac:dyDescent="0.25">
      <c r="A98">
        <v>103</v>
      </c>
      <c r="B98" t="s">
        <v>10</v>
      </c>
      <c r="C98">
        <v>821</v>
      </c>
      <c r="D98" t="s">
        <v>238</v>
      </c>
      <c r="E98" t="s">
        <v>239</v>
      </c>
      <c r="F98" t="s">
        <v>13</v>
      </c>
      <c r="G98">
        <v>2005</v>
      </c>
      <c r="H98" t="s">
        <v>14</v>
      </c>
      <c r="I98" t="s">
        <v>135</v>
      </c>
      <c r="J98">
        <v>299</v>
      </c>
      <c r="K98" t="s">
        <v>114</v>
      </c>
      <c r="L98" t="s">
        <v>115</v>
      </c>
      <c r="M98" t="s">
        <v>115</v>
      </c>
      <c r="N98">
        <v>45</v>
      </c>
      <c r="O98">
        <v>46</v>
      </c>
      <c r="P98">
        <v>45</v>
      </c>
      <c r="Q98">
        <v>43</v>
      </c>
    </row>
    <row r="99" spans="1:19" x14ac:dyDescent="0.25">
      <c r="A99">
        <v>104</v>
      </c>
      <c r="B99" t="s">
        <v>31</v>
      </c>
      <c r="C99">
        <v>8336</v>
      </c>
      <c r="D99" t="s">
        <v>240</v>
      </c>
      <c r="E99" t="s">
        <v>241</v>
      </c>
      <c r="F99" t="s">
        <v>13</v>
      </c>
      <c r="G99">
        <v>2008</v>
      </c>
      <c r="H99" t="s">
        <v>185</v>
      </c>
      <c r="I99" t="s">
        <v>186</v>
      </c>
      <c r="J99">
        <v>302</v>
      </c>
      <c r="K99">
        <v>45</v>
      </c>
      <c r="L99">
        <v>45</v>
      </c>
      <c r="M99" t="s">
        <v>114</v>
      </c>
      <c r="N99">
        <v>51</v>
      </c>
      <c r="O99">
        <v>55</v>
      </c>
      <c r="P99">
        <v>55</v>
      </c>
      <c r="Q99">
        <v>51</v>
      </c>
    </row>
    <row r="100" spans="1:19" x14ac:dyDescent="0.25">
      <c r="A100">
        <v>105</v>
      </c>
      <c r="B100" t="s">
        <v>31</v>
      </c>
      <c r="C100">
        <v>8988</v>
      </c>
      <c r="D100" t="s">
        <v>242</v>
      </c>
      <c r="E100" t="s">
        <v>243</v>
      </c>
      <c r="F100" t="s">
        <v>244</v>
      </c>
      <c r="G100" t="s">
        <v>20</v>
      </c>
      <c r="H100">
        <v>2009</v>
      </c>
      <c r="I100" t="s">
        <v>153</v>
      </c>
      <c r="J100" t="s">
        <v>154</v>
      </c>
      <c r="K100" t="s">
        <v>155</v>
      </c>
      <c r="L100">
        <v>311</v>
      </c>
      <c r="M100">
        <v>44</v>
      </c>
      <c r="N100">
        <v>44</v>
      </c>
      <c r="O100" t="s">
        <v>114</v>
      </c>
      <c r="P100">
        <v>52</v>
      </c>
      <c r="Q100" t="s">
        <v>115</v>
      </c>
      <c r="R100">
        <v>54</v>
      </c>
      <c r="S100">
        <v>57</v>
      </c>
    </row>
    <row r="101" spans="1:19" x14ac:dyDescent="0.25">
      <c r="A101">
        <v>106</v>
      </c>
      <c r="B101" t="s">
        <v>31</v>
      </c>
      <c r="C101">
        <v>8983</v>
      </c>
      <c r="D101" t="s">
        <v>245</v>
      </c>
      <c r="E101" t="s">
        <v>246</v>
      </c>
      <c r="F101" t="s">
        <v>13</v>
      </c>
      <c r="G101">
        <v>2007</v>
      </c>
      <c r="H101" t="s">
        <v>247</v>
      </c>
      <c r="I101">
        <v>317</v>
      </c>
      <c r="J101" t="s">
        <v>114</v>
      </c>
      <c r="K101" t="s">
        <v>115</v>
      </c>
      <c r="L101" t="s">
        <v>115</v>
      </c>
      <c r="M101" t="s">
        <v>216</v>
      </c>
      <c r="N101">
        <v>47</v>
      </c>
      <c r="O101">
        <v>42</v>
      </c>
      <c r="P101">
        <v>48</v>
      </c>
    </row>
    <row r="102" spans="1:19" x14ac:dyDescent="0.25">
      <c r="A102">
        <v>107</v>
      </c>
      <c r="B102" t="s">
        <v>31</v>
      </c>
      <c r="C102">
        <v>5</v>
      </c>
      <c r="D102" t="s">
        <v>248</v>
      </c>
      <c r="E102" t="s">
        <v>249</v>
      </c>
      <c r="F102" t="s">
        <v>13</v>
      </c>
      <c r="G102">
        <v>2008</v>
      </c>
      <c r="H102" t="s">
        <v>21</v>
      </c>
      <c r="I102">
        <v>318</v>
      </c>
      <c r="J102" t="s">
        <v>114</v>
      </c>
      <c r="K102" t="s">
        <v>115</v>
      </c>
      <c r="L102" t="s">
        <v>115</v>
      </c>
      <c r="M102">
        <v>47</v>
      </c>
      <c r="N102">
        <v>50</v>
      </c>
      <c r="O102">
        <v>50</v>
      </c>
      <c r="P102">
        <v>51</v>
      </c>
    </row>
    <row r="103" spans="1:19" x14ac:dyDescent="0.25">
      <c r="A103">
        <v>108</v>
      </c>
      <c r="B103" t="s">
        <v>10</v>
      </c>
      <c r="C103">
        <v>520</v>
      </c>
      <c r="D103" t="s">
        <v>250</v>
      </c>
      <c r="E103" t="s">
        <v>239</v>
      </c>
      <c r="F103" t="s">
        <v>20</v>
      </c>
      <c r="G103">
        <v>2008</v>
      </c>
      <c r="H103" t="s">
        <v>14</v>
      </c>
      <c r="I103" t="s">
        <v>135</v>
      </c>
      <c r="J103">
        <v>323</v>
      </c>
      <c r="K103" t="s">
        <v>114</v>
      </c>
      <c r="L103" t="s">
        <v>115</v>
      </c>
      <c r="M103" t="s">
        <v>115</v>
      </c>
      <c r="N103">
        <v>49</v>
      </c>
      <c r="O103">
        <v>51</v>
      </c>
      <c r="P103">
        <v>51</v>
      </c>
      <c r="Q103">
        <v>52</v>
      </c>
    </row>
    <row r="104" spans="1:19" x14ac:dyDescent="0.25">
      <c r="A104">
        <v>109</v>
      </c>
      <c r="B104" t="s">
        <v>31</v>
      </c>
      <c r="C104">
        <v>111</v>
      </c>
      <c r="D104" t="s">
        <v>251</v>
      </c>
      <c r="E104" t="s">
        <v>36</v>
      </c>
      <c r="F104" t="s">
        <v>13</v>
      </c>
      <c r="G104">
        <v>2009</v>
      </c>
      <c r="H104" t="s">
        <v>21</v>
      </c>
      <c r="I104">
        <v>325</v>
      </c>
      <c r="J104" t="s">
        <v>114</v>
      </c>
      <c r="K104">
        <v>43</v>
      </c>
      <c r="L104" t="s">
        <v>115</v>
      </c>
      <c r="M104">
        <v>46</v>
      </c>
      <c r="N104">
        <v>56</v>
      </c>
      <c r="O104" t="s">
        <v>115</v>
      </c>
      <c r="P104" t="s">
        <v>115</v>
      </c>
    </row>
    <row r="105" spans="1:19" x14ac:dyDescent="0.25">
      <c r="A105">
        <v>110</v>
      </c>
      <c r="B105" t="s">
        <v>10</v>
      </c>
      <c r="C105">
        <v>668</v>
      </c>
      <c r="D105" t="s">
        <v>252</v>
      </c>
      <c r="E105" t="s">
        <v>253</v>
      </c>
      <c r="F105" t="s">
        <v>20</v>
      </c>
      <c r="G105">
        <v>2007</v>
      </c>
      <c r="H105" t="s">
        <v>14</v>
      </c>
      <c r="I105" t="s">
        <v>95</v>
      </c>
      <c r="J105">
        <v>325</v>
      </c>
      <c r="K105" t="s">
        <v>114</v>
      </c>
      <c r="L105" t="s">
        <v>115</v>
      </c>
      <c r="M105" t="s">
        <v>115</v>
      </c>
      <c r="N105">
        <v>48</v>
      </c>
      <c r="O105">
        <v>52</v>
      </c>
      <c r="P105">
        <v>52</v>
      </c>
      <c r="Q105">
        <v>53</v>
      </c>
    </row>
    <row r="106" spans="1:19" x14ac:dyDescent="0.25">
      <c r="A106">
        <v>111</v>
      </c>
      <c r="B106" t="s">
        <v>31</v>
      </c>
      <c r="C106">
        <v>7162</v>
      </c>
      <c r="D106" t="s">
        <v>254</v>
      </c>
      <c r="E106" t="s">
        <v>255</v>
      </c>
      <c r="F106" t="s">
        <v>20</v>
      </c>
      <c r="G106">
        <v>2010</v>
      </c>
      <c r="H106" t="s">
        <v>185</v>
      </c>
      <c r="I106" t="s">
        <v>186</v>
      </c>
      <c r="J106">
        <v>327</v>
      </c>
      <c r="K106" t="s">
        <v>114</v>
      </c>
      <c r="L106" t="s">
        <v>115</v>
      </c>
      <c r="M106">
        <v>39</v>
      </c>
      <c r="N106">
        <v>48</v>
      </c>
      <c r="O106" t="s">
        <v>115</v>
      </c>
      <c r="P106" t="s">
        <v>115</v>
      </c>
      <c r="Q106" t="s">
        <v>115</v>
      </c>
    </row>
    <row r="107" spans="1:19" x14ac:dyDescent="0.25">
      <c r="A107">
        <v>112</v>
      </c>
      <c r="B107" t="s">
        <v>31</v>
      </c>
      <c r="C107">
        <v>8275</v>
      </c>
      <c r="D107" t="s">
        <v>11</v>
      </c>
      <c r="E107" t="s">
        <v>256</v>
      </c>
      <c r="F107" t="s">
        <v>13</v>
      </c>
      <c r="G107">
        <v>2009</v>
      </c>
      <c r="H107" t="s">
        <v>153</v>
      </c>
      <c r="I107" t="s">
        <v>154</v>
      </c>
      <c r="J107" t="s">
        <v>155</v>
      </c>
      <c r="K107">
        <v>329</v>
      </c>
      <c r="L107" t="s">
        <v>114</v>
      </c>
      <c r="M107" t="s">
        <v>115</v>
      </c>
      <c r="N107" t="s">
        <v>115</v>
      </c>
      <c r="O107">
        <v>47</v>
      </c>
      <c r="P107" t="s">
        <v>115</v>
      </c>
      <c r="Q107">
        <v>49</v>
      </c>
      <c r="R107">
        <v>53</v>
      </c>
    </row>
    <row r="108" spans="1:19" x14ac:dyDescent="0.25">
      <c r="A108">
        <v>113</v>
      </c>
      <c r="B108" t="s">
        <v>10</v>
      </c>
      <c r="C108">
        <v>962</v>
      </c>
      <c r="D108" t="s">
        <v>257</v>
      </c>
      <c r="E108" t="s">
        <v>258</v>
      </c>
      <c r="F108" t="s">
        <v>13</v>
      </c>
      <c r="G108">
        <v>2010</v>
      </c>
      <c r="H108" t="s">
        <v>14</v>
      </c>
      <c r="I108" t="s">
        <v>15</v>
      </c>
      <c r="J108" t="s">
        <v>16</v>
      </c>
      <c r="K108">
        <v>331</v>
      </c>
      <c r="L108" t="s">
        <v>114</v>
      </c>
      <c r="M108" t="s">
        <v>115</v>
      </c>
      <c r="N108">
        <v>41</v>
      </c>
      <c r="O108" t="s">
        <v>115</v>
      </c>
      <c r="P108">
        <v>54</v>
      </c>
      <c r="Q108" t="s">
        <v>115</v>
      </c>
      <c r="R108">
        <v>56</v>
      </c>
    </row>
    <row r="109" spans="1:19" x14ac:dyDescent="0.25">
      <c r="A109">
        <v>114</v>
      </c>
      <c r="B109" t="s">
        <v>10</v>
      </c>
      <c r="C109">
        <v>855</v>
      </c>
      <c r="D109" t="s">
        <v>259</v>
      </c>
      <c r="E109" t="s">
        <v>260</v>
      </c>
      <c r="F109" t="s">
        <v>20</v>
      </c>
      <c r="G109">
        <v>2006</v>
      </c>
      <c r="H109" t="s">
        <v>14</v>
      </c>
      <c r="I109" t="s">
        <v>135</v>
      </c>
      <c r="J109">
        <v>337</v>
      </c>
      <c r="K109" t="s">
        <v>114</v>
      </c>
      <c r="L109" t="s">
        <v>115</v>
      </c>
      <c r="M109" t="s">
        <v>115</v>
      </c>
      <c r="N109">
        <v>50</v>
      </c>
      <c r="O109">
        <v>54</v>
      </c>
      <c r="P109">
        <v>53</v>
      </c>
      <c r="Q109" t="s">
        <v>115</v>
      </c>
    </row>
    <row r="110" spans="1:19" x14ac:dyDescent="0.25">
      <c r="A110">
        <v>115</v>
      </c>
      <c r="B110" t="s">
        <v>261</v>
      </c>
      <c r="C110">
        <v>1</v>
      </c>
      <c r="D110" t="s">
        <v>262</v>
      </c>
      <c r="E110" t="s">
        <v>263</v>
      </c>
      <c r="F110" t="s">
        <v>264</v>
      </c>
      <c r="G110" t="s">
        <v>20</v>
      </c>
      <c r="H110">
        <v>2010</v>
      </c>
      <c r="I110" t="s">
        <v>21</v>
      </c>
      <c r="J110">
        <v>342</v>
      </c>
      <c r="K110" t="s">
        <v>114</v>
      </c>
      <c r="L110" t="s">
        <v>115</v>
      </c>
      <c r="M110" t="s">
        <v>115</v>
      </c>
      <c r="N110">
        <v>49</v>
      </c>
      <c r="O110">
        <v>55</v>
      </c>
      <c r="P110" t="s">
        <v>115</v>
      </c>
      <c r="Q110">
        <v>58</v>
      </c>
    </row>
    <row r="111" spans="1:19" x14ac:dyDescent="0.25">
      <c r="A111">
        <v>116</v>
      </c>
      <c r="B111" t="s">
        <v>10</v>
      </c>
      <c r="C111">
        <v>611</v>
      </c>
      <c r="D111" t="s">
        <v>265</v>
      </c>
      <c r="E111" t="s">
        <v>99</v>
      </c>
      <c r="F111" t="s">
        <v>20</v>
      </c>
      <c r="G111">
        <v>2008</v>
      </c>
      <c r="H111" t="s">
        <v>14</v>
      </c>
      <c r="I111" t="s">
        <v>15</v>
      </c>
      <c r="J111" t="s">
        <v>16</v>
      </c>
      <c r="K111">
        <v>344</v>
      </c>
      <c r="L111" t="s">
        <v>114</v>
      </c>
      <c r="M111" t="s">
        <v>115</v>
      </c>
      <c r="N111" t="s">
        <v>115</v>
      </c>
      <c r="O111">
        <v>44</v>
      </c>
      <c r="P111" t="s">
        <v>115</v>
      </c>
      <c r="Q111" t="s">
        <v>115</v>
      </c>
      <c r="R111" t="s">
        <v>115</v>
      </c>
    </row>
    <row r="112" spans="1:19" x14ac:dyDescent="0.25">
      <c r="A112">
        <v>117</v>
      </c>
      <c r="B112" t="s">
        <v>31</v>
      </c>
      <c r="C112">
        <v>3</v>
      </c>
      <c r="D112" t="s">
        <v>96</v>
      </c>
      <c r="E112" t="s">
        <v>266</v>
      </c>
      <c r="F112" t="s">
        <v>20</v>
      </c>
      <c r="G112">
        <v>2009</v>
      </c>
      <c r="H112" t="s">
        <v>21</v>
      </c>
      <c r="I112">
        <v>360</v>
      </c>
      <c r="J112" t="s">
        <v>114</v>
      </c>
      <c r="K112" t="s">
        <v>115</v>
      </c>
      <c r="L112" t="s">
        <v>115</v>
      </c>
      <c r="M112" t="s">
        <v>115</v>
      </c>
      <c r="N112" t="s">
        <v>115</v>
      </c>
      <c r="O112" t="s">
        <v>115</v>
      </c>
      <c r="P11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7</vt:i4>
      </vt:variant>
    </vt:vector>
  </HeadingPairs>
  <TitlesOfParts>
    <vt:vector size="7" baseType="lpstr">
      <vt:lpstr>ZlatoSidro</vt:lpstr>
      <vt:lpstr>jadralci</vt:lpstr>
      <vt:lpstr>klubi</vt:lpstr>
      <vt:lpstr>plovi</vt:lpstr>
      <vt:lpstr>List2</vt:lpstr>
      <vt:lpstr>List3</vt:lpstr>
      <vt:lpstr>List4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Uporabnik</cp:lastModifiedBy>
  <dcterms:created xsi:type="dcterms:W3CDTF">2018-05-29T07:36:08Z</dcterms:created>
  <dcterms:modified xsi:type="dcterms:W3CDTF">2018-07-03T17:42:52Z</dcterms:modified>
</cp:coreProperties>
</file>