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orabnik\Desktop\OPB\BazaRegat\podatki\PokalBurje\"/>
    </mc:Choice>
  </mc:AlternateContent>
  <bookViews>
    <workbookView xWindow="0" yWindow="0" windowWidth="2355" windowHeight="225" activeTab="2"/>
  </bookViews>
  <sheets>
    <sheet name="PokalBurje" sheetId="1" r:id="rId1"/>
    <sheet name="jadralci" sheetId="2" r:id="rId2"/>
    <sheet name="klubi" sheetId="3" r:id="rId3"/>
    <sheet name="plovi" sheetId="4" r:id="rId4"/>
    <sheet name="Lis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I1" i="3"/>
  <c r="H1" i="3"/>
  <c r="G1" i="3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N1" i="4"/>
  <c r="L1" i="4"/>
  <c r="J1" i="4"/>
  <c r="H1" i="4"/>
  <c r="F1" i="4"/>
  <c r="D1" i="4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</calcChain>
</file>

<file path=xl/sharedStrings.xml><?xml version="1.0" encoding="utf-8"?>
<sst xmlns="http://schemas.openxmlformats.org/spreadsheetml/2006/main" count="2224" uniqueCount="192">
  <si>
    <t>No</t>
  </si>
  <si>
    <t>Sailno</t>
  </si>
  <si>
    <t>Name</t>
  </si>
  <si>
    <t>SLO922</t>
  </si>
  <si>
    <t>F</t>
  </si>
  <si>
    <t>JK</t>
  </si>
  <si>
    <t>SLO711</t>
  </si>
  <si>
    <t>M</t>
  </si>
  <si>
    <t>SLO944</t>
  </si>
  <si>
    <t>KADET</t>
  </si>
  <si>
    <t>ocs</t>
  </si>
  <si>
    <t>SLO311</t>
  </si>
  <si>
    <t>SLO64</t>
  </si>
  <si>
    <t>SLO811</t>
  </si>
  <si>
    <t>SLO758</t>
  </si>
  <si>
    <t>ITA8765</t>
  </si>
  <si>
    <t>CDV</t>
  </si>
  <si>
    <t>SLO952</t>
  </si>
  <si>
    <t>SLO666</t>
  </si>
  <si>
    <t>SLO411</t>
  </si>
  <si>
    <t>SLO750</t>
  </si>
  <si>
    <t>SLO1212</t>
  </si>
  <si>
    <t>SLO1005</t>
  </si>
  <si>
    <t>ITA8874</t>
  </si>
  <si>
    <t>SLO913</t>
  </si>
  <si>
    <t>SLO310</t>
  </si>
  <si>
    <t>KADETINJA</t>
  </si>
  <si>
    <t>SLO951</t>
  </si>
  <si>
    <t>SLO87</t>
  </si>
  <si>
    <t>SLO228</t>
  </si>
  <si>
    <t>SLO377</t>
  </si>
  <si>
    <t>SLO1860</t>
  </si>
  <si>
    <t>SLO255</t>
  </si>
  <si>
    <t>SLO58</t>
  </si>
  <si>
    <t>ITA9032</t>
  </si>
  <si>
    <t>STV</t>
  </si>
  <si>
    <t>SLO512</t>
  </si>
  <si>
    <t>SLO525</t>
  </si>
  <si>
    <t>ITA9033</t>
  </si>
  <si>
    <t>SLO911</t>
  </si>
  <si>
    <t>SLO511</t>
  </si>
  <si>
    <t>ITA7369</t>
  </si>
  <si>
    <t>dns</t>
  </si>
  <si>
    <t>SLO677</t>
  </si>
  <si>
    <t>ITA8063</t>
  </si>
  <si>
    <t>SLO234</t>
  </si>
  <si>
    <t>dsq</t>
  </si>
  <si>
    <t>SLO368</t>
  </si>
  <si>
    <t>SLO956</t>
  </si>
  <si>
    <t>SLO111</t>
  </si>
  <si>
    <t>SLO875</t>
  </si>
  <si>
    <t>SLO958</t>
  </si>
  <si>
    <t>SLO678</t>
  </si>
  <si>
    <t>SLO189</t>
  </si>
  <si>
    <t>SLO955</t>
  </si>
  <si>
    <t>ITA8779</t>
  </si>
  <si>
    <t>SLO759</t>
  </si>
  <si>
    <t>SLO1862</t>
  </si>
  <si>
    <t>SLO728</t>
  </si>
  <si>
    <t>SLO395</t>
  </si>
  <si>
    <t>SLO524</t>
  </si>
  <si>
    <t>ITA8764</t>
  </si>
  <si>
    <t>ITA8961</t>
  </si>
  <si>
    <t>SLO912</t>
  </si>
  <si>
    <t>SLO618</t>
  </si>
  <si>
    <t>SLO188</t>
  </si>
  <si>
    <t>SLO443</t>
  </si>
  <si>
    <t>SLO739</t>
  </si>
  <si>
    <t>ITA8761</t>
  </si>
  <si>
    <t>ITA8240</t>
  </si>
  <si>
    <t>SLO393</t>
  </si>
  <si>
    <t>ITA8499</t>
  </si>
  <si>
    <t>SLO526</t>
  </si>
  <si>
    <t>SLO689</t>
  </si>
  <si>
    <t>SLO668</t>
  </si>
  <si>
    <t>SLO37</t>
  </si>
  <si>
    <t>ITA8998</t>
  </si>
  <si>
    <t>SLO855</t>
  </si>
  <si>
    <t>ITA7072</t>
  </si>
  <si>
    <t>SLO729</t>
  </si>
  <si>
    <t>SLO523</t>
  </si>
  <si>
    <t>SLO984</t>
  </si>
  <si>
    <t>SLO849</t>
  </si>
  <si>
    <t>SLO957</t>
  </si>
  <si>
    <t>SLO949</t>
  </si>
  <si>
    <t>SLO9</t>
  </si>
  <si>
    <t>SLO93</t>
  </si>
  <si>
    <t>SLO2112</t>
  </si>
  <si>
    <t>SLO611</t>
  </si>
  <si>
    <t>SLO962</t>
  </si>
  <si>
    <t>SLO918</t>
  </si>
  <si>
    <t>KADETIJA</t>
  </si>
  <si>
    <t>Total</t>
  </si>
  <si>
    <t>Subgroup</t>
  </si>
  <si>
    <t>Birthdate</t>
  </si>
  <si>
    <t>From</t>
  </si>
  <si>
    <t>JK JADRO KOPER</t>
  </si>
  <si>
    <t>JK PIRAT</t>
  </si>
  <si>
    <t>JK BURJA</t>
  </si>
  <si>
    <t>JK IZOLA</t>
  </si>
  <si>
    <t>CDV MUGGIA</t>
  </si>
  <si>
    <t>JK OLIMPIC IZOLA</t>
  </si>
  <si>
    <t>SD PIRAN</t>
  </si>
  <si>
    <t>JK LJUBLJANA</t>
  </si>
  <si>
    <t>WSC CRNOMELJ</t>
  </si>
  <si>
    <t>PD PIRAN</t>
  </si>
  <si>
    <t>BD RANCA PTUJ</t>
  </si>
  <si>
    <t>Additional</t>
  </si>
  <si>
    <t>ALJA PETRIC</t>
  </si>
  <si>
    <t>LUKA ZABUKOVEC</t>
  </si>
  <si>
    <t>MAJ PETRIC</t>
  </si>
  <si>
    <t>ALENKA VALENCIC</t>
  </si>
  <si>
    <t>LIZA LEVANDOVSKA</t>
  </si>
  <si>
    <t>VALENTIN STRAVS</t>
  </si>
  <si>
    <t>SVIT DUJMOVIC STERPIN</t>
  </si>
  <si>
    <t>LORENZO FONDA</t>
  </si>
  <si>
    <t>KATJA FLIPIC</t>
  </si>
  <si>
    <t>JAKOB MUSA OLIVIERI</t>
  </si>
  <si>
    <t>TONI BENCIC</t>
  </si>
  <si>
    <t>DAN BELINGER</t>
  </si>
  <si>
    <t>DANIEL CANTE</t>
  </si>
  <si>
    <t>IVAN VAKHRUSHEV</t>
  </si>
  <si>
    <t>ENRICO COSLOVICH</t>
  </si>
  <si>
    <t>TARIN PECAR</t>
  </si>
  <si>
    <t>SARA DOMENIK</t>
  </si>
  <si>
    <t>VAL MARIO COLARICH</t>
  </si>
  <si>
    <t>GASPER BABIC</t>
  </si>
  <si>
    <t>CATERINA SEDMAK</t>
  </si>
  <si>
    <t>MARK RODICA</t>
  </si>
  <si>
    <t>PETER KOPRIVEC</t>
  </si>
  <si>
    <t>MARTIN FRAS</t>
  </si>
  <si>
    <t>ANA PLANINSIC</t>
  </si>
  <si>
    <t>ALESSANDRO VALENTINIS</t>
  </si>
  <si>
    <t>TEO GERZELJ</t>
  </si>
  <si>
    <t>JURE BARL</t>
  </si>
  <si>
    <t>NOAM LUSA COSTAMA</t>
  </si>
  <si>
    <t>LANA VIDMAR</t>
  </si>
  <si>
    <t>ANTON REJEC</t>
  </si>
  <si>
    <t>VISNOVIC SOFIA</t>
  </si>
  <si>
    <t>KLEMEN FILIPCIC</t>
  </si>
  <si>
    <t>ELENA DEGRASSI</t>
  </si>
  <si>
    <t>MARINA VRASCAJ</t>
  </si>
  <si>
    <t>MARKO BALABAN</t>
  </si>
  <si>
    <t>SVEN PANGER</t>
  </si>
  <si>
    <t>DANEI MARUSIC</t>
  </si>
  <si>
    <t>ROK KOVACIC</t>
  </si>
  <si>
    <t>DAVID RATOSA</t>
  </si>
  <si>
    <t>MANUEL CREVATIN</t>
  </si>
  <si>
    <t>ELISA SEDMAK</t>
  </si>
  <si>
    <t>ZALA VIDMAR</t>
  </si>
  <si>
    <t>MARKO FELDA</t>
  </si>
  <si>
    <t>TAJ SIMONOVICH ZAJLSNIK</t>
  </si>
  <si>
    <t>JAN LUKAS  REDEK</t>
  </si>
  <si>
    <t>DOMINIK FAJT</t>
  </si>
  <si>
    <t>BENJAMIN AGANOVIC</t>
  </si>
  <si>
    <t>MATEVZ BEDENE</t>
  </si>
  <si>
    <t>MAEL BLIN</t>
  </si>
  <si>
    <t>FRANCESCO TESSER</t>
  </si>
  <si>
    <t>LIAM AL-DILAIMI</t>
  </si>
  <si>
    <t>LARA BOZIC</t>
  </si>
  <si>
    <t>ZIGA CEPAK</t>
  </si>
  <si>
    <t>DANTE MANOLO DROZINA</t>
  </si>
  <si>
    <t>TEVZ VARGIC</t>
  </si>
  <si>
    <t>ITZEL BLIN</t>
  </si>
  <si>
    <t>ELENA ZIGIOTTI</t>
  </si>
  <si>
    <t>LEA ROSA</t>
  </si>
  <si>
    <t>MARCO FABI</t>
  </si>
  <si>
    <t>NINA GABRENJA</t>
  </si>
  <si>
    <t>MATEJ BERTOK</t>
  </si>
  <si>
    <t>GAJA JANOWSKY</t>
  </si>
  <si>
    <t>ZIVA LESKO</t>
  </si>
  <si>
    <t>ALEGRA LUSSA COSTAMA</t>
  </si>
  <si>
    <t>LENA VESEL</t>
  </si>
  <si>
    <t>ANGELO ZUVELEKIS</t>
  </si>
  <si>
    <t>JAKA SOLINA-PETROVIC</t>
  </si>
  <si>
    <t>JEAN-MARIE DROZINA</t>
  </si>
  <si>
    <t>LANA AL-DILAIMI</t>
  </si>
  <si>
    <t>ZARJA ZOROJA GABRIEL</t>
  </si>
  <si>
    <t>LARA HUMMEL</t>
  </si>
  <si>
    <t>TILEN LESKOVAR</t>
  </si>
  <si>
    <t>ANA REJEC</t>
  </si>
  <si>
    <t>ROZA SABADIN</t>
  </si>
  <si>
    <t>VID MAGISTER</t>
  </si>
  <si>
    <t>BRINA PECAR</t>
  </si>
  <si>
    <t>LEV GANTAR</t>
  </si>
  <si>
    <t>SARA RATOSA</t>
  </si>
  <si>
    <t>INSERT INTO klub(ime) SELECT '</t>
  </si>
  <si>
    <t>','</t>
  </si>
  <si>
    <t>INSERT INTO tekmovalec(ime,sailno,spol) SELECT '</t>
  </si>
  <si>
    <t>'</t>
  </si>
  <si>
    <t xml:space="preserve">INSERT INTO clanstvo(klub_idklub,tekmovalec_idtekmovalec) </t>
  </si>
  <si>
    <t>SELECT k.idklub, t.idtekmovalec FROM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</si>
</sst>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31" workbookViewId="0">
      <selection activeCell="C50" sqref="C5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93</v>
      </c>
      <c r="E1" t="s">
        <v>94</v>
      </c>
      <c r="F1" t="s">
        <v>107</v>
      </c>
      <c r="G1" t="s">
        <v>95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92</v>
      </c>
    </row>
    <row r="2" spans="1:14" x14ac:dyDescent="0.25">
      <c r="A2">
        <v>1</v>
      </c>
      <c r="B2" t="s">
        <v>3</v>
      </c>
      <c r="C2" t="s">
        <v>108</v>
      </c>
      <c r="D2" t="s">
        <v>4</v>
      </c>
      <c r="E2">
        <v>2005</v>
      </c>
      <c r="G2" t="s">
        <v>96</v>
      </c>
      <c r="H2">
        <v>2</v>
      </c>
      <c r="I2">
        <v>3</v>
      </c>
      <c r="J2">
        <v>2</v>
      </c>
      <c r="K2">
        <v>7</v>
      </c>
      <c r="L2">
        <v>3</v>
      </c>
      <c r="M2">
        <v>1</v>
      </c>
      <c r="N2">
        <v>11</v>
      </c>
    </row>
    <row r="3" spans="1:14" x14ac:dyDescent="0.25">
      <c r="A3">
        <v>2</v>
      </c>
      <c r="B3" t="s">
        <v>6</v>
      </c>
      <c r="C3" t="s">
        <v>109</v>
      </c>
      <c r="D3" t="s">
        <v>7</v>
      </c>
      <c r="E3">
        <v>2006</v>
      </c>
      <c r="G3" t="s">
        <v>96</v>
      </c>
      <c r="H3">
        <v>7</v>
      </c>
      <c r="I3">
        <v>1</v>
      </c>
      <c r="J3">
        <v>3</v>
      </c>
      <c r="K3">
        <v>1</v>
      </c>
      <c r="L3">
        <v>1</v>
      </c>
      <c r="M3">
        <v>15</v>
      </c>
      <c r="N3">
        <v>13</v>
      </c>
    </row>
    <row r="4" spans="1:14" x14ac:dyDescent="0.25">
      <c r="A4">
        <v>3</v>
      </c>
      <c r="B4" t="s">
        <v>8</v>
      </c>
      <c r="C4" t="s">
        <v>110</v>
      </c>
      <c r="D4" t="s">
        <v>7</v>
      </c>
      <c r="E4">
        <v>2007</v>
      </c>
      <c r="F4" t="s">
        <v>9</v>
      </c>
      <c r="G4" t="s">
        <v>96</v>
      </c>
      <c r="H4">
        <v>1</v>
      </c>
      <c r="I4">
        <v>2</v>
      </c>
      <c r="J4">
        <v>9</v>
      </c>
      <c r="K4">
        <v>6</v>
      </c>
      <c r="L4">
        <v>2</v>
      </c>
      <c r="M4" t="s">
        <v>10</v>
      </c>
      <c r="N4">
        <v>20</v>
      </c>
    </row>
    <row r="5" spans="1:14" x14ac:dyDescent="0.25">
      <c r="A5">
        <v>4</v>
      </c>
      <c r="B5" t="s">
        <v>11</v>
      </c>
      <c r="C5" t="s">
        <v>111</v>
      </c>
      <c r="D5" t="s">
        <v>4</v>
      </c>
      <c r="E5">
        <v>2005</v>
      </c>
      <c r="G5" t="s">
        <v>98</v>
      </c>
      <c r="H5">
        <v>5</v>
      </c>
      <c r="I5">
        <v>9</v>
      </c>
      <c r="J5">
        <v>1</v>
      </c>
      <c r="K5">
        <v>3</v>
      </c>
      <c r="L5">
        <v>9</v>
      </c>
      <c r="M5">
        <v>2</v>
      </c>
      <c r="N5">
        <v>20</v>
      </c>
    </row>
    <row r="6" spans="1:14" x14ac:dyDescent="0.25">
      <c r="A6">
        <v>5</v>
      </c>
      <c r="B6" t="s">
        <v>12</v>
      </c>
      <c r="C6" t="s">
        <v>112</v>
      </c>
      <c r="D6" t="s">
        <v>4</v>
      </c>
      <c r="E6">
        <v>2005</v>
      </c>
      <c r="G6" t="s">
        <v>98</v>
      </c>
      <c r="H6">
        <v>24</v>
      </c>
      <c r="I6">
        <v>11</v>
      </c>
      <c r="J6">
        <v>4</v>
      </c>
      <c r="K6">
        <v>12</v>
      </c>
      <c r="L6">
        <v>6</v>
      </c>
      <c r="M6">
        <v>9</v>
      </c>
      <c r="N6">
        <v>42</v>
      </c>
    </row>
    <row r="7" spans="1:14" x14ac:dyDescent="0.25">
      <c r="A7">
        <v>6</v>
      </c>
      <c r="B7" t="s">
        <v>13</v>
      </c>
      <c r="C7" t="s">
        <v>113</v>
      </c>
      <c r="D7" t="s">
        <v>7</v>
      </c>
      <c r="E7">
        <v>2006</v>
      </c>
      <c r="G7" t="s">
        <v>96</v>
      </c>
      <c r="H7">
        <v>28</v>
      </c>
      <c r="I7">
        <v>28</v>
      </c>
      <c r="J7">
        <v>5</v>
      </c>
      <c r="K7">
        <v>2</v>
      </c>
      <c r="L7">
        <v>4</v>
      </c>
      <c r="M7">
        <v>4</v>
      </c>
      <c r="N7">
        <v>43</v>
      </c>
    </row>
    <row r="8" spans="1:14" x14ac:dyDescent="0.25">
      <c r="A8">
        <v>7</v>
      </c>
      <c r="B8" t="s">
        <v>14</v>
      </c>
      <c r="C8" t="s">
        <v>114</v>
      </c>
      <c r="D8" t="s">
        <v>7</v>
      </c>
      <c r="E8">
        <v>2006</v>
      </c>
      <c r="G8" t="s">
        <v>97</v>
      </c>
      <c r="H8">
        <v>31</v>
      </c>
      <c r="I8">
        <v>7</v>
      </c>
      <c r="J8">
        <v>11</v>
      </c>
      <c r="K8">
        <v>8</v>
      </c>
      <c r="L8">
        <v>13</v>
      </c>
      <c r="M8">
        <v>6</v>
      </c>
      <c r="N8">
        <v>45</v>
      </c>
    </row>
    <row r="9" spans="1:14" x14ac:dyDescent="0.25">
      <c r="A9">
        <v>8</v>
      </c>
      <c r="B9" t="s">
        <v>15</v>
      </c>
      <c r="C9" t="s">
        <v>115</v>
      </c>
      <c r="D9" t="s">
        <v>7</v>
      </c>
      <c r="E9">
        <v>2004</v>
      </c>
      <c r="G9" t="s">
        <v>100</v>
      </c>
      <c r="H9">
        <v>20</v>
      </c>
      <c r="I9">
        <v>8</v>
      </c>
      <c r="J9">
        <v>17</v>
      </c>
      <c r="K9">
        <v>4</v>
      </c>
      <c r="L9">
        <v>5</v>
      </c>
      <c r="M9">
        <v>18</v>
      </c>
      <c r="N9">
        <v>52</v>
      </c>
    </row>
    <row r="10" spans="1:14" x14ac:dyDescent="0.25">
      <c r="A10">
        <v>9</v>
      </c>
      <c r="B10" t="s">
        <v>17</v>
      </c>
      <c r="C10" t="s">
        <v>116</v>
      </c>
      <c r="D10" t="s">
        <v>4</v>
      </c>
      <c r="E10">
        <v>2005</v>
      </c>
      <c r="G10" t="s">
        <v>96</v>
      </c>
      <c r="H10">
        <v>10</v>
      </c>
      <c r="I10">
        <v>5</v>
      </c>
      <c r="J10">
        <v>12</v>
      </c>
      <c r="K10">
        <v>9</v>
      </c>
      <c r="L10">
        <v>19</v>
      </c>
      <c r="M10">
        <v>19</v>
      </c>
      <c r="N10">
        <v>55</v>
      </c>
    </row>
    <row r="11" spans="1:14" x14ac:dyDescent="0.25">
      <c r="A11">
        <v>10</v>
      </c>
      <c r="B11" t="s">
        <v>18</v>
      </c>
      <c r="C11" t="s">
        <v>117</v>
      </c>
      <c r="D11" t="s">
        <v>7</v>
      </c>
      <c r="E11">
        <v>2004</v>
      </c>
      <c r="G11" t="s">
        <v>101</v>
      </c>
      <c r="H11">
        <v>8</v>
      </c>
      <c r="I11">
        <v>41</v>
      </c>
      <c r="J11">
        <v>14</v>
      </c>
      <c r="K11">
        <v>11</v>
      </c>
      <c r="L11">
        <v>11</v>
      </c>
      <c r="M11">
        <v>13</v>
      </c>
      <c r="N11">
        <v>57</v>
      </c>
    </row>
    <row r="12" spans="1:14" x14ac:dyDescent="0.25">
      <c r="A12">
        <v>11</v>
      </c>
      <c r="B12" t="s">
        <v>19</v>
      </c>
      <c r="C12" t="s">
        <v>118</v>
      </c>
      <c r="D12" t="s">
        <v>7</v>
      </c>
      <c r="E12">
        <v>2006</v>
      </c>
      <c r="G12" t="s">
        <v>97</v>
      </c>
      <c r="H12">
        <v>27</v>
      </c>
      <c r="I12">
        <v>19</v>
      </c>
      <c r="J12">
        <v>10</v>
      </c>
      <c r="K12">
        <v>13</v>
      </c>
      <c r="L12">
        <v>8</v>
      </c>
      <c r="M12">
        <v>12</v>
      </c>
      <c r="N12">
        <v>62</v>
      </c>
    </row>
    <row r="13" spans="1:14" x14ac:dyDescent="0.25">
      <c r="A13">
        <v>12</v>
      </c>
      <c r="B13" t="s">
        <v>20</v>
      </c>
      <c r="C13" t="s">
        <v>119</v>
      </c>
      <c r="D13" t="s">
        <v>7</v>
      </c>
      <c r="E13">
        <v>2004</v>
      </c>
      <c r="G13" t="s">
        <v>97</v>
      </c>
      <c r="H13">
        <v>15</v>
      </c>
      <c r="I13">
        <v>6</v>
      </c>
      <c r="J13">
        <v>22</v>
      </c>
      <c r="K13">
        <v>51</v>
      </c>
      <c r="L13">
        <v>10</v>
      </c>
      <c r="M13">
        <v>10</v>
      </c>
      <c r="N13">
        <v>63</v>
      </c>
    </row>
    <row r="14" spans="1:14" x14ac:dyDescent="0.25">
      <c r="A14">
        <v>13</v>
      </c>
      <c r="B14" t="s">
        <v>21</v>
      </c>
      <c r="C14" t="s">
        <v>120</v>
      </c>
      <c r="D14" t="s">
        <v>7</v>
      </c>
      <c r="E14">
        <v>2004</v>
      </c>
      <c r="G14" t="s">
        <v>99</v>
      </c>
      <c r="H14">
        <v>21</v>
      </c>
      <c r="I14">
        <v>10</v>
      </c>
      <c r="J14">
        <v>13</v>
      </c>
      <c r="K14">
        <v>34</v>
      </c>
      <c r="L14">
        <v>15</v>
      </c>
      <c r="M14">
        <v>8</v>
      </c>
      <c r="N14">
        <v>67</v>
      </c>
    </row>
    <row r="15" spans="1:14" x14ac:dyDescent="0.25">
      <c r="A15">
        <v>14</v>
      </c>
      <c r="B15" t="s">
        <v>22</v>
      </c>
      <c r="C15" t="s">
        <v>121</v>
      </c>
      <c r="D15" t="s">
        <v>7</v>
      </c>
      <c r="E15">
        <v>2005</v>
      </c>
      <c r="G15" t="s">
        <v>97</v>
      </c>
      <c r="H15">
        <v>11</v>
      </c>
      <c r="I15">
        <v>15</v>
      </c>
      <c r="J15">
        <v>28</v>
      </c>
      <c r="K15">
        <v>29</v>
      </c>
      <c r="L15">
        <v>12</v>
      </c>
      <c r="M15">
        <v>5</v>
      </c>
      <c r="N15">
        <v>71</v>
      </c>
    </row>
    <row r="16" spans="1:14" x14ac:dyDescent="0.25">
      <c r="A16">
        <v>15</v>
      </c>
      <c r="B16" t="s">
        <v>23</v>
      </c>
      <c r="C16" t="s">
        <v>122</v>
      </c>
      <c r="D16" t="s">
        <v>7</v>
      </c>
      <c r="E16">
        <v>2008</v>
      </c>
      <c r="F16" t="s">
        <v>9</v>
      </c>
      <c r="G16" t="s">
        <v>100</v>
      </c>
      <c r="H16">
        <v>26</v>
      </c>
      <c r="I16">
        <v>4</v>
      </c>
      <c r="J16">
        <v>6</v>
      </c>
      <c r="K16">
        <v>16</v>
      </c>
      <c r="L16">
        <v>28</v>
      </c>
      <c r="M16" t="s">
        <v>10</v>
      </c>
      <c r="N16">
        <v>80</v>
      </c>
    </row>
    <row r="17" spans="1:14" x14ac:dyDescent="0.25">
      <c r="A17">
        <v>16</v>
      </c>
      <c r="B17" t="s">
        <v>24</v>
      </c>
      <c r="C17" t="s">
        <v>123</v>
      </c>
      <c r="D17" t="s">
        <v>4</v>
      </c>
      <c r="E17">
        <v>2006</v>
      </c>
      <c r="G17" t="s">
        <v>96</v>
      </c>
      <c r="H17">
        <v>19</v>
      </c>
      <c r="I17">
        <v>18</v>
      </c>
      <c r="J17">
        <v>19</v>
      </c>
      <c r="K17">
        <v>14</v>
      </c>
      <c r="L17">
        <v>24</v>
      </c>
      <c r="M17">
        <v>14</v>
      </c>
      <c r="N17">
        <v>84</v>
      </c>
    </row>
    <row r="18" spans="1:14" x14ac:dyDescent="0.25">
      <c r="A18">
        <v>17</v>
      </c>
      <c r="B18" t="s">
        <v>25</v>
      </c>
      <c r="C18" t="s">
        <v>124</v>
      </c>
      <c r="D18" t="s">
        <v>4</v>
      </c>
      <c r="E18">
        <v>2007</v>
      </c>
      <c r="F18" t="s">
        <v>26</v>
      </c>
      <c r="G18" t="s">
        <v>98</v>
      </c>
      <c r="H18">
        <v>12</v>
      </c>
      <c r="I18">
        <v>32</v>
      </c>
      <c r="J18">
        <v>7</v>
      </c>
      <c r="K18">
        <v>18</v>
      </c>
      <c r="L18">
        <v>17</v>
      </c>
      <c r="M18">
        <v>36</v>
      </c>
      <c r="N18">
        <v>86</v>
      </c>
    </row>
    <row r="19" spans="1:14" x14ac:dyDescent="0.25">
      <c r="A19">
        <v>18</v>
      </c>
      <c r="B19" t="s">
        <v>27</v>
      </c>
      <c r="C19" t="s">
        <v>125</v>
      </c>
      <c r="D19" t="s">
        <v>7</v>
      </c>
      <c r="E19">
        <v>2006</v>
      </c>
      <c r="G19" t="s">
        <v>96</v>
      </c>
      <c r="H19">
        <v>14</v>
      </c>
      <c r="I19">
        <v>16</v>
      </c>
      <c r="J19">
        <v>27</v>
      </c>
      <c r="K19">
        <v>22</v>
      </c>
      <c r="L19" t="s">
        <v>10</v>
      </c>
      <c r="M19">
        <v>16</v>
      </c>
      <c r="N19">
        <v>95</v>
      </c>
    </row>
    <row r="20" spans="1:14" x14ac:dyDescent="0.25">
      <c r="A20">
        <v>19</v>
      </c>
      <c r="B20" t="s">
        <v>28</v>
      </c>
      <c r="C20" t="s">
        <v>126</v>
      </c>
      <c r="D20" t="s">
        <v>7</v>
      </c>
      <c r="E20">
        <v>2004</v>
      </c>
      <c r="G20" t="s">
        <v>99</v>
      </c>
      <c r="H20">
        <v>6</v>
      </c>
      <c r="I20">
        <v>35</v>
      </c>
      <c r="J20">
        <v>15</v>
      </c>
      <c r="K20">
        <v>17</v>
      </c>
      <c r="L20">
        <v>27</v>
      </c>
      <c r="M20">
        <v>37</v>
      </c>
      <c r="N20">
        <v>100</v>
      </c>
    </row>
    <row r="21" spans="1:14" x14ac:dyDescent="0.25">
      <c r="A21">
        <v>20</v>
      </c>
      <c r="B21" t="s">
        <v>29</v>
      </c>
      <c r="C21" t="s">
        <v>127</v>
      </c>
      <c r="D21" t="s">
        <v>4</v>
      </c>
      <c r="E21">
        <v>2003</v>
      </c>
      <c r="G21" t="s">
        <v>99</v>
      </c>
      <c r="H21">
        <v>18</v>
      </c>
      <c r="I21">
        <v>38</v>
      </c>
      <c r="J21">
        <v>24</v>
      </c>
      <c r="K21">
        <v>21</v>
      </c>
      <c r="L21" t="s">
        <v>10</v>
      </c>
      <c r="M21">
        <v>3</v>
      </c>
      <c r="N21">
        <v>104</v>
      </c>
    </row>
    <row r="22" spans="1:14" x14ac:dyDescent="0.25">
      <c r="A22">
        <v>21</v>
      </c>
      <c r="B22" t="s">
        <v>30</v>
      </c>
      <c r="C22" t="s">
        <v>128</v>
      </c>
      <c r="D22" t="s">
        <v>7</v>
      </c>
      <c r="E22">
        <v>2008</v>
      </c>
      <c r="F22" t="s">
        <v>9</v>
      </c>
      <c r="G22" t="s">
        <v>98</v>
      </c>
      <c r="H22">
        <v>4</v>
      </c>
      <c r="I22">
        <v>17</v>
      </c>
      <c r="J22">
        <v>26</v>
      </c>
      <c r="K22">
        <v>41</v>
      </c>
      <c r="L22">
        <v>16</v>
      </c>
      <c r="M22">
        <v>44</v>
      </c>
      <c r="N22">
        <v>104</v>
      </c>
    </row>
    <row r="23" spans="1:14" x14ac:dyDescent="0.25">
      <c r="A23">
        <v>22</v>
      </c>
      <c r="B23" t="s">
        <v>31</v>
      </c>
      <c r="C23" t="s">
        <v>129</v>
      </c>
      <c r="D23" t="s">
        <v>7</v>
      </c>
      <c r="E23">
        <v>2005</v>
      </c>
      <c r="G23" t="s">
        <v>98</v>
      </c>
      <c r="H23">
        <v>17</v>
      </c>
      <c r="I23">
        <v>21</v>
      </c>
      <c r="J23">
        <v>23</v>
      </c>
      <c r="K23">
        <v>24</v>
      </c>
      <c r="L23">
        <v>22</v>
      </c>
      <c r="M23">
        <v>31</v>
      </c>
      <c r="N23">
        <v>107</v>
      </c>
    </row>
    <row r="24" spans="1:14" x14ac:dyDescent="0.25">
      <c r="A24">
        <v>23</v>
      </c>
      <c r="B24" t="s">
        <v>32</v>
      </c>
      <c r="C24" t="s">
        <v>130</v>
      </c>
      <c r="D24" t="s">
        <v>7</v>
      </c>
      <c r="E24">
        <v>2004</v>
      </c>
      <c r="G24" t="s">
        <v>99</v>
      </c>
      <c r="H24">
        <v>3</v>
      </c>
      <c r="I24">
        <v>13</v>
      </c>
      <c r="J24">
        <v>8</v>
      </c>
      <c r="K24">
        <v>5</v>
      </c>
      <c r="L24" t="s">
        <v>10</v>
      </c>
      <c r="M24" t="s">
        <v>10</v>
      </c>
      <c r="N24">
        <v>108</v>
      </c>
    </row>
    <row r="25" spans="1:14" x14ac:dyDescent="0.25">
      <c r="A25">
        <v>24</v>
      </c>
      <c r="B25" t="s">
        <v>33</v>
      </c>
      <c r="C25" t="s">
        <v>131</v>
      </c>
      <c r="D25" t="s">
        <v>4</v>
      </c>
      <c r="E25">
        <v>2006</v>
      </c>
      <c r="G25" t="s">
        <v>102</v>
      </c>
      <c r="H25">
        <v>22</v>
      </c>
      <c r="I25">
        <v>37</v>
      </c>
      <c r="J25">
        <v>20</v>
      </c>
      <c r="K25">
        <v>19</v>
      </c>
      <c r="L25">
        <v>30</v>
      </c>
      <c r="M25">
        <v>26</v>
      </c>
      <c r="N25">
        <v>117</v>
      </c>
    </row>
    <row r="26" spans="1:14" x14ac:dyDescent="0.25">
      <c r="A26">
        <v>25</v>
      </c>
      <c r="B26" t="s">
        <v>34</v>
      </c>
      <c r="C26" t="s">
        <v>132</v>
      </c>
      <c r="D26" t="s">
        <v>7</v>
      </c>
      <c r="E26">
        <v>2006</v>
      </c>
      <c r="G26" t="s">
        <v>35</v>
      </c>
      <c r="H26">
        <v>45</v>
      </c>
      <c r="I26">
        <v>33</v>
      </c>
      <c r="J26">
        <v>16</v>
      </c>
      <c r="K26">
        <v>37</v>
      </c>
      <c r="L26">
        <v>7</v>
      </c>
      <c r="M26">
        <v>25</v>
      </c>
      <c r="N26">
        <v>118</v>
      </c>
    </row>
    <row r="27" spans="1:14" x14ac:dyDescent="0.25">
      <c r="A27">
        <v>26</v>
      </c>
      <c r="B27" t="s">
        <v>36</v>
      </c>
      <c r="C27" t="s">
        <v>133</v>
      </c>
      <c r="D27" t="s">
        <v>7</v>
      </c>
      <c r="E27">
        <v>2007</v>
      </c>
      <c r="F27" t="s">
        <v>9</v>
      </c>
      <c r="G27" t="s">
        <v>97</v>
      </c>
      <c r="H27">
        <v>32</v>
      </c>
      <c r="I27">
        <v>14</v>
      </c>
      <c r="J27">
        <v>35</v>
      </c>
      <c r="K27">
        <v>39</v>
      </c>
      <c r="L27">
        <v>20</v>
      </c>
      <c r="M27">
        <v>22</v>
      </c>
      <c r="N27">
        <v>123</v>
      </c>
    </row>
    <row r="28" spans="1:14" x14ac:dyDescent="0.25">
      <c r="A28">
        <v>27</v>
      </c>
      <c r="B28" t="s">
        <v>37</v>
      </c>
      <c r="C28" t="s">
        <v>134</v>
      </c>
      <c r="D28" t="s">
        <v>7</v>
      </c>
      <c r="E28">
        <v>2003</v>
      </c>
      <c r="G28" t="s">
        <v>103</v>
      </c>
      <c r="H28">
        <v>43</v>
      </c>
      <c r="I28">
        <v>22</v>
      </c>
      <c r="J28">
        <v>30</v>
      </c>
      <c r="K28">
        <v>45</v>
      </c>
      <c r="L28">
        <v>25</v>
      </c>
      <c r="M28">
        <v>7</v>
      </c>
      <c r="N28">
        <v>127</v>
      </c>
    </row>
    <row r="29" spans="1:14" x14ac:dyDescent="0.25">
      <c r="A29">
        <v>28</v>
      </c>
      <c r="B29" t="s">
        <v>38</v>
      </c>
      <c r="C29" t="s">
        <v>135</v>
      </c>
      <c r="D29" t="s">
        <v>7</v>
      </c>
      <c r="E29">
        <v>2007</v>
      </c>
      <c r="F29" t="s">
        <v>9</v>
      </c>
      <c r="G29" t="s">
        <v>35</v>
      </c>
      <c r="H29">
        <v>9</v>
      </c>
      <c r="I29">
        <v>29</v>
      </c>
      <c r="J29">
        <v>32</v>
      </c>
      <c r="K29">
        <v>28</v>
      </c>
      <c r="L29">
        <v>33</v>
      </c>
      <c r="M29">
        <v>48</v>
      </c>
      <c r="N29">
        <v>131</v>
      </c>
    </row>
    <row r="30" spans="1:14" x14ac:dyDescent="0.25">
      <c r="A30">
        <v>29</v>
      </c>
      <c r="B30" t="s">
        <v>39</v>
      </c>
      <c r="C30" t="s">
        <v>136</v>
      </c>
      <c r="D30" t="s">
        <v>4</v>
      </c>
      <c r="E30">
        <v>2004</v>
      </c>
      <c r="G30" t="s">
        <v>96</v>
      </c>
      <c r="H30">
        <v>33</v>
      </c>
      <c r="I30">
        <v>42</v>
      </c>
      <c r="J30">
        <v>37</v>
      </c>
      <c r="K30">
        <v>30</v>
      </c>
      <c r="L30">
        <v>14</v>
      </c>
      <c r="M30">
        <v>17</v>
      </c>
      <c r="N30">
        <v>131</v>
      </c>
    </row>
    <row r="31" spans="1:14" x14ac:dyDescent="0.25">
      <c r="A31">
        <v>30</v>
      </c>
      <c r="B31" t="s">
        <v>40</v>
      </c>
      <c r="C31" t="s">
        <v>137</v>
      </c>
      <c r="D31" t="s">
        <v>7</v>
      </c>
      <c r="E31">
        <v>2007</v>
      </c>
      <c r="F31" t="s">
        <v>9</v>
      </c>
      <c r="G31" t="s">
        <v>96</v>
      </c>
      <c r="H31">
        <v>36</v>
      </c>
      <c r="I31">
        <v>23</v>
      </c>
      <c r="J31">
        <v>41</v>
      </c>
      <c r="K31">
        <v>25</v>
      </c>
      <c r="L31">
        <v>35</v>
      </c>
      <c r="M31">
        <v>20</v>
      </c>
      <c r="N31">
        <v>139</v>
      </c>
    </row>
    <row r="32" spans="1:14" x14ac:dyDescent="0.25">
      <c r="A32">
        <v>31</v>
      </c>
      <c r="B32" t="s">
        <v>41</v>
      </c>
      <c r="C32" t="s">
        <v>138</v>
      </c>
      <c r="D32" t="s">
        <v>4</v>
      </c>
      <c r="E32">
        <v>2007</v>
      </c>
      <c r="F32" t="s">
        <v>26</v>
      </c>
      <c r="G32" t="s">
        <v>100</v>
      </c>
      <c r="H32" t="s">
        <v>42</v>
      </c>
      <c r="I32">
        <v>30</v>
      </c>
      <c r="J32">
        <v>39</v>
      </c>
      <c r="K32">
        <v>20</v>
      </c>
      <c r="L32">
        <v>41</v>
      </c>
      <c r="M32">
        <v>11</v>
      </c>
      <c r="N32">
        <v>141</v>
      </c>
    </row>
    <row r="33" spans="1:14" x14ac:dyDescent="0.25">
      <c r="A33">
        <v>32</v>
      </c>
      <c r="B33" t="s">
        <v>43</v>
      </c>
      <c r="C33" t="s">
        <v>139</v>
      </c>
      <c r="D33" t="s">
        <v>7</v>
      </c>
      <c r="E33">
        <v>2005</v>
      </c>
      <c r="G33" t="s">
        <v>101</v>
      </c>
      <c r="H33">
        <v>16</v>
      </c>
      <c r="I33">
        <v>31</v>
      </c>
      <c r="J33">
        <v>44</v>
      </c>
      <c r="K33">
        <v>44</v>
      </c>
      <c r="L33">
        <v>29</v>
      </c>
      <c r="M33">
        <v>24</v>
      </c>
      <c r="N33">
        <v>144</v>
      </c>
    </row>
    <row r="34" spans="1:14" x14ac:dyDescent="0.25">
      <c r="A34">
        <v>33</v>
      </c>
      <c r="B34" t="s">
        <v>44</v>
      </c>
      <c r="C34" t="s">
        <v>140</v>
      </c>
      <c r="D34" t="s">
        <v>4</v>
      </c>
      <c r="E34">
        <v>2006</v>
      </c>
      <c r="G34" t="s">
        <v>35</v>
      </c>
      <c r="H34">
        <v>29</v>
      </c>
      <c r="I34">
        <v>44</v>
      </c>
      <c r="J34">
        <v>31</v>
      </c>
      <c r="K34">
        <v>26</v>
      </c>
      <c r="L34">
        <v>31</v>
      </c>
      <c r="M34">
        <v>27</v>
      </c>
      <c r="N34">
        <v>144</v>
      </c>
    </row>
    <row r="35" spans="1:14" x14ac:dyDescent="0.25">
      <c r="A35">
        <v>34</v>
      </c>
      <c r="B35" t="s">
        <v>45</v>
      </c>
      <c r="C35" t="s">
        <v>141</v>
      </c>
      <c r="D35" t="s">
        <v>4</v>
      </c>
      <c r="E35">
        <v>2004</v>
      </c>
      <c r="G35" t="s">
        <v>104</v>
      </c>
      <c r="H35">
        <v>23</v>
      </c>
      <c r="I35">
        <v>12</v>
      </c>
      <c r="J35" t="s">
        <v>46</v>
      </c>
      <c r="K35">
        <v>10</v>
      </c>
      <c r="L35">
        <v>21</v>
      </c>
      <c r="M35" t="s">
        <v>10</v>
      </c>
      <c r="N35">
        <v>145</v>
      </c>
    </row>
    <row r="36" spans="1:14" x14ac:dyDescent="0.25">
      <c r="A36">
        <v>35</v>
      </c>
      <c r="B36" t="s">
        <v>47</v>
      </c>
      <c r="C36" t="s">
        <v>142</v>
      </c>
      <c r="D36" t="s">
        <v>7</v>
      </c>
      <c r="E36">
        <v>2009</v>
      </c>
      <c r="F36" t="s">
        <v>9</v>
      </c>
      <c r="G36" t="s">
        <v>98</v>
      </c>
      <c r="H36">
        <v>25</v>
      </c>
      <c r="I36">
        <v>24</v>
      </c>
      <c r="J36">
        <v>18</v>
      </c>
      <c r="K36">
        <v>47</v>
      </c>
      <c r="L36">
        <v>39</v>
      </c>
      <c r="M36">
        <v>40</v>
      </c>
      <c r="N36">
        <v>146</v>
      </c>
    </row>
    <row r="37" spans="1:14" x14ac:dyDescent="0.25">
      <c r="A37">
        <v>36</v>
      </c>
      <c r="B37" t="s">
        <v>48</v>
      </c>
      <c r="C37" t="s">
        <v>143</v>
      </c>
      <c r="D37" t="s">
        <v>7</v>
      </c>
      <c r="E37">
        <v>2005</v>
      </c>
      <c r="G37" t="s">
        <v>96</v>
      </c>
      <c r="H37">
        <v>34</v>
      </c>
      <c r="I37">
        <v>39</v>
      </c>
      <c r="J37">
        <v>36</v>
      </c>
      <c r="K37">
        <v>15</v>
      </c>
      <c r="L37">
        <v>32</v>
      </c>
      <c r="M37">
        <v>38</v>
      </c>
      <c r="N37">
        <v>155</v>
      </c>
    </row>
    <row r="38" spans="1:14" x14ac:dyDescent="0.25">
      <c r="A38">
        <v>37</v>
      </c>
      <c r="B38" t="s">
        <v>49</v>
      </c>
      <c r="C38" t="s">
        <v>144</v>
      </c>
      <c r="D38" t="s">
        <v>7</v>
      </c>
      <c r="E38">
        <v>2004</v>
      </c>
      <c r="G38" t="s">
        <v>96</v>
      </c>
      <c r="H38">
        <v>35</v>
      </c>
      <c r="I38">
        <v>34</v>
      </c>
      <c r="J38">
        <v>34</v>
      </c>
      <c r="K38">
        <v>33</v>
      </c>
      <c r="L38">
        <v>23</v>
      </c>
      <c r="M38">
        <v>41</v>
      </c>
      <c r="N38">
        <v>159</v>
      </c>
    </row>
    <row r="39" spans="1:14" x14ac:dyDescent="0.25">
      <c r="A39">
        <v>38</v>
      </c>
      <c r="B39" t="s">
        <v>50</v>
      </c>
      <c r="C39" t="s">
        <v>145</v>
      </c>
      <c r="D39" t="s">
        <v>7</v>
      </c>
      <c r="E39">
        <v>2007</v>
      </c>
      <c r="F39" t="s">
        <v>9</v>
      </c>
      <c r="G39" t="s">
        <v>102</v>
      </c>
      <c r="H39" t="s">
        <v>42</v>
      </c>
      <c r="I39">
        <v>43</v>
      </c>
      <c r="J39">
        <v>25</v>
      </c>
      <c r="K39">
        <v>23</v>
      </c>
      <c r="L39">
        <v>37</v>
      </c>
      <c r="M39">
        <v>32</v>
      </c>
      <c r="N39">
        <v>160</v>
      </c>
    </row>
    <row r="40" spans="1:14" x14ac:dyDescent="0.25">
      <c r="A40">
        <v>39</v>
      </c>
      <c r="B40" t="s">
        <v>51</v>
      </c>
      <c r="C40" t="s">
        <v>146</v>
      </c>
      <c r="D40" t="s">
        <v>7</v>
      </c>
      <c r="E40">
        <v>2007</v>
      </c>
      <c r="F40" t="s">
        <v>9</v>
      </c>
      <c r="G40" t="s">
        <v>96</v>
      </c>
      <c r="H40">
        <v>30</v>
      </c>
      <c r="I40">
        <v>20</v>
      </c>
      <c r="J40">
        <v>38</v>
      </c>
      <c r="K40">
        <v>32</v>
      </c>
      <c r="L40">
        <v>43</v>
      </c>
      <c r="M40">
        <v>42</v>
      </c>
      <c r="N40">
        <v>162</v>
      </c>
    </row>
    <row r="41" spans="1:14" x14ac:dyDescent="0.25">
      <c r="A41">
        <v>40</v>
      </c>
      <c r="B41" t="s">
        <v>52</v>
      </c>
      <c r="C41" t="s">
        <v>147</v>
      </c>
      <c r="D41" t="s">
        <v>7</v>
      </c>
      <c r="E41">
        <v>2004</v>
      </c>
      <c r="G41" t="s">
        <v>101</v>
      </c>
      <c r="H41">
        <v>40</v>
      </c>
      <c r="I41">
        <v>45</v>
      </c>
      <c r="J41">
        <v>33</v>
      </c>
      <c r="K41">
        <v>35</v>
      </c>
      <c r="L41">
        <v>34</v>
      </c>
      <c r="M41">
        <v>30</v>
      </c>
      <c r="N41">
        <v>172</v>
      </c>
    </row>
    <row r="42" spans="1:14" x14ac:dyDescent="0.25">
      <c r="A42">
        <v>41</v>
      </c>
      <c r="B42" t="s">
        <v>53</v>
      </c>
      <c r="C42" t="s">
        <v>148</v>
      </c>
      <c r="D42" t="s">
        <v>4</v>
      </c>
      <c r="E42">
        <v>2005</v>
      </c>
      <c r="G42" t="s">
        <v>99</v>
      </c>
      <c r="H42">
        <v>37</v>
      </c>
      <c r="I42">
        <v>26</v>
      </c>
      <c r="J42">
        <v>47</v>
      </c>
      <c r="K42">
        <v>27</v>
      </c>
      <c r="L42">
        <v>38</v>
      </c>
      <c r="M42" t="s">
        <v>10</v>
      </c>
      <c r="N42">
        <v>175</v>
      </c>
    </row>
    <row r="43" spans="1:14" x14ac:dyDescent="0.25">
      <c r="A43">
        <v>42</v>
      </c>
      <c r="B43" t="s">
        <v>54</v>
      </c>
      <c r="C43" t="s">
        <v>149</v>
      </c>
      <c r="D43" t="s">
        <v>4</v>
      </c>
      <c r="E43">
        <v>2007</v>
      </c>
      <c r="F43" t="s">
        <v>26</v>
      </c>
      <c r="G43" t="s">
        <v>96</v>
      </c>
      <c r="H43">
        <v>41</v>
      </c>
      <c r="I43">
        <v>40</v>
      </c>
      <c r="J43">
        <v>45</v>
      </c>
      <c r="K43">
        <v>31</v>
      </c>
      <c r="L43">
        <v>47</v>
      </c>
      <c r="M43">
        <v>23</v>
      </c>
      <c r="N43">
        <v>180</v>
      </c>
    </row>
    <row r="44" spans="1:14" x14ac:dyDescent="0.25">
      <c r="A44">
        <v>43</v>
      </c>
      <c r="B44" t="s">
        <v>55</v>
      </c>
      <c r="C44" t="s">
        <v>150</v>
      </c>
      <c r="D44" t="s">
        <v>7</v>
      </c>
      <c r="E44">
        <v>2006</v>
      </c>
      <c r="G44" t="s">
        <v>100</v>
      </c>
      <c r="H44" t="s">
        <v>42</v>
      </c>
      <c r="I44">
        <v>36</v>
      </c>
      <c r="J44">
        <v>46</v>
      </c>
      <c r="K44">
        <v>38</v>
      </c>
      <c r="L44">
        <v>42</v>
      </c>
      <c r="M44">
        <v>21</v>
      </c>
      <c r="N44">
        <v>183</v>
      </c>
    </row>
    <row r="45" spans="1:14" x14ac:dyDescent="0.25">
      <c r="A45">
        <v>44</v>
      </c>
      <c r="B45" t="s">
        <v>56</v>
      </c>
      <c r="C45" t="s">
        <v>151</v>
      </c>
      <c r="D45" t="s">
        <v>7</v>
      </c>
      <c r="E45">
        <v>2005</v>
      </c>
      <c r="G45" t="s">
        <v>97</v>
      </c>
      <c r="H45" t="s">
        <v>42</v>
      </c>
      <c r="I45">
        <v>46</v>
      </c>
      <c r="J45">
        <v>21</v>
      </c>
      <c r="K45">
        <v>53</v>
      </c>
      <c r="L45">
        <v>45</v>
      </c>
      <c r="M45">
        <v>29</v>
      </c>
      <c r="N45">
        <v>194</v>
      </c>
    </row>
    <row r="46" spans="1:14" x14ac:dyDescent="0.25">
      <c r="A46">
        <v>45</v>
      </c>
      <c r="B46" t="s">
        <v>57</v>
      </c>
      <c r="C46" t="s">
        <v>152</v>
      </c>
      <c r="D46" t="s">
        <v>7</v>
      </c>
      <c r="E46">
        <v>2006</v>
      </c>
      <c r="G46" t="s">
        <v>98</v>
      </c>
      <c r="H46">
        <v>42</v>
      </c>
      <c r="I46">
        <v>54</v>
      </c>
      <c r="J46">
        <v>29</v>
      </c>
      <c r="K46">
        <v>52</v>
      </c>
      <c r="L46">
        <v>40</v>
      </c>
      <c r="M46">
        <v>35</v>
      </c>
      <c r="N46">
        <v>198</v>
      </c>
    </row>
    <row r="47" spans="1:14" x14ac:dyDescent="0.25">
      <c r="A47">
        <v>46</v>
      </c>
      <c r="B47" t="s">
        <v>58</v>
      </c>
      <c r="C47" t="s">
        <v>153</v>
      </c>
      <c r="D47" t="s">
        <v>7</v>
      </c>
      <c r="E47">
        <v>2005</v>
      </c>
      <c r="G47" t="s">
        <v>106</v>
      </c>
      <c r="H47">
        <v>56</v>
      </c>
      <c r="I47">
        <v>25</v>
      </c>
      <c r="J47">
        <v>49</v>
      </c>
      <c r="K47">
        <v>36</v>
      </c>
      <c r="L47">
        <v>50</v>
      </c>
      <c r="M47">
        <v>46</v>
      </c>
      <c r="N47">
        <v>206</v>
      </c>
    </row>
    <row r="48" spans="1:14" x14ac:dyDescent="0.25">
      <c r="A48">
        <v>47</v>
      </c>
      <c r="B48" t="s">
        <v>59</v>
      </c>
      <c r="C48" t="s">
        <v>154</v>
      </c>
      <c r="D48" t="s">
        <v>7</v>
      </c>
      <c r="E48">
        <v>2005</v>
      </c>
      <c r="G48" t="s">
        <v>98</v>
      </c>
      <c r="H48">
        <v>38</v>
      </c>
      <c r="I48">
        <v>51</v>
      </c>
      <c r="J48">
        <v>53</v>
      </c>
      <c r="K48">
        <v>42</v>
      </c>
      <c r="L48">
        <v>36</v>
      </c>
      <c r="M48">
        <v>39</v>
      </c>
      <c r="N48">
        <v>206</v>
      </c>
    </row>
    <row r="49" spans="1:14" x14ac:dyDescent="0.25">
      <c r="A49">
        <v>48</v>
      </c>
      <c r="B49" t="s">
        <v>60</v>
      </c>
      <c r="C49" t="s">
        <v>155</v>
      </c>
      <c r="D49" t="s">
        <v>7</v>
      </c>
      <c r="E49">
        <v>2005</v>
      </c>
      <c r="G49" t="s">
        <v>103</v>
      </c>
      <c r="H49">
        <v>51</v>
      </c>
      <c r="I49">
        <v>47</v>
      </c>
      <c r="J49">
        <v>40</v>
      </c>
      <c r="K49">
        <v>48</v>
      </c>
      <c r="L49">
        <v>46</v>
      </c>
      <c r="M49">
        <v>34</v>
      </c>
      <c r="N49">
        <v>215</v>
      </c>
    </row>
    <row r="50" spans="1:14" x14ac:dyDescent="0.25">
      <c r="A50">
        <v>49</v>
      </c>
      <c r="B50" t="s">
        <v>61</v>
      </c>
      <c r="C50" t="s">
        <v>156</v>
      </c>
      <c r="D50" t="s">
        <v>7</v>
      </c>
      <c r="E50">
        <v>2004</v>
      </c>
      <c r="G50" t="s">
        <v>35</v>
      </c>
      <c r="H50" t="s">
        <v>42</v>
      </c>
      <c r="I50" t="s">
        <v>42</v>
      </c>
      <c r="J50" t="s">
        <v>42</v>
      </c>
      <c r="K50">
        <v>18</v>
      </c>
      <c r="L50">
        <v>28</v>
      </c>
      <c r="N50">
        <v>13</v>
      </c>
    </row>
    <row r="51" spans="1:14" x14ac:dyDescent="0.25">
      <c r="A51">
        <v>50</v>
      </c>
      <c r="B51" t="s">
        <v>62</v>
      </c>
      <c r="C51" t="s">
        <v>157</v>
      </c>
      <c r="D51" t="s">
        <v>7</v>
      </c>
      <c r="E51">
        <v>2009</v>
      </c>
      <c r="F51" t="s">
        <v>9</v>
      </c>
      <c r="G51" t="s">
        <v>35</v>
      </c>
      <c r="H51">
        <v>52</v>
      </c>
      <c r="I51">
        <v>49</v>
      </c>
      <c r="J51">
        <v>58</v>
      </c>
      <c r="K51">
        <v>40</v>
      </c>
      <c r="L51">
        <v>51</v>
      </c>
      <c r="M51">
        <v>33</v>
      </c>
      <c r="N51">
        <v>225</v>
      </c>
    </row>
    <row r="52" spans="1:14" x14ac:dyDescent="0.25">
      <c r="A52">
        <v>51</v>
      </c>
      <c r="B52" t="s">
        <v>63</v>
      </c>
      <c r="C52" t="s">
        <v>158</v>
      </c>
      <c r="D52" t="s">
        <v>7</v>
      </c>
      <c r="E52">
        <v>2007</v>
      </c>
      <c r="F52" t="s">
        <v>9</v>
      </c>
      <c r="G52" t="s">
        <v>96</v>
      </c>
      <c r="H52">
        <v>39</v>
      </c>
      <c r="I52">
        <v>56</v>
      </c>
      <c r="J52">
        <v>43</v>
      </c>
      <c r="K52">
        <v>43</v>
      </c>
      <c r="L52">
        <v>52</v>
      </c>
      <c r="M52">
        <v>58</v>
      </c>
      <c r="N52">
        <v>233</v>
      </c>
    </row>
    <row r="53" spans="1:14" x14ac:dyDescent="0.25">
      <c r="A53">
        <v>52</v>
      </c>
      <c r="B53" t="s">
        <v>64</v>
      </c>
      <c r="C53" t="s">
        <v>159</v>
      </c>
      <c r="D53" t="s">
        <v>4</v>
      </c>
      <c r="E53">
        <v>2007</v>
      </c>
      <c r="F53" t="s">
        <v>26</v>
      </c>
      <c r="G53" t="s">
        <v>101</v>
      </c>
      <c r="H53">
        <v>47</v>
      </c>
      <c r="I53">
        <v>58</v>
      </c>
      <c r="J53">
        <v>54</v>
      </c>
      <c r="K53">
        <v>46</v>
      </c>
      <c r="L53">
        <v>44</v>
      </c>
      <c r="M53">
        <v>55</v>
      </c>
      <c r="N53">
        <v>246</v>
      </c>
    </row>
    <row r="54" spans="1:14" x14ac:dyDescent="0.25">
      <c r="A54">
        <v>53</v>
      </c>
      <c r="B54" t="s">
        <v>65</v>
      </c>
      <c r="C54" t="s">
        <v>160</v>
      </c>
      <c r="D54" t="s">
        <v>7</v>
      </c>
      <c r="E54">
        <v>2008</v>
      </c>
      <c r="F54" t="s">
        <v>9</v>
      </c>
      <c r="G54" t="s">
        <v>97</v>
      </c>
      <c r="H54">
        <v>60</v>
      </c>
      <c r="I54">
        <v>27</v>
      </c>
      <c r="J54">
        <v>62</v>
      </c>
      <c r="K54">
        <v>55</v>
      </c>
      <c r="L54">
        <v>58</v>
      </c>
      <c r="M54">
        <v>52</v>
      </c>
      <c r="N54">
        <v>252</v>
      </c>
    </row>
    <row r="55" spans="1:14" x14ac:dyDescent="0.25">
      <c r="A55">
        <v>54</v>
      </c>
      <c r="B55" t="s">
        <v>66</v>
      </c>
      <c r="C55" t="s">
        <v>161</v>
      </c>
      <c r="D55" t="s">
        <v>7</v>
      </c>
      <c r="E55">
        <v>2006</v>
      </c>
      <c r="G55" t="s">
        <v>105</v>
      </c>
      <c r="H55">
        <v>44</v>
      </c>
      <c r="I55">
        <v>52</v>
      </c>
      <c r="J55">
        <v>55</v>
      </c>
      <c r="K55">
        <v>56</v>
      </c>
      <c r="L55">
        <v>54</v>
      </c>
      <c r="M55">
        <v>49</v>
      </c>
      <c r="N55">
        <v>254</v>
      </c>
    </row>
    <row r="56" spans="1:14" x14ac:dyDescent="0.25">
      <c r="A56">
        <v>55</v>
      </c>
      <c r="B56" t="s">
        <v>67</v>
      </c>
      <c r="C56" t="s">
        <v>162</v>
      </c>
      <c r="D56" t="s">
        <v>7</v>
      </c>
      <c r="E56">
        <v>2007</v>
      </c>
      <c r="F56" t="s">
        <v>9</v>
      </c>
      <c r="G56" t="s">
        <v>106</v>
      </c>
      <c r="H56">
        <v>61</v>
      </c>
      <c r="I56">
        <v>53</v>
      </c>
      <c r="J56">
        <v>42</v>
      </c>
      <c r="K56">
        <v>58</v>
      </c>
      <c r="L56">
        <v>49</v>
      </c>
      <c r="M56">
        <v>56</v>
      </c>
      <c r="N56">
        <v>258</v>
      </c>
    </row>
    <row r="57" spans="1:14" x14ac:dyDescent="0.25">
      <c r="A57">
        <v>56</v>
      </c>
      <c r="B57" t="s">
        <v>68</v>
      </c>
      <c r="C57" t="s">
        <v>163</v>
      </c>
      <c r="D57" t="s">
        <v>4</v>
      </c>
      <c r="E57">
        <v>2008</v>
      </c>
      <c r="F57" t="s">
        <v>26</v>
      </c>
      <c r="G57" t="s">
        <v>35</v>
      </c>
      <c r="H57">
        <v>50</v>
      </c>
      <c r="I57">
        <v>55</v>
      </c>
      <c r="J57">
        <v>51</v>
      </c>
      <c r="K57">
        <v>50</v>
      </c>
      <c r="L57">
        <v>61</v>
      </c>
      <c r="M57">
        <v>53</v>
      </c>
      <c r="N57">
        <v>259</v>
      </c>
    </row>
    <row r="58" spans="1:14" x14ac:dyDescent="0.25">
      <c r="A58">
        <v>57</v>
      </c>
      <c r="B58" t="s">
        <v>69</v>
      </c>
      <c r="C58" t="s">
        <v>164</v>
      </c>
      <c r="D58" t="s">
        <v>4</v>
      </c>
      <c r="E58">
        <v>2007</v>
      </c>
      <c r="F58" t="s">
        <v>26</v>
      </c>
      <c r="G58" t="s">
        <v>35</v>
      </c>
      <c r="H58">
        <v>59</v>
      </c>
      <c r="I58">
        <v>50</v>
      </c>
      <c r="J58">
        <v>60</v>
      </c>
      <c r="K58">
        <v>59</v>
      </c>
      <c r="L58">
        <v>48</v>
      </c>
      <c r="M58">
        <v>45</v>
      </c>
      <c r="N58">
        <v>261</v>
      </c>
    </row>
    <row r="59" spans="1:14" x14ac:dyDescent="0.25">
      <c r="A59">
        <v>58</v>
      </c>
      <c r="B59" t="s">
        <v>70</v>
      </c>
      <c r="C59" t="s">
        <v>165</v>
      </c>
      <c r="D59" t="s">
        <v>4</v>
      </c>
      <c r="E59">
        <v>2007</v>
      </c>
      <c r="F59" t="s">
        <v>26</v>
      </c>
      <c r="G59" t="s">
        <v>5</v>
      </c>
      <c r="H59">
        <v>49</v>
      </c>
      <c r="I59">
        <v>48</v>
      </c>
      <c r="J59">
        <v>48</v>
      </c>
      <c r="K59">
        <v>60</v>
      </c>
      <c r="L59">
        <v>57</v>
      </c>
      <c r="M59">
        <v>59</v>
      </c>
      <c r="N59">
        <v>261</v>
      </c>
    </row>
    <row r="60" spans="1:14" x14ac:dyDescent="0.25">
      <c r="A60">
        <v>59</v>
      </c>
      <c r="B60" t="s">
        <v>71</v>
      </c>
      <c r="C60" t="s">
        <v>166</v>
      </c>
      <c r="D60" t="s">
        <v>7</v>
      </c>
      <c r="E60">
        <v>2008</v>
      </c>
      <c r="F60" t="s">
        <v>9</v>
      </c>
      <c r="G60" t="s">
        <v>16</v>
      </c>
      <c r="H60">
        <v>58</v>
      </c>
      <c r="I60">
        <v>60</v>
      </c>
      <c r="J60">
        <v>50</v>
      </c>
      <c r="K60">
        <v>49</v>
      </c>
      <c r="L60">
        <v>56</v>
      </c>
      <c r="M60">
        <v>51</v>
      </c>
      <c r="N60">
        <v>264</v>
      </c>
    </row>
    <row r="61" spans="1:14" x14ac:dyDescent="0.25">
      <c r="A61">
        <v>60</v>
      </c>
      <c r="B61" t="s">
        <v>72</v>
      </c>
      <c r="C61" t="s">
        <v>167</v>
      </c>
      <c r="D61" t="s">
        <v>4</v>
      </c>
      <c r="E61">
        <v>2007</v>
      </c>
      <c r="F61" t="s">
        <v>26</v>
      </c>
      <c r="G61" t="s">
        <v>5</v>
      </c>
      <c r="H61">
        <v>46</v>
      </c>
      <c r="I61">
        <v>57</v>
      </c>
      <c r="J61">
        <v>57</v>
      </c>
      <c r="K61">
        <v>64</v>
      </c>
      <c r="L61">
        <v>55</v>
      </c>
      <c r="M61">
        <v>57</v>
      </c>
      <c r="N61">
        <v>272</v>
      </c>
    </row>
    <row r="62" spans="1:14" x14ac:dyDescent="0.25">
      <c r="A62">
        <v>61</v>
      </c>
      <c r="B62" t="s">
        <v>73</v>
      </c>
      <c r="C62" t="s">
        <v>168</v>
      </c>
      <c r="D62" t="s">
        <v>7</v>
      </c>
      <c r="E62">
        <v>2005</v>
      </c>
      <c r="G62" t="s">
        <v>101</v>
      </c>
      <c r="H62">
        <v>48</v>
      </c>
      <c r="I62" t="s">
        <v>42</v>
      </c>
      <c r="J62" t="s">
        <v>42</v>
      </c>
      <c r="K62" t="s">
        <v>42</v>
      </c>
      <c r="L62">
        <v>26</v>
      </c>
      <c r="M62">
        <v>43</v>
      </c>
      <c r="N62">
        <v>275</v>
      </c>
    </row>
    <row r="63" spans="1:14" x14ac:dyDescent="0.25">
      <c r="A63">
        <v>62</v>
      </c>
      <c r="B63" t="s">
        <v>74</v>
      </c>
      <c r="C63" t="s">
        <v>169</v>
      </c>
      <c r="D63" t="s">
        <v>4</v>
      </c>
      <c r="E63">
        <v>2007</v>
      </c>
      <c r="F63" t="s">
        <v>26</v>
      </c>
      <c r="G63" t="s">
        <v>101</v>
      </c>
      <c r="H63" t="s">
        <v>42</v>
      </c>
      <c r="I63">
        <v>62</v>
      </c>
      <c r="J63">
        <v>61</v>
      </c>
      <c r="K63">
        <v>62</v>
      </c>
      <c r="L63">
        <v>53</v>
      </c>
      <c r="M63">
        <v>50</v>
      </c>
      <c r="N63">
        <v>288</v>
      </c>
    </row>
    <row r="64" spans="1:14" x14ac:dyDescent="0.25">
      <c r="A64">
        <v>63</v>
      </c>
      <c r="B64" t="s">
        <v>75</v>
      </c>
      <c r="C64" t="s">
        <v>170</v>
      </c>
      <c r="D64" t="s">
        <v>4</v>
      </c>
      <c r="E64">
        <v>2007</v>
      </c>
      <c r="F64" t="s">
        <v>26</v>
      </c>
      <c r="G64" t="s">
        <v>98</v>
      </c>
      <c r="H64">
        <v>53</v>
      </c>
      <c r="I64">
        <v>65</v>
      </c>
      <c r="J64">
        <v>59</v>
      </c>
      <c r="K64">
        <v>61</v>
      </c>
      <c r="L64">
        <v>60</v>
      </c>
      <c r="M64">
        <v>60</v>
      </c>
      <c r="N64">
        <v>293</v>
      </c>
    </row>
    <row r="65" spans="1:14" x14ac:dyDescent="0.25">
      <c r="A65">
        <v>64</v>
      </c>
      <c r="B65" t="s">
        <v>76</v>
      </c>
      <c r="C65" t="s">
        <v>171</v>
      </c>
      <c r="D65" t="s">
        <v>4</v>
      </c>
      <c r="E65">
        <v>2009</v>
      </c>
      <c r="F65" t="s">
        <v>26</v>
      </c>
      <c r="G65" t="s">
        <v>35</v>
      </c>
      <c r="H65">
        <v>55</v>
      </c>
      <c r="I65">
        <v>59</v>
      </c>
      <c r="J65">
        <v>64</v>
      </c>
      <c r="K65">
        <v>54</v>
      </c>
      <c r="L65">
        <v>64</v>
      </c>
      <c r="M65">
        <v>61</v>
      </c>
      <c r="N65">
        <v>293</v>
      </c>
    </row>
    <row r="66" spans="1:14" x14ac:dyDescent="0.25">
      <c r="A66">
        <v>65</v>
      </c>
      <c r="B66" t="s">
        <v>77</v>
      </c>
      <c r="C66" t="s">
        <v>172</v>
      </c>
      <c r="D66" t="s">
        <v>4</v>
      </c>
      <c r="E66">
        <v>2006</v>
      </c>
      <c r="G66" t="s">
        <v>103</v>
      </c>
      <c r="H66">
        <v>63</v>
      </c>
      <c r="I66">
        <v>61</v>
      </c>
      <c r="J66">
        <v>52</v>
      </c>
      <c r="K66">
        <v>65</v>
      </c>
      <c r="L66">
        <v>62</v>
      </c>
      <c r="M66">
        <v>62</v>
      </c>
      <c r="N66">
        <v>300</v>
      </c>
    </row>
    <row r="67" spans="1:14" x14ac:dyDescent="0.25">
      <c r="A67">
        <v>66</v>
      </c>
      <c r="B67" t="s">
        <v>78</v>
      </c>
      <c r="C67" t="s">
        <v>173</v>
      </c>
      <c r="D67" t="s">
        <v>7</v>
      </c>
      <c r="E67">
        <v>2008</v>
      </c>
      <c r="F67" t="s">
        <v>9</v>
      </c>
      <c r="G67" t="s">
        <v>35</v>
      </c>
      <c r="H67">
        <v>62</v>
      </c>
      <c r="I67">
        <v>64</v>
      </c>
      <c r="J67" t="s">
        <v>42</v>
      </c>
      <c r="K67">
        <v>57</v>
      </c>
      <c r="L67">
        <v>65</v>
      </c>
      <c r="M67">
        <v>54</v>
      </c>
      <c r="N67">
        <v>302</v>
      </c>
    </row>
    <row r="68" spans="1:14" x14ac:dyDescent="0.25">
      <c r="A68">
        <v>67</v>
      </c>
      <c r="B68" t="s">
        <v>79</v>
      </c>
      <c r="C68" t="s">
        <v>174</v>
      </c>
      <c r="D68" t="s">
        <v>7</v>
      </c>
      <c r="E68">
        <v>2005</v>
      </c>
      <c r="G68" t="s">
        <v>106</v>
      </c>
      <c r="H68">
        <v>54</v>
      </c>
      <c r="I68">
        <v>66</v>
      </c>
      <c r="J68" t="s">
        <v>42</v>
      </c>
      <c r="K68" t="s">
        <v>42</v>
      </c>
      <c r="L68">
        <v>63</v>
      </c>
      <c r="M68">
        <v>47</v>
      </c>
      <c r="N68">
        <v>309</v>
      </c>
    </row>
    <row r="69" spans="1:14" x14ac:dyDescent="0.25">
      <c r="A69">
        <v>68</v>
      </c>
      <c r="B69" t="s">
        <v>80</v>
      </c>
      <c r="C69" t="s">
        <v>175</v>
      </c>
      <c r="D69" t="s">
        <v>7</v>
      </c>
      <c r="E69">
        <v>2009</v>
      </c>
      <c r="F69" t="s">
        <v>9</v>
      </c>
      <c r="G69" t="s">
        <v>102</v>
      </c>
      <c r="H69">
        <v>57</v>
      </c>
      <c r="I69">
        <v>63</v>
      </c>
      <c r="J69">
        <v>56</v>
      </c>
      <c r="K69">
        <v>63</v>
      </c>
      <c r="L69" t="s">
        <v>42</v>
      </c>
      <c r="M69" t="s">
        <v>42</v>
      </c>
      <c r="N69">
        <v>318</v>
      </c>
    </row>
    <row r="70" spans="1:14" x14ac:dyDescent="0.25">
      <c r="A70">
        <v>69</v>
      </c>
      <c r="B70" t="s">
        <v>81</v>
      </c>
      <c r="C70" t="s">
        <v>176</v>
      </c>
      <c r="D70" t="s">
        <v>4</v>
      </c>
      <c r="E70">
        <v>2008</v>
      </c>
      <c r="F70" t="s">
        <v>26</v>
      </c>
      <c r="G70" t="s">
        <v>96</v>
      </c>
      <c r="H70" t="s">
        <v>42</v>
      </c>
      <c r="I70">
        <v>67</v>
      </c>
      <c r="J70">
        <v>63</v>
      </c>
      <c r="K70" t="s">
        <v>42</v>
      </c>
      <c r="L70" t="s">
        <v>42</v>
      </c>
      <c r="M70" t="s">
        <v>42</v>
      </c>
      <c r="N70">
        <v>367</v>
      </c>
    </row>
    <row r="71" spans="1:14" x14ac:dyDescent="0.25">
      <c r="A71">
        <v>70</v>
      </c>
      <c r="B71" t="s">
        <v>82</v>
      </c>
      <c r="C71" t="s">
        <v>177</v>
      </c>
      <c r="D71" t="s">
        <v>4</v>
      </c>
      <c r="E71">
        <v>2008</v>
      </c>
      <c r="F71" t="s">
        <v>26</v>
      </c>
      <c r="G71" t="s">
        <v>102</v>
      </c>
      <c r="H71" t="s">
        <v>42</v>
      </c>
      <c r="I71" t="s">
        <v>42</v>
      </c>
      <c r="J71" t="s">
        <v>42</v>
      </c>
      <c r="K71" t="s">
        <v>42</v>
      </c>
      <c r="L71">
        <v>59</v>
      </c>
      <c r="M71" t="s">
        <v>42</v>
      </c>
      <c r="N71">
        <v>375</v>
      </c>
    </row>
    <row r="72" spans="1:14" x14ac:dyDescent="0.25">
      <c r="A72">
        <v>71</v>
      </c>
      <c r="B72" t="s">
        <v>83</v>
      </c>
      <c r="C72" t="s">
        <v>178</v>
      </c>
      <c r="D72" t="s">
        <v>4</v>
      </c>
      <c r="E72">
        <v>2010</v>
      </c>
      <c r="F72" t="s">
        <v>26</v>
      </c>
      <c r="G72" t="s">
        <v>96</v>
      </c>
      <c r="H72" t="s">
        <v>42</v>
      </c>
      <c r="I72">
        <v>68</v>
      </c>
      <c r="J72" t="s">
        <v>42</v>
      </c>
      <c r="K72" t="s">
        <v>42</v>
      </c>
      <c r="L72" t="s">
        <v>42</v>
      </c>
      <c r="M72" t="s">
        <v>42</v>
      </c>
      <c r="N72">
        <v>384</v>
      </c>
    </row>
    <row r="73" spans="1:14" x14ac:dyDescent="0.25">
      <c r="A73">
        <v>72</v>
      </c>
      <c r="B73" t="s">
        <v>84</v>
      </c>
      <c r="C73" t="s">
        <v>179</v>
      </c>
      <c r="D73" t="s">
        <v>7</v>
      </c>
      <c r="E73">
        <v>2010</v>
      </c>
      <c r="F73" t="s">
        <v>9</v>
      </c>
      <c r="G73" t="s">
        <v>96</v>
      </c>
      <c r="H73" t="s">
        <v>42</v>
      </c>
      <c r="I73">
        <v>69</v>
      </c>
      <c r="J73" t="s">
        <v>42</v>
      </c>
      <c r="K73" t="s">
        <v>42</v>
      </c>
      <c r="L73" t="s">
        <v>42</v>
      </c>
      <c r="M73" t="s">
        <v>42</v>
      </c>
      <c r="N73">
        <v>385</v>
      </c>
    </row>
    <row r="74" spans="1:14" x14ac:dyDescent="0.25">
      <c r="A74">
        <v>73</v>
      </c>
      <c r="B74" t="s">
        <v>85</v>
      </c>
      <c r="C74" t="s">
        <v>180</v>
      </c>
      <c r="D74" t="s">
        <v>4</v>
      </c>
      <c r="E74">
        <v>2010</v>
      </c>
      <c r="F74" t="s">
        <v>26</v>
      </c>
      <c r="G74" t="s">
        <v>96</v>
      </c>
      <c r="H74" t="s">
        <v>42</v>
      </c>
      <c r="I74">
        <v>70</v>
      </c>
      <c r="J74" t="s">
        <v>42</v>
      </c>
      <c r="K74" t="s">
        <v>42</v>
      </c>
      <c r="L74" t="s">
        <v>42</v>
      </c>
      <c r="M74" t="s">
        <v>42</v>
      </c>
      <c r="N74">
        <v>386</v>
      </c>
    </row>
    <row r="75" spans="1:14" x14ac:dyDescent="0.25">
      <c r="A75">
        <v>74</v>
      </c>
      <c r="B75" t="s">
        <v>86</v>
      </c>
      <c r="C75" t="s">
        <v>181</v>
      </c>
      <c r="D75" t="s">
        <v>4</v>
      </c>
      <c r="E75">
        <v>2008</v>
      </c>
      <c r="F75" t="s">
        <v>26</v>
      </c>
      <c r="G75" t="s">
        <v>97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>
        <v>395</v>
      </c>
    </row>
    <row r="76" spans="1:14" x14ac:dyDescent="0.25">
      <c r="A76">
        <v>74</v>
      </c>
      <c r="B76" t="s">
        <v>87</v>
      </c>
      <c r="C76" t="s">
        <v>182</v>
      </c>
      <c r="D76" t="s">
        <v>7</v>
      </c>
      <c r="E76">
        <v>2007</v>
      </c>
      <c r="F76" t="s">
        <v>9</v>
      </c>
      <c r="G76" t="s">
        <v>97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>
        <v>395</v>
      </c>
    </row>
    <row r="77" spans="1:14" x14ac:dyDescent="0.25">
      <c r="A77">
        <v>74</v>
      </c>
      <c r="B77" t="s">
        <v>88</v>
      </c>
      <c r="C77" t="s">
        <v>183</v>
      </c>
      <c r="D77" t="s">
        <v>4</v>
      </c>
      <c r="E77">
        <v>2008</v>
      </c>
      <c r="F77" t="s">
        <v>26</v>
      </c>
      <c r="G77" t="s">
        <v>96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>
        <v>395</v>
      </c>
    </row>
    <row r="78" spans="1:14" x14ac:dyDescent="0.25">
      <c r="A78">
        <v>74</v>
      </c>
      <c r="B78" t="s">
        <v>89</v>
      </c>
      <c r="C78" t="s">
        <v>184</v>
      </c>
      <c r="D78" t="s">
        <v>7</v>
      </c>
      <c r="E78">
        <v>2010</v>
      </c>
      <c r="F78" t="s">
        <v>9</v>
      </c>
      <c r="G78" t="s">
        <v>96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>
        <v>395</v>
      </c>
    </row>
    <row r="79" spans="1:14" x14ac:dyDescent="0.25">
      <c r="A79">
        <v>74</v>
      </c>
      <c r="B79" t="s">
        <v>90</v>
      </c>
      <c r="C79" t="s">
        <v>185</v>
      </c>
      <c r="D79" t="s">
        <v>4</v>
      </c>
      <c r="E79">
        <v>2009</v>
      </c>
      <c r="F79" t="s">
        <v>91</v>
      </c>
      <c r="G79" t="s">
        <v>96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B1" workbookViewId="0">
      <selection activeCell="D1" activeCellId="1" sqref="B1:B1048576 D1:D1048576"/>
    </sheetView>
  </sheetViews>
  <sheetFormatPr defaultRowHeight="15" x14ac:dyDescent="0.25"/>
  <cols>
    <col min="7" max="9" width="9.140625" customWidth="1"/>
    <col min="10" max="10" width="46.28515625" bestFit="1" customWidth="1"/>
    <col min="11" max="11" width="25.140625" bestFit="1" customWidth="1"/>
    <col min="12" max="12" width="2.42578125" bestFit="1" customWidth="1"/>
    <col min="14" max="14" width="2.42578125" bestFit="1" customWidth="1"/>
    <col min="17" max="17" width="73.28515625" bestFit="1" customWidth="1"/>
  </cols>
  <sheetData>
    <row r="1" spans="1:17" x14ac:dyDescent="0.25">
      <c r="A1" t="s">
        <v>108</v>
      </c>
      <c r="B1" t="s">
        <v>3</v>
      </c>
      <c r="C1" t="s">
        <v>4</v>
      </c>
      <c r="D1" t="s">
        <v>96</v>
      </c>
      <c r="J1" s="2" t="s">
        <v>188</v>
      </c>
      <c r="K1" t="s">
        <v>108</v>
      </c>
      <c r="L1" s="1" t="s">
        <v>187</v>
      </c>
      <c r="M1" t="s">
        <v>3</v>
      </c>
      <c r="N1" s="1" t="s">
        <v>187</v>
      </c>
      <c r="O1" t="s">
        <v>4</v>
      </c>
      <c r="P1" s="1" t="s">
        <v>189</v>
      </c>
      <c r="Q1" t="str">
        <f>CONCATENATE(" WHERE NOT EXISTS (SELECT sailno FROM tekmovalec WHERE sailno = '",M1,"');")</f>
        <v xml:space="preserve"> WHERE NOT EXISTS (SELECT sailno FROM tekmovalec WHERE sailno = 'SLO922');</v>
      </c>
    </row>
    <row r="2" spans="1:17" x14ac:dyDescent="0.25">
      <c r="A2" t="s">
        <v>109</v>
      </c>
      <c r="B2" t="s">
        <v>6</v>
      </c>
      <c r="C2" t="s">
        <v>7</v>
      </c>
      <c r="D2" t="s">
        <v>96</v>
      </c>
      <c r="J2" s="2" t="s">
        <v>188</v>
      </c>
      <c r="K2" t="s">
        <v>109</v>
      </c>
      <c r="L2" s="1" t="s">
        <v>187</v>
      </c>
      <c r="M2" t="s">
        <v>6</v>
      </c>
      <c r="N2" s="1" t="s">
        <v>187</v>
      </c>
      <c r="O2" t="s">
        <v>7</v>
      </c>
      <c r="P2" s="1" t="s">
        <v>189</v>
      </c>
      <c r="Q2" t="str">
        <f t="shared" ref="Q2:Q65" si="0">CONCATENATE(" WHERE NOT EXISTS (SELECT sailno FROM tekmovalec WHERE sailno = '",M2,"');")</f>
        <v xml:space="preserve"> WHERE NOT EXISTS (SELECT sailno FROM tekmovalec WHERE sailno = 'SLO711');</v>
      </c>
    </row>
    <row r="3" spans="1:17" x14ac:dyDescent="0.25">
      <c r="A3" t="s">
        <v>110</v>
      </c>
      <c r="B3" t="s">
        <v>8</v>
      </c>
      <c r="C3" t="s">
        <v>7</v>
      </c>
      <c r="D3" t="s">
        <v>96</v>
      </c>
      <c r="J3" s="2" t="s">
        <v>188</v>
      </c>
      <c r="K3" t="s">
        <v>110</v>
      </c>
      <c r="L3" s="1" t="s">
        <v>187</v>
      </c>
      <c r="M3" t="s">
        <v>8</v>
      </c>
      <c r="N3" s="1" t="s">
        <v>187</v>
      </c>
      <c r="O3" t="s">
        <v>7</v>
      </c>
      <c r="P3" s="1" t="s">
        <v>189</v>
      </c>
      <c r="Q3" t="str">
        <f t="shared" si="0"/>
        <v xml:space="preserve"> WHERE NOT EXISTS (SELECT sailno FROM tekmovalec WHERE sailno = 'SLO944');</v>
      </c>
    </row>
    <row r="4" spans="1:17" x14ac:dyDescent="0.25">
      <c r="A4" t="s">
        <v>111</v>
      </c>
      <c r="B4" t="s">
        <v>11</v>
      </c>
      <c r="C4" t="s">
        <v>4</v>
      </c>
      <c r="D4" t="s">
        <v>98</v>
      </c>
      <c r="J4" s="2" t="s">
        <v>188</v>
      </c>
      <c r="K4" t="s">
        <v>111</v>
      </c>
      <c r="L4" s="1" t="s">
        <v>187</v>
      </c>
      <c r="M4" t="s">
        <v>11</v>
      </c>
      <c r="N4" s="1" t="s">
        <v>187</v>
      </c>
      <c r="O4" t="s">
        <v>4</v>
      </c>
      <c r="P4" s="1" t="s">
        <v>189</v>
      </c>
      <c r="Q4" t="str">
        <f t="shared" si="0"/>
        <v xml:space="preserve"> WHERE NOT EXISTS (SELECT sailno FROM tekmovalec WHERE sailno = 'SLO311');</v>
      </c>
    </row>
    <row r="5" spans="1:17" x14ac:dyDescent="0.25">
      <c r="A5" t="s">
        <v>112</v>
      </c>
      <c r="B5" t="s">
        <v>12</v>
      </c>
      <c r="C5" t="s">
        <v>4</v>
      </c>
      <c r="D5" t="s">
        <v>98</v>
      </c>
      <c r="J5" s="2" t="s">
        <v>188</v>
      </c>
      <c r="K5" t="s">
        <v>112</v>
      </c>
      <c r="L5" s="1" t="s">
        <v>187</v>
      </c>
      <c r="M5" t="s">
        <v>12</v>
      </c>
      <c r="N5" s="1" t="s">
        <v>187</v>
      </c>
      <c r="O5" t="s">
        <v>4</v>
      </c>
      <c r="P5" s="1" t="s">
        <v>189</v>
      </c>
      <c r="Q5" t="str">
        <f t="shared" si="0"/>
        <v xml:space="preserve"> WHERE NOT EXISTS (SELECT sailno FROM tekmovalec WHERE sailno = 'SLO64');</v>
      </c>
    </row>
    <row r="6" spans="1:17" x14ac:dyDescent="0.25">
      <c r="A6" t="s">
        <v>113</v>
      </c>
      <c r="B6" t="s">
        <v>13</v>
      </c>
      <c r="C6" t="s">
        <v>7</v>
      </c>
      <c r="D6" t="s">
        <v>96</v>
      </c>
      <c r="J6" s="2" t="s">
        <v>188</v>
      </c>
      <c r="K6" t="s">
        <v>113</v>
      </c>
      <c r="L6" s="1" t="s">
        <v>187</v>
      </c>
      <c r="M6" t="s">
        <v>13</v>
      </c>
      <c r="N6" s="1" t="s">
        <v>187</v>
      </c>
      <c r="O6" t="s">
        <v>7</v>
      </c>
      <c r="P6" s="1" t="s">
        <v>189</v>
      </c>
      <c r="Q6" t="str">
        <f t="shared" si="0"/>
        <v xml:space="preserve"> WHERE NOT EXISTS (SELECT sailno FROM tekmovalec WHERE sailno = 'SLO811');</v>
      </c>
    </row>
    <row r="7" spans="1:17" x14ac:dyDescent="0.25">
      <c r="A7" t="s">
        <v>114</v>
      </c>
      <c r="B7" t="s">
        <v>14</v>
      </c>
      <c r="C7" t="s">
        <v>7</v>
      </c>
      <c r="D7" t="s">
        <v>97</v>
      </c>
      <c r="J7" s="2" t="s">
        <v>188</v>
      </c>
      <c r="K7" t="s">
        <v>114</v>
      </c>
      <c r="L7" s="1" t="s">
        <v>187</v>
      </c>
      <c r="M7" t="s">
        <v>14</v>
      </c>
      <c r="N7" s="1" t="s">
        <v>187</v>
      </c>
      <c r="O7" t="s">
        <v>7</v>
      </c>
      <c r="P7" s="1" t="s">
        <v>189</v>
      </c>
      <c r="Q7" t="str">
        <f t="shared" si="0"/>
        <v xml:space="preserve"> WHERE NOT EXISTS (SELECT sailno FROM tekmovalec WHERE sailno = 'SLO758');</v>
      </c>
    </row>
    <row r="8" spans="1:17" x14ac:dyDescent="0.25">
      <c r="A8" t="s">
        <v>115</v>
      </c>
      <c r="B8" t="s">
        <v>15</v>
      </c>
      <c r="C8" t="s">
        <v>7</v>
      </c>
      <c r="D8" t="s">
        <v>100</v>
      </c>
      <c r="J8" s="2" t="s">
        <v>188</v>
      </c>
      <c r="K8" t="s">
        <v>115</v>
      </c>
      <c r="L8" s="1" t="s">
        <v>187</v>
      </c>
      <c r="M8" t="s">
        <v>15</v>
      </c>
      <c r="N8" s="1" t="s">
        <v>187</v>
      </c>
      <c r="O8" t="s">
        <v>7</v>
      </c>
      <c r="P8" s="1" t="s">
        <v>189</v>
      </c>
      <c r="Q8" t="str">
        <f t="shared" si="0"/>
        <v xml:space="preserve"> WHERE NOT EXISTS (SELECT sailno FROM tekmovalec WHERE sailno = 'ITA8765');</v>
      </c>
    </row>
    <row r="9" spans="1:17" x14ac:dyDescent="0.25">
      <c r="A9" t="s">
        <v>116</v>
      </c>
      <c r="B9" t="s">
        <v>17</v>
      </c>
      <c r="C9" t="s">
        <v>4</v>
      </c>
      <c r="D9" t="s">
        <v>96</v>
      </c>
      <c r="J9" s="2" t="s">
        <v>188</v>
      </c>
      <c r="K9" t="s">
        <v>116</v>
      </c>
      <c r="L9" s="1" t="s">
        <v>187</v>
      </c>
      <c r="M9" t="s">
        <v>17</v>
      </c>
      <c r="N9" s="1" t="s">
        <v>187</v>
      </c>
      <c r="O9" t="s">
        <v>4</v>
      </c>
      <c r="P9" s="1" t="s">
        <v>189</v>
      </c>
      <c r="Q9" t="str">
        <f t="shared" si="0"/>
        <v xml:space="preserve"> WHERE NOT EXISTS (SELECT sailno FROM tekmovalec WHERE sailno = 'SLO952');</v>
      </c>
    </row>
    <row r="10" spans="1:17" x14ac:dyDescent="0.25">
      <c r="A10" t="s">
        <v>117</v>
      </c>
      <c r="B10" t="s">
        <v>18</v>
      </c>
      <c r="C10" t="s">
        <v>7</v>
      </c>
      <c r="D10" t="s">
        <v>101</v>
      </c>
      <c r="J10" s="2" t="s">
        <v>188</v>
      </c>
      <c r="K10" t="s">
        <v>117</v>
      </c>
      <c r="L10" s="1" t="s">
        <v>187</v>
      </c>
      <c r="M10" t="s">
        <v>18</v>
      </c>
      <c r="N10" s="1" t="s">
        <v>187</v>
      </c>
      <c r="O10" t="s">
        <v>7</v>
      </c>
      <c r="P10" s="1" t="s">
        <v>189</v>
      </c>
      <c r="Q10" t="str">
        <f t="shared" si="0"/>
        <v xml:space="preserve"> WHERE NOT EXISTS (SELECT sailno FROM tekmovalec WHERE sailno = 'SLO666');</v>
      </c>
    </row>
    <row r="11" spans="1:17" x14ac:dyDescent="0.25">
      <c r="A11" t="s">
        <v>118</v>
      </c>
      <c r="B11" t="s">
        <v>19</v>
      </c>
      <c r="C11" t="s">
        <v>7</v>
      </c>
      <c r="D11" t="s">
        <v>97</v>
      </c>
      <c r="J11" s="2" t="s">
        <v>188</v>
      </c>
      <c r="K11" t="s">
        <v>118</v>
      </c>
      <c r="L11" s="1" t="s">
        <v>187</v>
      </c>
      <c r="M11" t="s">
        <v>19</v>
      </c>
      <c r="N11" s="1" t="s">
        <v>187</v>
      </c>
      <c r="O11" t="s">
        <v>7</v>
      </c>
      <c r="P11" s="1" t="s">
        <v>189</v>
      </c>
      <c r="Q11" t="str">
        <f t="shared" si="0"/>
        <v xml:space="preserve"> WHERE NOT EXISTS (SELECT sailno FROM tekmovalec WHERE sailno = 'SLO411');</v>
      </c>
    </row>
    <row r="12" spans="1:17" x14ac:dyDescent="0.25">
      <c r="A12" t="s">
        <v>119</v>
      </c>
      <c r="B12" t="s">
        <v>20</v>
      </c>
      <c r="C12" t="s">
        <v>7</v>
      </c>
      <c r="D12" t="s">
        <v>97</v>
      </c>
      <c r="J12" s="2" t="s">
        <v>188</v>
      </c>
      <c r="K12" t="s">
        <v>119</v>
      </c>
      <c r="L12" s="1" t="s">
        <v>187</v>
      </c>
      <c r="M12" t="s">
        <v>20</v>
      </c>
      <c r="N12" s="1" t="s">
        <v>187</v>
      </c>
      <c r="O12" t="s">
        <v>7</v>
      </c>
      <c r="P12" s="1" t="s">
        <v>189</v>
      </c>
      <c r="Q12" t="str">
        <f t="shared" si="0"/>
        <v xml:space="preserve"> WHERE NOT EXISTS (SELECT sailno FROM tekmovalec WHERE sailno = 'SLO750');</v>
      </c>
    </row>
    <row r="13" spans="1:17" x14ac:dyDescent="0.25">
      <c r="A13" t="s">
        <v>120</v>
      </c>
      <c r="B13" t="s">
        <v>21</v>
      </c>
      <c r="C13" t="s">
        <v>7</v>
      </c>
      <c r="D13" t="s">
        <v>99</v>
      </c>
      <c r="J13" s="2" t="s">
        <v>188</v>
      </c>
      <c r="K13" t="s">
        <v>120</v>
      </c>
      <c r="L13" s="1" t="s">
        <v>187</v>
      </c>
      <c r="M13" t="s">
        <v>21</v>
      </c>
      <c r="N13" s="1" t="s">
        <v>187</v>
      </c>
      <c r="O13" t="s">
        <v>7</v>
      </c>
      <c r="P13" s="1" t="s">
        <v>189</v>
      </c>
      <c r="Q13" t="str">
        <f t="shared" si="0"/>
        <v xml:space="preserve"> WHERE NOT EXISTS (SELECT sailno FROM tekmovalec WHERE sailno = 'SLO1212');</v>
      </c>
    </row>
    <row r="14" spans="1:17" x14ac:dyDescent="0.25">
      <c r="A14" t="s">
        <v>121</v>
      </c>
      <c r="B14" t="s">
        <v>22</v>
      </c>
      <c r="C14" t="s">
        <v>7</v>
      </c>
      <c r="D14" t="s">
        <v>97</v>
      </c>
      <c r="J14" s="2" t="s">
        <v>188</v>
      </c>
      <c r="K14" t="s">
        <v>121</v>
      </c>
      <c r="L14" s="1" t="s">
        <v>187</v>
      </c>
      <c r="M14" t="s">
        <v>22</v>
      </c>
      <c r="N14" s="1" t="s">
        <v>187</v>
      </c>
      <c r="O14" t="s">
        <v>7</v>
      </c>
      <c r="P14" s="1" t="s">
        <v>189</v>
      </c>
      <c r="Q14" t="str">
        <f t="shared" si="0"/>
        <v xml:space="preserve"> WHERE NOT EXISTS (SELECT sailno FROM tekmovalec WHERE sailno = 'SLO1005');</v>
      </c>
    </row>
    <row r="15" spans="1:17" x14ac:dyDescent="0.25">
      <c r="A15" t="s">
        <v>122</v>
      </c>
      <c r="B15" t="s">
        <v>23</v>
      </c>
      <c r="C15" t="s">
        <v>7</v>
      </c>
      <c r="D15" t="s">
        <v>100</v>
      </c>
      <c r="J15" s="2" t="s">
        <v>188</v>
      </c>
      <c r="K15" t="s">
        <v>122</v>
      </c>
      <c r="L15" s="1" t="s">
        <v>187</v>
      </c>
      <c r="M15" t="s">
        <v>23</v>
      </c>
      <c r="N15" s="1" t="s">
        <v>187</v>
      </c>
      <c r="O15" t="s">
        <v>7</v>
      </c>
      <c r="P15" s="1" t="s">
        <v>189</v>
      </c>
      <c r="Q15" t="str">
        <f t="shared" si="0"/>
        <v xml:space="preserve"> WHERE NOT EXISTS (SELECT sailno FROM tekmovalec WHERE sailno = 'ITA8874');</v>
      </c>
    </row>
    <row r="16" spans="1:17" x14ac:dyDescent="0.25">
      <c r="A16" t="s">
        <v>123</v>
      </c>
      <c r="B16" t="s">
        <v>24</v>
      </c>
      <c r="C16" t="s">
        <v>4</v>
      </c>
      <c r="D16" t="s">
        <v>96</v>
      </c>
      <c r="J16" s="2" t="s">
        <v>188</v>
      </c>
      <c r="K16" t="s">
        <v>123</v>
      </c>
      <c r="L16" s="1" t="s">
        <v>187</v>
      </c>
      <c r="M16" t="s">
        <v>24</v>
      </c>
      <c r="N16" s="1" t="s">
        <v>187</v>
      </c>
      <c r="O16" t="s">
        <v>4</v>
      </c>
      <c r="P16" s="1" t="s">
        <v>189</v>
      </c>
      <c r="Q16" t="str">
        <f t="shared" si="0"/>
        <v xml:space="preserve"> WHERE NOT EXISTS (SELECT sailno FROM tekmovalec WHERE sailno = 'SLO913');</v>
      </c>
    </row>
    <row r="17" spans="1:17" x14ac:dyDescent="0.25">
      <c r="A17" t="s">
        <v>124</v>
      </c>
      <c r="B17" t="s">
        <v>25</v>
      </c>
      <c r="C17" t="s">
        <v>4</v>
      </c>
      <c r="D17" t="s">
        <v>98</v>
      </c>
      <c r="J17" s="2" t="s">
        <v>188</v>
      </c>
      <c r="K17" t="s">
        <v>124</v>
      </c>
      <c r="L17" s="1" t="s">
        <v>187</v>
      </c>
      <c r="M17" t="s">
        <v>25</v>
      </c>
      <c r="N17" s="1" t="s">
        <v>187</v>
      </c>
      <c r="O17" t="s">
        <v>4</v>
      </c>
      <c r="P17" s="1" t="s">
        <v>189</v>
      </c>
      <c r="Q17" t="str">
        <f t="shared" si="0"/>
        <v xml:space="preserve"> WHERE NOT EXISTS (SELECT sailno FROM tekmovalec WHERE sailno = 'SLO310');</v>
      </c>
    </row>
    <row r="18" spans="1:17" x14ac:dyDescent="0.25">
      <c r="A18" t="s">
        <v>125</v>
      </c>
      <c r="B18" t="s">
        <v>27</v>
      </c>
      <c r="C18" t="s">
        <v>7</v>
      </c>
      <c r="D18" t="s">
        <v>96</v>
      </c>
      <c r="J18" s="2" t="s">
        <v>188</v>
      </c>
      <c r="K18" t="s">
        <v>125</v>
      </c>
      <c r="L18" s="1" t="s">
        <v>187</v>
      </c>
      <c r="M18" t="s">
        <v>27</v>
      </c>
      <c r="N18" s="1" t="s">
        <v>187</v>
      </c>
      <c r="O18" t="s">
        <v>7</v>
      </c>
      <c r="P18" s="1" t="s">
        <v>189</v>
      </c>
      <c r="Q18" t="str">
        <f t="shared" si="0"/>
        <v xml:space="preserve"> WHERE NOT EXISTS (SELECT sailno FROM tekmovalec WHERE sailno = 'SLO951');</v>
      </c>
    </row>
    <row r="19" spans="1:17" x14ac:dyDescent="0.25">
      <c r="A19" t="s">
        <v>126</v>
      </c>
      <c r="B19" t="s">
        <v>28</v>
      </c>
      <c r="C19" t="s">
        <v>7</v>
      </c>
      <c r="D19" t="s">
        <v>99</v>
      </c>
      <c r="J19" s="2" t="s">
        <v>188</v>
      </c>
      <c r="K19" t="s">
        <v>126</v>
      </c>
      <c r="L19" s="1" t="s">
        <v>187</v>
      </c>
      <c r="M19" t="s">
        <v>28</v>
      </c>
      <c r="N19" s="1" t="s">
        <v>187</v>
      </c>
      <c r="O19" t="s">
        <v>7</v>
      </c>
      <c r="P19" s="1" t="s">
        <v>189</v>
      </c>
      <c r="Q19" t="str">
        <f t="shared" si="0"/>
        <v xml:space="preserve"> WHERE NOT EXISTS (SELECT sailno FROM tekmovalec WHERE sailno = 'SLO87');</v>
      </c>
    </row>
    <row r="20" spans="1:17" x14ac:dyDescent="0.25">
      <c r="A20" t="s">
        <v>127</v>
      </c>
      <c r="B20" t="s">
        <v>29</v>
      </c>
      <c r="C20" t="s">
        <v>4</v>
      </c>
      <c r="D20" t="s">
        <v>99</v>
      </c>
      <c r="J20" s="2" t="s">
        <v>188</v>
      </c>
      <c r="K20" t="s">
        <v>127</v>
      </c>
      <c r="L20" s="1" t="s">
        <v>187</v>
      </c>
      <c r="M20" t="s">
        <v>29</v>
      </c>
      <c r="N20" s="1" t="s">
        <v>187</v>
      </c>
      <c r="O20" t="s">
        <v>4</v>
      </c>
      <c r="P20" s="1" t="s">
        <v>189</v>
      </c>
      <c r="Q20" t="str">
        <f t="shared" si="0"/>
        <v xml:space="preserve"> WHERE NOT EXISTS (SELECT sailno FROM tekmovalec WHERE sailno = 'SLO228');</v>
      </c>
    </row>
    <row r="21" spans="1:17" x14ac:dyDescent="0.25">
      <c r="A21" t="s">
        <v>128</v>
      </c>
      <c r="B21" t="s">
        <v>30</v>
      </c>
      <c r="C21" t="s">
        <v>7</v>
      </c>
      <c r="D21" t="s">
        <v>98</v>
      </c>
      <c r="J21" s="2" t="s">
        <v>188</v>
      </c>
      <c r="K21" t="s">
        <v>128</v>
      </c>
      <c r="L21" s="1" t="s">
        <v>187</v>
      </c>
      <c r="M21" t="s">
        <v>30</v>
      </c>
      <c r="N21" s="1" t="s">
        <v>187</v>
      </c>
      <c r="O21" t="s">
        <v>7</v>
      </c>
      <c r="P21" s="1" t="s">
        <v>189</v>
      </c>
      <c r="Q21" t="str">
        <f t="shared" si="0"/>
        <v xml:space="preserve"> WHERE NOT EXISTS (SELECT sailno FROM tekmovalec WHERE sailno = 'SLO377');</v>
      </c>
    </row>
    <row r="22" spans="1:17" x14ac:dyDescent="0.25">
      <c r="A22" t="s">
        <v>129</v>
      </c>
      <c r="B22" t="s">
        <v>31</v>
      </c>
      <c r="C22" t="s">
        <v>7</v>
      </c>
      <c r="D22" t="s">
        <v>98</v>
      </c>
      <c r="J22" s="2" t="s">
        <v>188</v>
      </c>
      <c r="K22" t="s">
        <v>129</v>
      </c>
      <c r="L22" s="1" t="s">
        <v>187</v>
      </c>
      <c r="M22" t="s">
        <v>31</v>
      </c>
      <c r="N22" s="1" t="s">
        <v>187</v>
      </c>
      <c r="O22" t="s">
        <v>7</v>
      </c>
      <c r="P22" s="1" t="s">
        <v>189</v>
      </c>
      <c r="Q22" t="str">
        <f t="shared" si="0"/>
        <v xml:space="preserve"> WHERE NOT EXISTS (SELECT sailno FROM tekmovalec WHERE sailno = 'SLO1860');</v>
      </c>
    </row>
    <row r="23" spans="1:17" x14ac:dyDescent="0.25">
      <c r="A23" t="s">
        <v>130</v>
      </c>
      <c r="B23" t="s">
        <v>32</v>
      </c>
      <c r="C23" t="s">
        <v>7</v>
      </c>
      <c r="D23" t="s">
        <v>99</v>
      </c>
      <c r="J23" s="2" t="s">
        <v>188</v>
      </c>
      <c r="K23" t="s">
        <v>130</v>
      </c>
      <c r="L23" s="1" t="s">
        <v>187</v>
      </c>
      <c r="M23" t="s">
        <v>32</v>
      </c>
      <c r="N23" s="1" t="s">
        <v>187</v>
      </c>
      <c r="O23" t="s">
        <v>7</v>
      </c>
      <c r="P23" s="1" t="s">
        <v>189</v>
      </c>
      <c r="Q23" t="str">
        <f t="shared" si="0"/>
        <v xml:space="preserve"> WHERE NOT EXISTS (SELECT sailno FROM tekmovalec WHERE sailno = 'SLO255');</v>
      </c>
    </row>
    <row r="24" spans="1:17" x14ac:dyDescent="0.25">
      <c r="A24" t="s">
        <v>131</v>
      </c>
      <c r="B24" t="s">
        <v>33</v>
      </c>
      <c r="C24" t="s">
        <v>4</v>
      </c>
      <c r="D24" t="s">
        <v>102</v>
      </c>
      <c r="J24" s="2" t="s">
        <v>188</v>
      </c>
      <c r="K24" t="s">
        <v>131</v>
      </c>
      <c r="L24" s="1" t="s">
        <v>187</v>
      </c>
      <c r="M24" t="s">
        <v>33</v>
      </c>
      <c r="N24" s="1" t="s">
        <v>187</v>
      </c>
      <c r="O24" t="s">
        <v>4</v>
      </c>
      <c r="P24" s="1" t="s">
        <v>189</v>
      </c>
      <c r="Q24" t="str">
        <f t="shared" si="0"/>
        <v xml:space="preserve"> WHERE NOT EXISTS (SELECT sailno FROM tekmovalec WHERE sailno = 'SLO58');</v>
      </c>
    </row>
    <row r="25" spans="1:17" x14ac:dyDescent="0.25">
      <c r="A25" t="s">
        <v>132</v>
      </c>
      <c r="B25" t="s">
        <v>34</v>
      </c>
      <c r="C25" t="s">
        <v>7</v>
      </c>
      <c r="D25" t="s">
        <v>35</v>
      </c>
      <c r="J25" s="2" t="s">
        <v>188</v>
      </c>
      <c r="K25" t="s">
        <v>132</v>
      </c>
      <c r="L25" s="1" t="s">
        <v>187</v>
      </c>
      <c r="M25" t="s">
        <v>34</v>
      </c>
      <c r="N25" s="1" t="s">
        <v>187</v>
      </c>
      <c r="O25" t="s">
        <v>7</v>
      </c>
      <c r="P25" s="1" t="s">
        <v>189</v>
      </c>
      <c r="Q25" t="str">
        <f t="shared" si="0"/>
        <v xml:space="preserve"> WHERE NOT EXISTS (SELECT sailno FROM tekmovalec WHERE sailno = 'ITA9032');</v>
      </c>
    </row>
    <row r="26" spans="1:17" x14ac:dyDescent="0.25">
      <c r="A26" t="s">
        <v>133</v>
      </c>
      <c r="B26" t="s">
        <v>36</v>
      </c>
      <c r="C26" t="s">
        <v>7</v>
      </c>
      <c r="D26" t="s">
        <v>97</v>
      </c>
      <c r="J26" s="2" t="s">
        <v>188</v>
      </c>
      <c r="K26" t="s">
        <v>133</v>
      </c>
      <c r="L26" s="1" t="s">
        <v>187</v>
      </c>
      <c r="M26" t="s">
        <v>36</v>
      </c>
      <c r="N26" s="1" t="s">
        <v>187</v>
      </c>
      <c r="O26" t="s">
        <v>7</v>
      </c>
      <c r="P26" s="1" t="s">
        <v>189</v>
      </c>
      <c r="Q26" t="str">
        <f t="shared" si="0"/>
        <v xml:space="preserve"> WHERE NOT EXISTS (SELECT sailno FROM tekmovalec WHERE sailno = 'SLO512');</v>
      </c>
    </row>
    <row r="27" spans="1:17" x14ac:dyDescent="0.25">
      <c r="A27" t="s">
        <v>134</v>
      </c>
      <c r="B27" t="s">
        <v>37</v>
      </c>
      <c r="C27" t="s">
        <v>7</v>
      </c>
      <c r="D27" t="s">
        <v>103</v>
      </c>
      <c r="J27" s="2" t="s">
        <v>188</v>
      </c>
      <c r="K27" t="s">
        <v>134</v>
      </c>
      <c r="L27" s="1" t="s">
        <v>187</v>
      </c>
      <c r="M27" t="s">
        <v>37</v>
      </c>
      <c r="N27" s="1" t="s">
        <v>187</v>
      </c>
      <c r="O27" t="s">
        <v>7</v>
      </c>
      <c r="P27" s="1" t="s">
        <v>189</v>
      </c>
      <c r="Q27" t="str">
        <f t="shared" si="0"/>
        <v xml:space="preserve"> WHERE NOT EXISTS (SELECT sailno FROM tekmovalec WHERE sailno = 'SLO525');</v>
      </c>
    </row>
    <row r="28" spans="1:17" x14ac:dyDescent="0.25">
      <c r="A28" t="s">
        <v>135</v>
      </c>
      <c r="B28" t="s">
        <v>38</v>
      </c>
      <c r="C28" t="s">
        <v>7</v>
      </c>
      <c r="D28" t="s">
        <v>35</v>
      </c>
      <c r="J28" s="2" t="s">
        <v>188</v>
      </c>
      <c r="K28" t="s">
        <v>135</v>
      </c>
      <c r="L28" s="1" t="s">
        <v>187</v>
      </c>
      <c r="M28" t="s">
        <v>38</v>
      </c>
      <c r="N28" s="1" t="s">
        <v>187</v>
      </c>
      <c r="O28" t="s">
        <v>7</v>
      </c>
      <c r="P28" s="1" t="s">
        <v>189</v>
      </c>
      <c r="Q28" t="str">
        <f t="shared" si="0"/>
        <v xml:space="preserve"> WHERE NOT EXISTS (SELECT sailno FROM tekmovalec WHERE sailno = 'ITA9033');</v>
      </c>
    </row>
    <row r="29" spans="1:17" x14ac:dyDescent="0.25">
      <c r="A29" t="s">
        <v>136</v>
      </c>
      <c r="B29" t="s">
        <v>39</v>
      </c>
      <c r="C29" t="s">
        <v>4</v>
      </c>
      <c r="D29" t="s">
        <v>96</v>
      </c>
      <c r="J29" s="2" t="s">
        <v>188</v>
      </c>
      <c r="K29" t="s">
        <v>136</v>
      </c>
      <c r="L29" s="1" t="s">
        <v>187</v>
      </c>
      <c r="M29" t="s">
        <v>39</v>
      </c>
      <c r="N29" s="1" t="s">
        <v>187</v>
      </c>
      <c r="O29" t="s">
        <v>4</v>
      </c>
      <c r="P29" s="1" t="s">
        <v>189</v>
      </c>
      <c r="Q29" t="str">
        <f t="shared" si="0"/>
        <v xml:space="preserve"> WHERE NOT EXISTS (SELECT sailno FROM tekmovalec WHERE sailno = 'SLO911');</v>
      </c>
    </row>
    <row r="30" spans="1:17" x14ac:dyDescent="0.25">
      <c r="A30" t="s">
        <v>137</v>
      </c>
      <c r="B30" t="s">
        <v>40</v>
      </c>
      <c r="C30" t="s">
        <v>7</v>
      </c>
      <c r="D30" t="s">
        <v>96</v>
      </c>
      <c r="J30" s="2" t="s">
        <v>188</v>
      </c>
      <c r="K30" t="s">
        <v>137</v>
      </c>
      <c r="L30" s="1" t="s">
        <v>187</v>
      </c>
      <c r="M30" t="s">
        <v>40</v>
      </c>
      <c r="N30" s="1" t="s">
        <v>187</v>
      </c>
      <c r="O30" t="s">
        <v>7</v>
      </c>
      <c r="P30" s="1" t="s">
        <v>189</v>
      </c>
      <c r="Q30" t="str">
        <f t="shared" si="0"/>
        <v xml:space="preserve"> WHERE NOT EXISTS (SELECT sailno FROM tekmovalec WHERE sailno = 'SLO511');</v>
      </c>
    </row>
    <row r="31" spans="1:17" x14ac:dyDescent="0.25">
      <c r="A31" t="s">
        <v>138</v>
      </c>
      <c r="B31" t="s">
        <v>41</v>
      </c>
      <c r="C31" t="s">
        <v>4</v>
      </c>
      <c r="D31" t="s">
        <v>100</v>
      </c>
      <c r="J31" s="2" t="s">
        <v>188</v>
      </c>
      <c r="K31" t="s">
        <v>138</v>
      </c>
      <c r="L31" s="1" t="s">
        <v>187</v>
      </c>
      <c r="M31" t="s">
        <v>41</v>
      </c>
      <c r="N31" s="1" t="s">
        <v>187</v>
      </c>
      <c r="O31" t="s">
        <v>4</v>
      </c>
      <c r="P31" s="1" t="s">
        <v>189</v>
      </c>
      <c r="Q31" t="str">
        <f t="shared" si="0"/>
        <v xml:space="preserve"> WHERE NOT EXISTS (SELECT sailno FROM tekmovalec WHERE sailno = 'ITA7369');</v>
      </c>
    </row>
    <row r="32" spans="1:17" x14ac:dyDescent="0.25">
      <c r="A32" t="s">
        <v>139</v>
      </c>
      <c r="B32" t="s">
        <v>43</v>
      </c>
      <c r="C32" t="s">
        <v>7</v>
      </c>
      <c r="D32" t="s">
        <v>101</v>
      </c>
      <c r="J32" s="2" t="s">
        <v>188</v>
      </c>
      <c r="K32" t="s">
        <v>139</v>
      </c>
      <c r="L32" s="1" t="s">
        <v>187</v>
      </c>
      <c r="M32" t="s">
        <v>43</v>
      </c>
      <c r="N32" s="1" t="s">
        <v>187</v>
      </c>
      <c r="O32" t="s">
        <v>7</v>
      </c>
      <c r="P32" s="1" t="s">
        <v>189</v>
      </c>
      <c r="Q32" t="str">
        <f t="shared" si="0"/>
        <v xml:space="preserve"> WHERE NOT EXISTS (SELECT sailno FROM tekmovalec WHERE sailno = 'SLO677');</v>
      </c>
    </row>
    <row r="33" spans="1:17" x14ac:dyDescent="0.25">
      <c r="A33" t="s">
        <v>140</v>
      </c>
      <c r="B33" t="s">
        <v>44</v>
      </c>
      <c r="C33" t="s">
        <v>4</v>
      </c>
      <c r="D33" t="s">
        <v>35</v>
      </c>
      <c r="J33" s="2" t="s">
        <v>188</v>
      </c>
      <c r="K33" t="s">
        <v>140</v>
      </c>
      <c r="L33" s="1" t="s">
        <v>187</v>
      </c>
      <c r="M33" t="s">
        <v>44</v>
      </c>
      <c r="N33" s="1" t="s">
        <v>187</v>
      </c>
      <c r="O33" t="s">
        <v>4</v>
      </c>
      <c r="P33" s="1" t="s">
        <v>189</v>
      </c>
      <c r="Q33" t="str">
        <f t="shared" si="0"/>
        <v xml:space="preserve"> WHERE NOT EXISTS (SELECT sailno FROM tekmovalec WHERE sailno = 'ITA8063');</v>
      </c>
    </row>
    <row r="34" spans="1:17" x14ac:dyDescent="0.25">
      <c r="A34" t="s">
        <v>141</v>
      </c>
      <c r="B34" t="s">
        <v>45</v>
      </c>
      <c r="C34" t="s">
        <v>4</v>
      </c>
      <c r="D34" t="s">
        <v>104</v>
      </c>
      <c r="J34" s="2" t="s">
        <v>188</v>
      </c>
      <c r="K34" t="s">
        <v>141</v>
      </c>
      <c r="L34" s="1" t="s">
        <v>187</v>
      </c>
      <c r="M34" t="s">
        <v>45</v>
      </c>
      <c r="N34" s="1" t="s">
        <v>187</v>
      </c>
      <c r="O34" t="s">
        <v>4</v>
      </c>
      <c r="P34" s="1" t="s">
        <v>189</v>
      </c>
      <c r="Q34" t="str">
        <f t="shared" si="0"/>
        <v xml:space="preserve"> WHERE NOT EXISTS (SELECT sailno FROM tekmovalec WHERE sailno = 'SLO234');</v>
      </c>
    </row>
    <row r="35" spans="1:17" x14ac:dyDescent="0.25">
      <c r="A35" t="s">
        <v>142</v>
      </c>
      <c r="B35" t="s">
        <v>47</v>
      </c>
      <c r="C35" t="s">
        <v>7</v>
      </c>
      <c r="D35" t="s">
        <v>98</v>
      </c>
      <c r="J35" s="2" t="s">
        <v>188</v>
      </c>
      <c r="K35" t="s">
        <v>142</v>
      </c>
      <c r="L35" s="1" t="s">
        <v>187</v>
      </c>
      <c r="M35" t="s">
        <v>47</v>
      </c>
      <c r="N35" s="1" t="s">
        <v>187</v>
      </c>
      <c r="O35" t="s">
        <v>7</v>
      </c>
      <c r="P35" s="1" t="s">
        <v>189</v>
      </c>
      <c r="Q35" t="str">
        <f t="shared" si="0"/>
        <v xml:space="preserve"> WHERE NOT EXISTS (SELECT sailno FROM tekmovalec WHERE sailno = 'SLO368');</v>
      </c>
    </row>
    <row r="36" spans="1:17" x14ac:dyDescent="0.25">
      <c r="A36" t="s">
        <v>143</v>
      </c>
      <c r="B36" t="s">
        <v>48</v>
      </c>
      <c r="C36" t="s">
        <v>7</v>
      </c>
      <c r="D36" t="s">
        <v>96</v>
      </c>
      <c r="J36" s="2" t="s">
        <v>188</v>
      </c>
      <c r="K36" t="s">
        <v>143</v>
      </c>
      <c r="L36" s="1" t="s">
        <v>187</v>
      </c>
      <c r="M36" t="s">
        <v>48</v>
      </c>
      <c r="N36" s="1" t="s">
        <v>187</v>
      </c>
      <c r="O36" t="s">
        <v>7</v>
      </c>
      <c r="P36" s="1" t="s">
        <v>189</v>
      </c>
      <c r="Q36" t="str">
        <f t="shared" si="0"/>
        <v xml:space="preserve"> WHERE NOT EXISTS (SELECT sailno FROM tekmovalec WHERE sailno = 'SLO956');</v>
      </c>
    </row>
    <row r="37" spans="1:17" x14ac:dyDescent="0.25">
      <c r="A37" t="s">
        <v>144</v>
      </c>
      <c r="B37" t="s">
        <v>49</v>
      </c>
      <c r="C37" t="s">
        <v>7</v>
      </c>
      <c r="D37" t="s">
        <v>96</v>
      </c>
      <c r="J37" s="2" t="s">
        <v>188</v>
      </c>
      <c r="K37" t="s">
        <v>144</v>
      </c>
      <c r="L37" s="1" t="s">
        <v>187</v>
      </c>
      <c r="M37" t="s">
        <v>49</v>
      </c>
      <c r="N37" s="1" t="s">
        <v>187</v>
      </c>
      <c r="O37" t="s">
        <v>7</v>
      </c>
      <c r="P37" s="1" t="s">
        <v>189</v>
      </c>
      <c r="Q37" t="str">
        <f t="shared" si="0"/>
        <v xml:space="preserve"> WHERE NOT EXISTS (SELECT sailno FROM tekmovalec WHERE sailno = 'SLO111');</v>
      </c>
    </row>
    <row r="38" spans="1:17" x14ac:dyDescent="0.25">
      <c r="A38" t="s">
        <v>145</v>
      </c>
      <c r="B38" t="s">
        <v>50</v>
      </c>
      <c r="C38" t="s">
        <v>7</v>
      </c>
      <c r="D38" t="s">
        <v>102</v>
      </c>
      <c r="J38" s="2" t="s">
        <v>188</v>
      </c>
      <c r="K38" t="s">
        <v>145</v>
      </c>
      <c r="L38" s="1" t="s">
        <v>187</v>
      </c>
      <c r="M38" t="s">
        <v>50</v>
      </c>
      <c r="N38" s="1" t="s">
        <v>187</v>
      </c>
      <c r="O38" t="s">
        <v>7</v>
      </c>
      <c r="P38" s="1" t="s">
        <v>189</v>
      </c>
      <c r="Q38" t="str">
        <f t="shared" si="0"/>
        <v xml:space="preserve"> WHERE NOT EXISTS (SELECT sailno FROM tekmovalec WHERE sailno = 'SLO875');</v>
      </c>
    </row>
    <row r="39" spans="1:17" x14ac:dyDescent="0.25">
      <c r="A39" t="s">
        <v>146</v>
      </c>
      <c r="B39" t="s">
        <v>51</v>
      </c>
      <c r="C39" t="s">
        <v>7</v>
      </c>
      <c r="D39" t="s">
        <v>96</v>
      </c>
      <c r="J39" s="2" t="s">
        <v>188</v>
      </c>
      <c r="K39" t="s">
        <v>146</v>
      </c>
      <c r="L39" s="1" t="s">
        <v>187</v>
      </c>
      <c r="M39" t="s">
        <v>51</v>
      </c>
      <c r="N39" s="1" t="s">
        <v>187</v>
      </c>
      <c r="O39" t="s">
        <v>7</v>
      </c>
      <c r="P39" s="1" t="s">
        <v>189</v>
      </c>
      <c r="Q39" t="str">
        <f t="shared" si="0"/>
        <v xml:space="preserve"> WHERE NOT EXISTS (SELECT sailno FROM tekmovalec WHERE sailno = 'SLO958');</v>
      </c>
    </row>
    <row r="40" spans="1:17" x14ac:dyDescent="0.25">
      <c r="A40" t="s">
        <v>147</v>
      </c>
      <c r="B40" t="s">
        <v>52</v>
      </c>
      <c r="C40" t="s">
        <v>7</v>
      </c>
      <c r="D40" t="s">
        <v>101</v>
      </c>
      <c r="J40" s="2" t="s">
        <v>188</v>
      </c>
      <c r="K40" t="s">
        <v>147</v>
      </c>
      <c r="L40" s="1" t="s">
        <v>187</v>
      </c>
      <c r="M40" t="s">
        <v>52</v>
      </c>
      <c r="N40" s="1" t="s">
        <v>187</v>
      </c>
      <c r="O40" t="s">
        <v>7</v>
      </c>
      <c r="P40" s="1" t="s">
        <v>189</v>
      </c>
      <c r="Q40" t="str">
        <f t="shared" si="0"/>
        <v xml:space="preserve"> WHERE NOT EXISTS (SELECT sailno FROM tekmovalec WHERE sailno = 'SLO678');</v>
      </c>
    </row>
    <row r="41" spans="1:17" x14ac:dyDescent="0.25">
      <c r="A41" t="s">
        <v>148</v>
      </c>
      <c r="B41" t="s">
        <v>53</v>
      </c>
      <c r="C41" t="s">
        <v>4</v>
      </c>
      <c r="D41" t="s">
        <v>99</v>
      </c>
      <c r="J41" s="2" t="s">
        <v>188</v>
      </c>
      <c r="K41" t="s">
        <v>148</v>
      </c>
      <c r="L41" s="1" t="s">
        <v>187</v>
      </c>
      <c r="M41" t="s">
        <v>53</v>
      </c>
      <c r="N41" s="1" t="s">
        <v>187</v>
      </c>
      <c r="O41" t="s">
        <v>4</v>
      </c>
      <c r="P41" s="1" t="s">
        <v>189</v>
      </c>
      <c r="Q41" t="str">
        <f t="shared" si="0"/>
        <v xml:space="preserve"> WHERE NOT EXISTS (SELECT sailno FROM tekmovalec WHERE sailno = 'SLO189');</v>
      </c>
    </row>
    <row r="42" spans="1:17" x14ac:dyDescent="0.25">
      <c r="A42" t="s">
        <v>149</v>
      </c>
      <c r="B42" t="s">
        <v>54</v>
      </c>
      <c r="C42" t="s">
        <v>4</v>
      </c>
      <c r="D42" t="s">
        <v>96</v>
      </c>
      <c r="J42" s="2" t="s">
        <v>188</v>
      </c>
      <c r="K42" t="s">
        <v>149</v>
      </c>
      <c r="L42" s="1" t="s">
        <v>187</v>
      </c>
      <c r="M42" t="s">
        <v>54</v>
      </c>
      <c r="N42" s="1" t="s">
        <v>187</v>
      </c>
      <c r="O42" t="s">
        <v>4</v>
      </c>
      <c r="P42" s="1" t="s">
        <v>189</v>
      </c>
      <c r="Q42" t="str">
        <f t="shared" si="0"/>
        <v xml:space="preserve"> WHERE NOT EXISTS (SELECT sailno FROM tekmovalec WHERE sailno = 'SLO955');</v>
      </c>
    </row>
    <row r="43" spans="1:17" x14ac:dyDescent="0.25">
      <c r="A43" t="s">
        <v>150</v>
      </c>
      <c r="B43" t="s">
        <v>55</v>
      </c>
      <c r="C43" t="s">
        <v>7</v>
      </c>
      <c r="D43" t="s">
        <v>100</v>
      </c>
      <c r="J43" s="2" t="s">
        <v>188</v>
      </c>
      <c r="K43" t="s">
        <v>150</v>
      </c>
      <c r="L43" s="1" t="s">
        <v>187</v>
      </c>
      <c r="M43" t="s">
        <v>55</v>
      </c>
      <c r="N43" s="1" t="s">
        <v>187</v>
      </c>
      <c r="O43" t="s">
        <v>7</v>
      </c>
      <c r="P43" s="1" t="s">
        <v>189</v>
      </c>
      <c r="Q43" t="str">
        <f t="shared" si="0"/>
        <v xml:space="preserve"> WHERE NOT EXISTS (SELECT sailno FROM tekmovalec WHERE sailno = 'ITA8779');</v>
      </c>
    </row>
    <row r="44" spans="1:17" x14ac:dyDescent="0.25">
      <c r="A44" t="s">
        <v>151</v>
      </c>
      <c r="B44" t="s">
        <v>56</v>
      </c>
      <c r="C44" t="s">
        <v>7</v>
      </c>
      <c r="D44" t="s">
        <v>97</v>
      </c>
      <c r="J44" s="2" t="s">
        <v>188</v>
      </c>
      <c r="K44" t="s">
        <v>151</v>
      </c>
      <c r="L44" s="1" t="s">
        <v>187</v>
      </c>
      <c r="M44" t="s">
        <v>56</v>
      </c>
      <c r="N44" s="1" t="s">
        <v>187</v>
      </c>
      <c r="O44" t="s">
        <v>7</v>
      </c>
      <c r="P44" s="1" t="s">
        <v>189</v>
      </c>
      <c r="Q44" t="str">
        <f t="shared" si="0"/>
        <v xml:space="preserve"> WHERE NOT EXISTS (SELECT sailno FROM tekmovalec WHERE sailno = 'SLO759');</v>
      </c>
    </row>
    <row r="45" spans="1:17" x14ac:dyDescent="0.25">
      <c r="A45" t="s">
        <v>152</v>
      </c>
      <c r="B45" t="s">
        <v>57</v>
      </c>
      <c r="C45" t="s">
        <v>7</v>
      </c>
      <c r="D45" t="s">
        <v>98</v>
      </c>
      <c r="J45" s="2" t="s">
        <v>188</v>
      </c>
      <c r="K45" t="s">
        <v>152</v>
      </c>
      <c r="L45" s="1" t="s">
        <v>187</v>
      </c>
      <c r="M45" t="s">
        <v>57</v>
      </c>
      <c r="N45" s="1" t="s">
        <v>187</v>
      </c>
      <c r="O45" t="s">
        <v>7</v>
      </c>
      <c r="P45" s="1" t="s">
        <v>189</v>
      </c>
      <c r="Q45" t="str">
        <f t="shared" si="0"/>
        <v xml:space="preserve"> WHERE NOT EXISTS (SELECT sailno FROM tekmovalec WHERE sailno = 'SLO1862');</v>
      </c>
    </row>
    <row r="46" spans="1:17" x14ac:dyDescent="0.25">
      <c r="A46" t="s">
        <v>153</v>
      </c>
      <c r="B46" t="s">
        <v>58</v>
      </c>
      <c r="C46" t="s">
        <v>7</v>
      </c>
      <c r="D46" t="s">
        <v>106</v>
      </c>
      <c r="J46" s="2" t="s">
        <v>188</v>
      </c>
      <c r="K46" t="s">
        <v>153</v>
      </c>
      <c r="L46" s="1" t="s">
        <v>187</v>
      </c>
      <c r="M46" t="s">
        <v>58</v>
      </c>
      <c r="N46" s="1" t="s">
        <v>187</v>
      </c>
      <c r="O46" t="s">
        <v>7</v>
      </c>
      <c r="P46" s="1" t="s">
        <v>189</v>
      </c>
      <c r="Q46" t="str">
        <f t="shared" si="0"/>
        <v xml:space="preserve"> WHERE NOT EXISTS (SELECT sailno FROM tekmovalec WHERE sailno = 'SLO728');</v>
      </c>
    </row>
    <row r="47" spans="1:17" x14ac:dyDescent="0.25">
      <c r="A47" t="s">
        <v>154</v>
      </c>
      <c r="B47" t="s">
        <v>59</v>
      </c>
      <c r="C47" t="s">
        <v>7</v>
      </c>
      <c r="D47" t="s">
        <v>98</v>
      </c>
      <c r="J47" s="2" t="s">
        <v>188</v>
      </c>
      <c r="K47" t="s">
        <v>154</v>
      </c>
      <c r="L47" s="1" t="s">
        <v>187</v>
      </c>
      <c r="M47" t="s">
        <v>59</v>
      </c>
      <c r="N47" s="1" t="s">
        <v>187</v>
      </c>
      <c r="O47" t="s">
        <v>7</v>
      </c>
      <c r="P47" s="1" t="s">
        <v>189</v>
      </c>
      <c r="Q47" t="str">
        <f t="shared" si="0"/>
        <v xml:space="preserve"> WHERE NOT EXISTS (SELECT sailno FROM tekmovalec WHERE sailno = 'SLO395');</v>
      </c>
    </row>
    <row r="48" spans="1:17" x14ac:dyDescent="0.25">
      <c r="A48" t="s">
        <v>155</v>
      </c>
      <c r="B48" t="s">
        <v>60</v>
      </c>
      <c r="C48" t="s">
        <v>7</v>
      </c>
      <c r="D48" t="s">
        <v>103</v>
      </c>
      <c r="J48" s="2" t="s">
        <v>188</v>
      </c>
      <c r="K48" t="s">
        <v>155</v>
      </c>
      <c r="L48" s="1" t="s">
        <v>187</v>
      </c>
      <c r="M48" t="s">
        <v>60</v>
      </c>
      <c r="N48" s="1" t="s">
        <v>187</v>
      </c>
      <c r="O48" t="s">
        <v>7</v>
      </c>
      <c r="P48" s="1" t="s">
        <v>189</v>
      </c>
      <c r="Q48" t="str">
        <f t="shared" si="0"/>
        <v xml:space="preserve"> WHERE NOT EXISTS (SELECT sailno FROM tekmovalec WHERE sailno = 'SLO524');</v>
      </c>
    </row>
    <row r="49" spans="1:17" x14ac:dyDescent="0.25">
      <c r="A49" t="s">
        <v>156</v>
      </c>
      <c r="B49" t="s">
        <v>61</v>
      </c>
      <c r="C49" t="s">
        <v>7</v>
      </c>
      <c r="D49" t="s">
        <v>35</v>
      </c>
      <c r="J49" s="2" t="s">
        <v>188</v>
      </c>
      <c r="K49" t="s">
        <v>156</v>
      </c>
      <c r="L49" s="1" t="s">
        <v>187</v>
      </c>
      <c r="M49" t="s">
        <v>61</v>
      </c>
      <c r="N49" s="1" t="s">
        <v>187</v>
      </c>
      <c r="O49" t="s">
        <v>7</v>
      </c>
      <c r="P49" s="1" t="s">
        <v>189</v>
      </c>
      <c r="Q49" t="str">
        <f t="shared" si="0"/>
        <v xml:space="preserve"> WHERE NOT EXISTS (SELECT sailno FROM tekmovalec WHERE sailno = 'ITA8764');</v>
      </c>
    </row>
    <row r="50" spans="1:17" x14ac:dyDescent="0.25">
      <c r="A50" t="s">
        <v>157</v>
      </c>
      <c r="B50" t="s">
        <v>62</v>
      </c>
      <c r="C50" t="s">
        <v>7</v>
      </c>
      <c r="D50" t="s">
        <v>35</v>
      </c>
      <c r="J50" s="2" t="s">
        <v>188</v>
      </c>
      <c r="K50" t="s">
        <v>157</v>
      </c>
      <c r="L50" s="1" t="s">
        <v>187</v>
      </c>
      <c r="M50" t="s">
        <v>62</v>
      </c>
      <c r="N50" s="1" t="s">
        <v>187</v>
      </c>
      <c r="O50" t="s">
        <v>7</v>
      </c>
      <c r="P50" s="1" t="s">
        <v>189</v>
      </c>
      <c r="Q50" t="str">
        <f t="shared" si="0"/>
        <v xml:space="preserve"> WHERE NOT EXISTS (SELECT sailno FROM tekmovalec WHERE sailno = 'ITA8961');</v>
      </c>
    </row>
    <row r="51" spans="1:17" x14ac:dyDescent="0.25">
      <c r="A51" t="s">
        <v>158</v>
      </c>
      <c r="B51" t="s">
        <v>63</v>
      </c>
      <c r="C51" t="s">
        <v>7</v>
      </c>
      <c r="D51" t="s">
        <v>96</v>
      </c>
      <c r="J51" s="2" t="s">
        <v>188</v>
      </c>
      <c r="K51" t="s">
        <v>158</v>
      </c>
      <c r="L51" s="1" t="s">
        <v>187</v>
      </c>
      <c r="M51" t="s">
        <v>63</v>
      </c>
      <c r="N51" s="1" t="s">
        <v>187</v>
      </c>
      <c r="O51" t="s">
        <v>7</v>
      </c>
      <c r="P51" s="1" t="s">
        <v>189</v>
      </c>
      <c r="Q51" t="str">
        <f t="shared" si="0"/>
        <v xml:space="preserve"> WHERE NOT EXISTS (SELECT sailno FROM tekmovalec WHERE sailno = 'SLO912');</v>
      </c>
    </row>
    <row r="52" spans="1:17" x14ac:dyDescent="0.25">
      <c r="A52" t="s">
        <v>159</v>
      </c>
      <c r="B52" t="s">
        <v>64</v>
      </c>
      <c r="C52" t="s">
        <v>4</v>
      </c>
      <c r="D52" t="s">
        <v>101</v>
      </c>
      <c r="J52" s="2" t="s">
        <v>188</v>
      </c>
      <c r="K52" t="s">
        <v>159</v>
      </c>
      <c r="L52" s="1" t="s">
        <v>187</v>
      </c>
      <c r="M52" t="s">
        <v>64</v>
      </c>
      <c r="N52" s="1" t="s">
        <v>187</v>
      </c>
      <c r="O52" t="s">
        <v>4</v>
      </c>
      <c r="P52" s="1" t="s">
        <v>189</v>
      </c>
      <c r="Q52" t="str">
        <f t="shared" si="0"/>
        <v xml:space="preserve"> WHERE NOT EXISTS (SELECT sailno FROM tekmovalec WHERE sailno = 'SLO618');</v>
      </c>
    </row>
    <row r="53" spans="1:17" x14ac:dyDescent="0.25">
      <c r="A53" t="s">
        <v>160</v>
      </c>
      <c r="B53" t="s">
        <v>65</v>
      </c>
      <c r="C53" t="s">
        <v>7</v>
      </c>
      <c r="D53" t="s">
        <v>97</v>
      </c>
      <c r="J53" s="2" t="s">
        <v>188</v>
      </c>
      <c r="K53" t="s">
        <v>160</v>
      </c>
      <c r="L53" s="1" t="s">
        <v>187</v>
      </c>
      <c r="M53" t="s">
        <v>65</v>
      </c>
      <c r="N53" s="1" t="s">
        <v>187</v>
      </c>
      <c r="O53" t="s">
        <v>7</v>
      </c>
      <c r="P53" s="1" t="s">
        <v>189</v>
      </c>
      <c r="Q53" t="str">
        <f t="shared" si="0"/>
        <v xml:space="preserve"> WHERE NOT EXISTS (SELECT sailno FROM tekmovalec WHERE sailno = 'SLO188');</v>
      </c>
    </row>
    <row r="54" spans="1:17" x14ac:dyDescent="0.25">
      <c r="A54" t="s">
        <v>161</v>
      </c>
      <c r="B54" t="s">
        <v>66</v>
      </c>
      <c r="C54" t="s">
        <v>7</v>
      </c>
      <c r="D54" t="s">
        <v>105</v>
      </c>
      <c r="J54" s="2" t="s">
        <v>188</v>
      </c>
      <c r="K54" t="s">
        <v>161</v>
      </c>
      <c r="L54" s="1" t="s">
        <v>187</v>
      </c>
      <c r="M54" t="s">
        <v>66</v>
      </c>
      <c r="N54" s="1" t="s">
        <v>187</v>
      </c>
      <c r="O54" t="s">
        <v>7</v>
      </c>
      <c r="P54" s="1" t="s">
        <v>189</v>
      </c>
      <c r="Q54" t="str">
        <f t="shared" si="0"/>
        <v xml:space="preserve"> WHERE NOT EXISTS (SELECT sailno FROM tekmovalec WHERE sailno = 'SLO443');</v>
      </c>
    </row>
    <row r="55" spans="1:17" x14ac:dyDescent="0.25">
      <c r="A55" t="s">
        <v>162</v>
      </c>
      <c r="B55" t="s">
        <v>67</v>
      </c>
      <c r="C55" t="s">
        <v>7</v>
      </c>
      <c r="D55" t="s">
        <v>106</v>
      </c>
      <c r="J55" s="2" t="s">
        <v>188</v>
      </c>
      <c r="K55" t="s">
        <v>162</v>
      </c>
      <c r="L55" s="1" t="s">
        <v>187</v>
      </c>
      <c r="M55" t="s">
        <v>67</v>
      </c>
      <c r="N55" s="1" t="s">
        <v>187</v>
      </c>
      <c r="O55" t="s">
        <v>7</v>
      </c>
      <c r="P55" s="1" t="s">
        <v>189</v>
      </c>
      <c r="Q55" t="str">
        <f t="shared" si="0"/>
        <v xml:space="preserve"> WHERE NOT EXISTS (SELECT sailno FROM tekmovalec WHERE sailno = 'SLO739');</v>
      </c>
    </row>
    <row r="56" spans="1:17" x14ac:dyDescent="0.25">
      <c r="A56" t="s">
        <v>163</v>
      </c>
      <c r="B56" t="s">
        <v>68</v>
      </c>
      <c r="C56" t="s">
        <v>4</v>
      </c>
      <c r="D56" t="s">
        <v>35</v>
      </c>
      <c r="J56" s="2" t="s">
        <v>188</v>
      </c>
      <c r="K56" t="s">
        <v>163</v>
      </c>
      <c r="L56" s="1" t="s">
        <v>187</v>
      </c>
      <c r="M56" t="s">
        <v>68</v>
      </c>
      <c r="N56" s="1" t="s">
        <v>187</v>
      </c>
      <c r="O56" t="s">
        <v>4</v>
      </c>
      <c r="P56" s="1" t="s">
        <v>189</v>
      </c>
      <c r="Q56" t="str">
        <f t="shared" si="0"/>
        <v xml:space="preserve"> WHERE NOT EXISTS (SELECT sailno FROM tekmovalec WHERE sailno = 'ITA8761');</v>
      </c>
    </row>
    <row r="57" spans="1:17" x14ac:dyDescent="0.25">
      <c r="A57" t="s">
        <v>164</v>
      </c>
      <c r="B57" t="s">
        <v>69</v>
      </c>
      <c r="C57" t="s">
        <v>4</v>
      </c>
      <c r="D57" t="s">
        <v>35</v>
      </c>
      <c r="J57" s="2" t="s">
        <v>188</v>
      </c>
      <c r="K57" t="s">
        <v>164</v>
      </c>
      <c r="L57" s="1" t="s">
        <v>187</v>
      </c>
      <c r="M57" t="s">
        <v>69</v>
      </c>
      <c r="N57" s="1" t="s">
        <v>187</v>
      </c>
      <c r="O57" t="s">
        <v>4</v>
      </c>
      <c r="P57" s="1" t="s">
        <v>189</v>
      </c>
      <c r="Q57" t="str">
        <f t="shared" si="0"/>
        <v xml:space="preserve"> WHERE NOT EXISTS (SELECT sailno FROM tekmovalec WHERE sailno = 'ITA8240');</v>
      </c>
    </row>
    <row r="58" spans="1:17" x14ac:dyDescent="0.25">
      <c r="A58" t="s">
        <v>165</v>
      </c>
      <c r="B58" t="s">
        <v>70</v>
      </c>
      <c r="C58" t="s">
        <v>4</v>
      </c>
      <c r="D58" t="s">
        <v>5</v>
      </c>
      <c r="J58" s="2" t="s">
        <v>188</v>
      </c>
      <c r="K58" t="s">
        <v>165</v>
      </c>
      <c r="L58" s="1" t="s">
        <v>187</v>
      </c>
      <c r="M58" t="s">
        <v>70</v>
      </c>
      <c r="N58" s="1" t="s">
        <v>187</v>
      </c>
      <c r="O58" t="s">
        <v>4</v>
      </c>
      <c r="P58" s="1" t="s">
        <v>189</v>
      </c>
      <c r="Q58" t="str">
        <f t="shared" si="0"/>
        <v xml:space="preserve"> WHERE NOT EXISTS (SELECT sailno FROM tekmovalec WHERE sailno = 'SLO393');</v>
      </c>
    </row>
    <row r="59" spans="1:17" x14ac:dyDescent="0.25">
      <c r="A59" t="s">
        <v>166</v>
      </c>
      <c r="B59" t="s">
        <v>71</v>
      </c>
      <c r="C59" t="s">
        <v>7</v>
      </c>
      <c r="D59" t="s">
        <v>16</v>
      </c>
      <c r="J59" s="2" t="s">
        <v>188</v>
      </c>
      <c r="K59" t="s">
        <v>166</v>
      </c>
      <c r="L59" s="1" t="s">
        <v>187</v>
      </c>
      <c r="M59" t="s">
        <v>71</v>
      </c>
      <c r="N59" s="1" t="s">
        <v>187</v>
      </c>
      <c r="O59" t="s">
        <v>7</v>
      </c>
      <c r="P59" s="1" t="s">
        <v>189</v>
      </c>
      <c r="Q59" t="str">
        <f t="shared" si="0"/>
        <v xml:space="preserve"> WHERE NOT EXISTS (SELECT sailno FROM tekmovalec WHERE sailno = 'ITA8499');</v>
      </c>
    </row>
    <row r="60" spans="1:17" x14ac:dyDescent="0.25">
      <c r="A60" t="s">
        <v>167</v>
      </c>
      <c r="B60" t="s">
        <v>72</v>
      </c>
      <c r="C60" t="s">
        <v>4</v>
      </c>
      <c r="D60" t="s">
        <v>5</v>
      </c>
      <c r="J60" s="2" t="s">
        <v>188</v>
      </c>
      <c r="K60" t="s">
        <v>167</v>
      </c>
      <c r="L60" s="1" t="s">
        <v>187</v>
      </c>
      <c r="M60" t="s">
        <v>72</v>
      </c>
      <c r="N60" s="1" t="s">
        <v>187</v>
      </c>
      <c r="O60" t="s">
        <v>4</v>
      </c>
      <c r="P60" s="1" t="s">
        <v>189</v>
      </c>
      <c r="Q60" t="str">
        <f t="shared" si="0"/>
        <v xml:space="preserve"> WHERE NOT EXISTS (SELECT sailno FROM tekmovalec WHERE sailno = 'SLO526');</v>
      </c>
    </row>
    <row r="61" spans="1:17" x14ac:dyDescent="0.25">
      <c r="A61" t="s">
        <v>168</v>
      </c>
      <c r="B61" t="s">
        <v>73</v>
      </c>
      <c r="C61" t="s">
        <v>7</v>
      </c>
      <c r="D61" t="s">
        <v>101</v>
      </c>
      <c r="J61" s="2" t="s">
        <v>188</v>
      </c>
      <c r="K61" t="s">
        <v>168</v>
      </c>
      <c r="L61" s="1" t="s">
        <v>187</v>
      </c>
      <c r="M61" t="s">
        <v>73</v>
      </c>
      <c r="N61" s="1" t="s">
        <v>187</v>
      </c>
      <c r="O61" t="s">
        <v>7</v>
      </c>
      <c r="P61" s="1" t="s">
        <v>189</v>
      </c>
      <c r="Q61" t="str">
        <f t="shared" si="0"/>
        <v xml:space="preserve"> WHERE NOT EXISTS (SELECT sailno FROM tekmovalec WHERE sailno = 'SLO689');</v>
      </c>
    </row>
    <row r="62" spans="1:17" x14ac:dyDescent="0.25">
      <c r="A62" t="s">
        <v>169</v>
      </c>
      <c r="B62" t="s">
        <v>74</v>
      </c>
      <c r="C62" t="s">
        <v>4</v>
      </c>
      <c r="D62" t="s">
        <v>101</v>
      </c>
      <c r="J62" s="2" t="s">
        <v>188</v>
      </c>
      <c r="K62" t="s">
        <v>169</v>
      </c>
      <c r="L62" s="1" t="s">
        <v>187</v>
      </c>
      <c r="M62" t="s">
        <v>74</v>
      </c>
      <c r="N62" s="1" t="s">
        <v>187</v>
      </c>
      <c r="O62" t="s">
        <v>4</v>
      </c>
      <c r="P62" s="1" t="s">
        <v>189</v>
      </c>
      <c r="Q62" t="str">
        <f t="shared" si="0"/>
        <v xml:space="preserve"> WHERE NOT EXISTS (SELECT sailno FROM tekmovalec WHERE sailno = 'SLO668');</v>
      </c>
    </row>
    <row r="63" spans="1:17" x14ac:dyDescent="0.25">
      <c r="A63" t="s">
        <v>170</v>
      </c>
      <c r="B63" t="s">
        <v>75</v>
      </c>
      <c r="C63" t="s">
        <v>4</v>
      </c>
      <c r="D63" t="s">
        <v>98</v>
      </c>
      <c r="J63" s="2" t="s">
        <v>188</v>
      </c>
      <c r="K63" t="s">
        <v>170</v>
      </c>
      <c r="L63" s="1" t="s">
        <v>187</v>
      </c>
      <c r="M63" t="s">
        <v>75</v>
      </c>
      <c r="N63" s="1" t="s">
        <v>187</v>
      </c>
      <c r="O63" t="s">
        <v>4</v>
      </c>
      <c r="P63" s="1" t="s">
        <v>189</v>
      </c>
      <c r="Q63" t="str">
        <f t="shared" si="0"/>
        <v xml:space="preserve"> WHERE NOT EXISTS (SELECT sailno FROM tekmovalec WHERE sailno = 'SLO37');</v>
      </c>
    </row>
    <row r="64" spans="1:17" x14ac:dyDescent="0.25">
      <c r="A64" t="s">
        <v>171</v>
      </c>
      <c r="B64" t="s">
        <v>76</v>
      </c>
      <c r="C64" t="s">
        <v>4</v>
      </c>
      <c r="D64" t="s">
        <v>35</v>
      </c>
      <c r="J64" s="2" t="s">
        <v>188</v>
      </c>
      <c r="K64" t="s">
        <v>171</v>
      </c>
      <c r="L64" s="1" t="s">
        <v>187</v>
      </c>
      <c r="M64" t="s">
        <v>76</v>
      </c>
      <c r="N64" s="1" t="s">
        <v>187</v>
      </c>
      <c r="O64" t="s">
        <v>4</v>
      </c>
      <c r="P64" s="1" t="s">
        <v>189</v>
      </c>
      <c r="Q64" t="str">
        <f t="shared" si="0"/>
        <v xml:space="preserve"> WHERE NOT EXISTS (SELECT sailno FROM tekmovalec WHERE sailno = 'ITA8998');</v>
      </c>
    </row>
    <row r="65" spans="1:17" x14ac:dyDescent="0.25">
      <c r="A65" t="s">
        <v>172</v>
      </c>
      <c r="B65" t="s">
        <v>77</v>
      </c>
      <c r="C65" t="s">
        <v>4</v>
      </c>
      <c r="D65" t="s">
        <v>103</v>
      </c>
      <c r="J65" s="2" t="s">
        <v>188</v>
      </c>
      <c r="K65" t="s">
        <v>172</v>
      </c>
      <c r="L65" s="1" t="s">
        <v>187</v>
      </c>
      <c r="M65" t="s">
        <v>77</v>
      </c>
      <c r="N65" s="1" t="s">
        <v>187</v>
      </c>
      <c r="O65" t="s">
        <v>4</v>
      </c>
      <c r="P65" s="1" t="s">
        <v>189</v>
      </c>
      <c r="Q65" t="str">
        <f t="shared" si="0"/>
        <v xml:space="preserve"> WHERE NOT EXISTS (SELECT sailno FROM tekmovalec WHERE sailno = 'SLO855');</v>
      </c>
    </row>
    <row r="66" spans="1:17" x14ac:dyDescent="0.25">
      <c r="A66" t="s">
        <v>173</v>
      </c>
      <c r="B66" t="s">
        <v>78</v>
      </c>
      <c r="C66" t="s">
        <v>7</v>
      </c>
      <c r="D66" t="s">
        <v>35</v>
      </c>
      <c r="J66" s="2" t="s">
        <v>188</v>
      </c>
      <c r="K66" t="s">
        <v>173</v>
      </c>
      <c r="L66" s="1" t="s">
        <v>187</v>
      </c>
      <c r="M66" t="s">
        <v>78</v>
      </c>
      <c r="N66" s="1" t="s">
        <v>187</v>
      </c>
      <c r="O66" t="s">
        <v>7</v>
      </c>
      <c r="P66" s="1" t="s">
        <v>189</v>
      </c>
      <c r="Q66" t="str">
        <f t="shared" ref="Q66:Q78" si="1">CONCATENATE(" WHERE NOT EXISTS (SELECT sailno FROM tekmovalec WHERE sailno = '",M66,"');")</f>
        <v xml:space="preserve"> WHERE NOT EXISTS (SELECT sailno FROM tekmovalec WHERE sailno = 'ITA7072');</v>
      </c>
    </row>
    <row r="67" spans="1:17" x14ac:dyDescent="0.25">
      <c r="A67" t="s">
        <v>174</v>
      </c>
      <c r="B67" t="s">
        <v>79</v>
      </c>
      <c r="C67" t="s">
        <v>7</v>
      </c>
      <c r="D67" t="s">
        <v>106</v>
      </c>
      <c r="J67" s="2" t="s">
        <v>188</v>
      </c>
      <c r="K67" t="s">
        <v>174</v>
      </c>
      <c r="L67" s="1" t="s">
        <v>187</v>
      </c>
      <c r="M67" t="s">
        <v>79</v>
      </c>
      <c r="N67" s="1" t="s">
        <v>187</v>
      </c>
      <c r="O67" t="s">
        <v>7</v>
      </c>
      <c r="P67" s="1" t="s">
        <v>189</v>
      </c>
      <c r="Q67" t="str">
        <f t="shared" si="1"/>
        <v xml:space="preserve"> WHERE NOT EXISTS (SELECT sailno FROM tekmovalec WHERE sailno = 'SLO729');</v>
      </c>
    </row>
    <row r="68" spans="1:17" x14ac:dyDescent="0.25">
      <c r="A68" t="s">
        <v>175</v>
      </c>
      <c r="B68" t="s">
        <v>80</v>
      </c>
      <c r="C68" t="s">
        <v>7</v>
      </c>
      <c r="D68" t="s">
        <v>102</v>
      </c>
      <c r="J68" s="2" t="s">
        <v>188</v>
      </c>
      <c r="K68" t="s">
        <v>175</v>
      </c>
      <c r="L68" s="1" t="s">
        <v>187</v>
      </c>
      <c r="M68" t="s">
        <v>80</v>
      </c>
      <c r="N68" s="1" t="s">
        <v>187</v>
      </c>
      <c r="O68" t="s">
        <v>7</v>
      </c>
      <c r="P68" s="1" t="s">
        <v>189</v>
      </c>
      <c r="Q68" t="str">
        <f t="shared" si="1"/>
        <v xml:space="preserve"> WHERE NOT EXISTS (SELECT sailno FROM tekmovalec WHERE sailno = 'SLO523');</v>
      </c>
    </row>
    <row r="69" spans="1:17" x14ac:dyDescent="0.25">
      <c r="A69" t="s">
        <v>176</v>
      </c>
      <c r="B69" t="s">
        <v>81</v>
      </c>
      <c r="C69" t="s">
        <v>4</v>
      </c>
      <c r="D69" t="s">
        <v>96</v>
      </c>
      <c r="J69" s="2" t="s">
        <v>188</v>
      </c>
      <c r="K69" t="s">
        <v>176</v>
      </c>
      <c r="L69" s="1" t="s">
        <v>187</v>
      </c>
      <c r="M69" t="s">
        <v>81</v>
      </c>
      <c r="N69" s="1" t="s">
        <v>187</v>
      </c>
      <c r="O69" t="s">
        <v>4</v>
      </c>
      <c r="P69" s="1" t="s">
        <v>189</v>
      </c>
      <c r="Q69" t="str">
        <f t="shared" si="1"/>
        <v xml:space="preserve"> WHERE NOT EXISTS (SELECT sailno FROM tekmovalec WHERE sailno = 'SLO984');</v>
      </c>
    </row>
    <row r="70" spans="1:17" x14ac:dyDescent="0.25">
      <c r="A70" t="s">
        <v>177</v>
      </c>
      <c r="B70" t="s">
        <v>82</v>
      </c>
      <c r="C70" t="s">
        <v>4</v>
      </c>
      <c r="D70" t="s">
        <v>102</v>
      </c>
      <c r="J70" s="2" t="s">
        <v>188</v>
      </c>
      <c r="K70" t="s">
        <v>177</v>
      </c>
      <c r="L70" s="1" t="s">
        <v>187</v>
      </c>
      <c r="M70" t="s">
        <v>82</v>
      </c>
      <c r="N70" s="1" t="s">
        <v>187</v>
      </c>
      <c r="O70" t="s">
        <v>4</v>
      </c>
      <c r="P70" s="1" t="s">
        <v>189</v>
      </c>
      <c r="Q70" t="str">
        <f t="shared" si="1"/>
        <v xml:space="preserve"> WHERE NOT EXISTS (SELECT sailno FROM tekmovalec WHERE sailno = 'SLO849');</v>
      </c>
    </row>
    <row r="71" spans="1:17" x14ac:dyDescent="0.25">
      <c r="A71" t="s">
        <v>178</v>
      </c>
      <c r="B71" t="s">
        <v>83</v>
      </c>
      <c r="C71" t="s">
        <v>4</v>
      </c>
      <c r="D71" t="s">
        <v>96</v>
      </c>
      <c r="J71" s="2" t="s">
        <v>188</v>
      </c>
      <c r="K71" t="s">
        <v>178</v>
      </c>
      <c r="L71" s="1" t="s">
        <v>187</v>
      </c>
      <c r="M71" t="s">
        <v>83</v>
      </c>
      <c r="N71" s="1" t="s">
        <v>187</v>
      </c>
      <c r="O71" t="s">
        <v>4</v>
      </c>
      <c r="P71" s="1" t="s">
        <v>189</v>
      </c>
      <c r="Q71" t="str">
        <f t="shared" si="1"/>
        <v xml:space="preserve"> WHERE NOT EXISTS (SELECT sailno FROM tekmovalec WHERE sailno = 'SLO957');</v>
      </c>
    </row>
    <row r="72" spans="1:17" x14ac:dyDescent="0.25">
      <c r="A72" t="s">
        <v>179</v>
      </c>
      <c r="B72" t="s">
        <v>84</v>
      </c>
      <c r="C72" t="s">
        <v>7</v>
      </c>
      <c r="D72" t="s">
        <v>96</v>
      </c>
      <c r="J72" s="2" t="s">
        <v>188</v>
      </c>
      <c r="K72" t="s">
        <v>179</v>
      </c>
      <c r="L72" s="1" t="s">
        <v>187</v>
      </c>
      <c r="M72" t="s">
        <v>84</v>
      </c>
      <c r="N72" s="1" t="s">
        <v>187</v>
      </c>
      <c r="O72" t="s">
        <v>7</v>
      </c>
      <c r="P72" s="1" t="s">
        <v>189</v>
      </c>
      <c r="Q72" t="str">
        <f t="shared" si="1"/>
        <v xml:space="preserve"> WHERE NOT EXISTS (SELECT sailno FROM tekmovalec WHERE sailno = 'SLO949');</v>
      </c>
    </row>
    <row r="73" spans="1:17" x14ac:dyDescent="0.25">
      <c r="A73" t="s">
        <v>180</v>
      </c>
      <c r="B73" t="s">
        <v>85</v>
      </c>
      <c r="C73" t="s">
        <v>4</v>
      </c>
      <c r="D73" t="s">
        <v>96</v>
      </c>
      <c r="J73" s="2" t="s">
        <v>188</v>
      </c>
      <c r="K73" t="s">
        <v>180</v>
      </c>
      <c r="L73" s="1" t="s">
        <v>187</v>
      </c>
      <c r="M73" t="s">
        <v>85</v>
      </c>
      <c r="N73" s="1" t="s">
        <v>187</v>
      </c>
      <c r="O73" t="s">
        <v>4</v>
      </c>
      <c r="P73" s="1" t="s">
        <v>189</v>
      </c>
      <c r="Q73" t="str">
        <f t="shared" si="1"/>
        <v xml:space="preserve"> WHERE NOT EXISTS (SELECT sailno FROM tekmovalec WHERE sailno = 'SLO9');</v>
      </c>
    </row>
    <row r="74" spans="1:17" x14ac:dyDescent="0.25">
      <c r="A74" t="s">
        <v>181</v>
      </c>
      <c r="B74" t="s">
        <v>86</v>
      </c>
      <c r="C74" t="s">
        <v>4</v>
      </c>
      <c r="D74" t="s">
        <v>97</v>
      </c>
      <c r="J74" s="2" t="s">
        <v>188</v>
      </c>
      <c r="K74" t="s">
        <v>181</v>
      </c>
      <c r="L74" s="1" t="s">
        <v>187</v>
      </c>
      <c r="M74" t="s">
        <v>86</v>
      </c>
      <c r="N74" s="1" t="s">
        <v>187</v>
      </c>
      <c r="O74" t="s">
        <v>4</v>
      </c>
      <c r="P74" s="1" t="s">
        <v>189</v>
      </c>
      <c r="Q74" t="str">
        <f t="shared" si="1"/>
        <v xml:space="preserve"> WHERE NOT EXISTS (SELECT sailno FROM tekmovalec WHERE sailno = 'SLO93');</v>
      </c>
    </row>
    <row r="75" spans="1:17" x14ac:dyDescent="0.25">
      <c r="A75" t="s">
        <v>182</v>
      </c>
      <c r="B75" t="s">
        <v>87</v>
      </c>
      <c r="C75" t="s">
        <v>7</v>
      </c>
      <c r="D75" t="s">
        <v>97</v>
      </c>
      <c r="J75" s="2" t="s">
        <v>188</v>
      </c>
      <c r="K75" t="s">
        <v>182</v>
      </c>
      <c r="L75" s="1" t="s">
        <v>187</v>
      </c>
      <c r="M75" t="s">
        <v>87</v>
      </c>
      <c r="N75" s="1" t="s">
        <v>187</v>
      </c>
      <c r="O75" t="s">
        <v>7</v>
      </c>
      <c r="P75" s="1" t="s">
        <v>189</v>
      </c>
      <c r="Q75" t="str">
        <f t="shared" si="1"/>
        <v xml:space="preserve"> WHERE NOT EXISTS (SELECT sailno FROM tekmovalec WHERE sailno = 'SLO2112');</v>
      </c>
    </row>
    <row r="76" spans="1:17" x14ac:dyDescent="0.25">
      <c r="A76" t="s">
        <v>183</v>
      </c>
      <c r="B76" t="s">
        <v>88</v>
      </c>
      <c r="C76" t="s">
        <v>4</v>
      </c>
      <c r="D76" t="s">
        <v>96</v>
      </c>
      <c r="J76" s="2" t="s">
        <v>188</v>
      </c>
      <c r="K76" t="s">
        <v>183</v>
      </c>
      <c r="L76" s="1" t="s">
        <v>187</v>
      </c>
      <c r="M76" t="s">
        <v>88</v>
      </c>
      <c r="N76" s="1" t="s">
        <v>187</v>
      </c>
      <c r="O76" t="s">
        <v>4</v>
      </c>
      <c r="P76" s="1" t="s">
        <v>189</v>
      </c>
      <c r="Q76" t="str">
        <f t="shared" si="1"/>
        <v xml:space="preserve"> WHERE NOT EXISTS (SELECT sailno FROM tekmovalec WHERE sailno = 'SLO611');</v>
      </c>
    </row>
    <row r="77" spans="1:17" x14ac:dyDescent="0.25">
      <c r="A77" t="s">
        <v>184</v>
      </c>
      <c r="B77" t="s">
        <v>89</v>
      </c>
      <c r="C77" t="s">
        <v>7</v>
      </c>
      <c r="D77" t="s">
        <v>96</v>
      </c>
      <c r="J77" s="2" t="s">
        <v>188</v>
      </c>
      <c r="K77" t="s">
        <v>184</v>
      </c>
      <c r="L77" s="1" t="s">
        <v>187</v>
      </c>
      <c r="M77" t="s">
        <v>89</v>
      </c>
      <c r="N77" s="1" t="s">
        <v>187</v>
      </c>
      <c r="O77" t="s">
        <v>7</v>
      </c>
      <c r="P77" s="1" t="s">
        <v>189</v>
      </c>
      <c r="Q77" t="str">
        <f t="shared" si="1"/>
        <v xml:space="preserve"> WHERE NOT EXISTS (SELECT sailno FROM tekmovalec WHERE sailno = 'SLO962');</v>
      </c>
    </row>
    <row r="78" spans="1:17" x14ac:dyDescent="0.25">
      <c r="A78" t="s">
        <v>185</v>
      </c>
      <c r="B78" t="s">
        <v>90</v>
      </c>
      <c r="C78" t="s">
        <v>4</v>
      </c>
      <c r="D78" t="s">
        <v>96</v>
      </c>
      <c r="J78" s="2" t="s">
        <v>188</v>
      </c>
      <c r="K78" t="s">
        <v>185</v>
      </c>
      <c r="L78" s="1" t="s">
        <v>187</v>
      </c>
      <c r="M78" t="s">
        <v>90</v>
      </c>
      <c r="N78" s="1" t="s">
        <v>187</v>
      </c>
      <c r="O78" t="s">
        <v>4</v>
      </c>
      <c r="P78" s="1" t="s">
        <v>189</v>
      </c>
      <c r="Q78" t="str">
        <f t="shared" si="1"/>
        <v xml:space="preserve"> WHERE NOT EXISTS (SELECT sailno FROM tekmovalec WHERE sailno = 'SLO918');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D45" workbookViewId="0">
      <selection activeCell="O49" sqref="O49"/>
    </sheetView>
  </sheetViews>
  <sheetFormatPr defaultRowHeight="15" x14ac:dyDescent="0.25"/>
  <cols>
    <col min="1" max="1" width="29" bestFit="1" customWidth="1"/>
    <col min="2" max="2" width="16.42578125" bestFit="1" customWidth="1"/>
    <col min="3" max="3" width="70.140625" bestFit="1" customWidth="1"/>
    <col min="4" max="4" width="70.140625" customWidth="1"/>
    <col min="5" max="5" width="18.42578125" customWidth="1"/>
    <col min="6" max="6" width="10.85546875" customWidth="1"/>
    <col min="7" max="7" width="14.5703125" customWidth="1"/>
    <col min="8" max="8" width="15.42578125" customWidth="1"/>
    <col min="9" max="9" width="22" customWidth="1"/>
    <col min="11" max="11" width="16.42578125" bestFit="1" customWidth="1"/>
    <col min="17" max="17" width="16.42578125" bestFit="1" customWidth="1"/>
  </cols>
  <sheetData>
    <row r="1" spans="1:11" x14ac:dyDescent="0.25">
      <c r="A1" t="s">
        <v>186</v>
      </c>
      <c r="B1" t="s">
        <v>96</v>
      </c>
      <c r="C1" t="str">
        <f>CONCATENATE("' WHERE NOT EXISTS (SELECT ime FROM klub WHERE ime = '",B1,"');")</f>
        <v>' WHERE NOT EXISTS (SELECT ime FROM klub WHERE ime = 'JK JADRO KOPER');</v>
      </c>
      <c r="E1" t="s">
        <v>190</v>
      </c>
      <c r="F1" t="s">
        <v>191</v>
      </c>
      <c r="G1" t="str">
        <f t="shared" ref="G1:G64" si="0">CONCATENATE(" SELECT idklub FROM klub WHERE ime = '",K1,"') k, (")</f>
        <v xml:space="preserve"> SELECT idklub FROM klub WHERE ime = 'JK JADRO KOPER') k, (</v>
      </c>
      <c r="H1" t="str">
        <f t="shared" ref="H1:H64" si="1">CONCATENATE(" SELECT idtekmovalec FROM tekmovalec WHERE sailno = '",J1,"') t")</f>
        <v xml:space="preserve"> SELECT idtekmovalec FROM tekmovalec WHERE sailno = 'SLO922') t</v>
      </c>
      <c r="I1" t="str">
        <f t="shared" ref="I1:I64" si="2">CONCATENATE(" WHERE NOT EXISTS (SELECT tekmovalec_idtekmovalec, idtekmovalec, sailno FROM clanstvo JOIN tekmovalec ON idtekmovalec = tekmovalec_idtekmovalec WHERE sailno = '",J1,"');")</f>
        <v xml:space="preserve"> WHERE NOT EXISTS (SELECT tekmovalec_idtekmovalec, idtekmovalec, sailno FROM clanstvo JOIN tekmovalec ON idtekmovalec = tekmovalec_idtekmovalec WHERE sailno = 'SLO922');</v>
      </c>
      <c r="J1" t="s">
        <v>3</v>
      </c>
      <c r="K1" t="s">
        <v>96</v>
      </c>
    </row>
    <row r="2" spans="1:11" x14ac:dyDescent="0.25">
      <c r="A2" t="s">
        <v>186</v>
      </c>
      <c r="B2" t="s">
        <v>98</v>
      </c>
      <c r="C2" t="str">
        <f t="shared" ref="C2:C14" si="3">CONCATENATE("' WHERE NOT EXISTS (SELECT ime FROM klub WHERE ime = '",B2,"');")</f>
        <v>' WHERE NOT EXISTS (SELECT ime FROM klub WHERE ime = 'JK BURJA');</v>
      </c>
      <c r="E2" t="s">
        <v>190</v>
      </c>
      <c r="F2" t="s">
        <v>191</v>
      </c>
      <c r="G2" t="str">
        <f t="shared" si="0"/>
        <v xml:space="preserve"> SELECT idklub FROM klub WHERE ime = 'JK JADRO KOPER') k, (</v>
      </c>
      <c r="H2" t="str">
        <f t="shared" si="1"/>
        <v xml:space="preserve"> SELECT idtekmovalec FROM tekmovalec WHERE sailno = 'SLO711') t</v>
      </c>
      <c r="I2" t="str">
        <f t="shared" si="2"/>
        <v xml:space="preserve"> WHERE NOT EXISTS (SELECT tekmovalec_idtekmovalec, idtekmovalec, sailno FROM clanstvo JOIN tekmovalec ON idtekmovalec = tekmovalec_idtekmovalec WHERE sailno = 'SLO711');</v>
      </c>
      <c r="J2" t="s">
        <v>6</v>
      </c>
      <c r="K2" t="s">
        <v>96</v>
      </c>
    </row>
    <row r="3" spans="1:11" x14ac:dyDescent="0.25">
      <c r="A3" t="s">
        <v>186</v>
      </c>
      <c r="B3" t="s">
        <v>97</v>
      </c>
      <c r="C3" t="str">
        <f t="shared" si="3"/>
        <v>' WHERE NOT EXISTS (SELECT ime FROM klub WHERE ime = 'JK PIRAT');</v>
      </c>
      <c r="E3" t="s">
        <v>190</v>
      </c>
      <c r="F3" t="s">
        <v>191</v>
      </c>
      <c r="G3" t="str">
        <f t="shared" si="0"/>
        <v xml:space="preserve"> SELECT idklub FROM klub WHERE ime = 'JK JADRO KOPER') k, (</v>
      </c>
      <c r="H3" t="str">
        <f t="shared" si="1"/>
        <v xml:space="preserve"> SELECT idtekmovalec FROM tekmovalec WHERE sailno = 'SLO944') t</v>
      </c>
      <c r="I3" t="str">
        <f t="shared" si="2"/>
        <v xml:space="preserve"> WHERE NOT EXISTS (SELECT tekmovalec_idtekmovalec, idtekmovalec, sailno FROM clanstvo JOIN tekmovalec ON idtekmovalec = tekmovalec_idtekmovalec WHERE sailno = 'SLO944');</v>
      </c>
      <c r="J3" t="s">
        <v>8</v>
      </c>
      <c r="K3" t="s">
        <v>96</v>
      </c>
    </row>
    <row r="4" spans="1:11" x14ac:dyDescent="0.25">
      <c r="A4" t="s">
        <v>186</v>
      </c>
      <c r="B4" t="s">
        <v>100</v>
      </c>
      <c r="C4" t="str">
        <f t="shared" si="3"/>
        <v>' WHERE NOT EXISTS (SELECT ime FROM klub WHERE ime = 'CDV MUGGIA');</v>
      </c>
      <c r="E4" t="s">
        <v>190</v>
      </c>
      <c r="F4" t="s">
        <v>191</v>
      </c>
      <c r="G4" t="str">
        <f t="shared" si="0"/>
        <v xml:space="preserve"> SELECT idklub FROM klub WHERE ime = 'JK BURJA') k, (</v>
      </c>
      <c r="H4" t="str">
        <f t="shared" si="1"/>
        <v xml:space="preserve"> SELECT idtekmovalec FROM tekmovalec WHERE sailno = 'SLO311') t</v>
      </c>
      <c r="I4" t="str">
        <f t="shared" si="2"/>
        <v xml:space="preserve"> WHERE NOT EXISTS (SELECT tekmovalec_idtekmovalec, idtekmovalec, sailno FROM clanstvo JOIN tekmovalec ON idtekmovalec = tekmovalec_idtekmovalec WHERE sailno = 'SLO311');</v>
      </c>
      <c r="J4" t="s">
        <v>11</v>
      </c>
      <c r="K4" t="s">
        <v>98</v>
      </c>
    </row>
    <row r="5" spans="1:11" x14ac:dyDescent="0.25">
      <c r="A5" t="s">
        <v>186</v>
      </c>
      <c r="B5" t="s">
        <v>101</v>
      </c>
      <c r="C5" t="str">
        <f t="shared" si="3"/>
        <v>' WHERE NOT EXISTS (SELECT ime FROM klub WHERE ime = 'JK OLIMPIC IZOLA');</v>
      </c>
      <c r="E5" t="s">
        <v>190</v>
      </c>
      <c r="F5" t="s">
        <v>191</v>
      </c>
      <c r="G5" t="str">
        <f t="shared" si="0"/>
        <v xml:space="preserve"> SELECT idklub FROM klub WHERE ime = 'JK BURJA') k, (</v>
      </c>
      <c r="H5" t="str">
        <f t="shared" si="1"/>
        <v xml:space="preserve"> SELECT idtekmovalec FROM tekmovalec WHERE sailno = 'SLO64') t</v>
      </c>
      <c r="I5" t="str">
        <f t="shared" si="2"/>
        <v xml:space="preserve"> WHERE NOT EXISTS (SELECT tekmovalec_idtekmovalec, idtekmovalec, sailno FROM clanstvo JOIN tekmovalec ON idtekmovalec = tekmovalec_idtekmovalec WHERE sailno = 'SLO64');</v>
      </c>
      <c r="J5" t="s">
        <v>12</v>
      </c>
      <c r="K5" t="s">
        <v>98</v>
      </c>
    </row>
    <row r="6" spans="1:11" x14ac:dyDescent="0.25">
      <c r="A6" t="s">
        <v>186</v>
      </c>
      <c r="B6" t="s">
        <v>99</v>
      </c>
      <c r="C6" t="str">
        <f t="shared" si="3"/>
        <v>' WHERE NOT EXISTS (SELECT ime FROM klub WHERE ime = 'JK IZOLA');</v>
      </c>
      <c r="E6" t="s">
        <v>190</v>
      </c>
      <c r="F6" t="s">
        <v>191</v>
      </c>
      <c r="G6" t="str">
        <f t="shared" si="0"/>
        <v xml:space="preserve"> SELECT idklub FROM klub WHERE ime = 'JK JADRO KOPER') k, (</v>
      </c>
      <c r="H6" t="str">
        <f t="shared" si="1"/>
        <v xml:space="preserve"> SELECT idtekmovalec FROM tekmovalec WHERE sailno = 'SLO811') t</v>
      </c>
      <c r="I6" t="str">
        <f t="shared" si="2"/>
        <v xml:space="preserve"> WHERE NOT EXISTS (SELECT tekmovalec_idtekmovalec, idtekmovalec, sailno FROM clanstvo JOIN tekmovalec ON idtekmovalec = tekmovalec_idtekmovalec WHERE sailno = 'SLO811');</v>
      </c>
      <c r="J6" t="s">
        <v>13</v>
      </c>
      <c r="K6" t="s">
        <v>96</v>
      </c>
    </row>
    <row r="7" spans="1:11" x14ac:dyDescent="0.25">
      <c r="A7" t="s">
        <v>186</v>
      </c>
      <c r="B7" t="s">
        <v>102</v>
      </c>
      <c r="C7" t="str">
        <f t="shared" si="3"/>
        <v>' WHERE NOT EXISTS (SELECT ime FROM klub WHERE ime = 'SD PIRAN');</v>
      </c>
      <c r="E7" t="s">
        <v>190</v>
      </c>
      <c r="F7" t="s">
        <v>191</v>
      </c>
      <c r="G7" t="str">
        <f t="shared" si="0"/>
        <v xml:space="preserve"> SELECT idklub FROM klub WHERE ime = 'JK PIRAT') k, (</v>
      </c>
      <c r="H7" t="str">
        <f t="shared" si="1"/>
        <v xml:space="preserve"> SELECT idtekmovalec FROM tekmovalec WHERE sailno = 'SLO758') t</v>
      </c>
      <c r="I7" t="str">
        <f t="shared" si="2"/>
        <v xml:space="preserve"> WHERE NOT EXISTS (SELECT tekmovalec_idtekmovalec, idtekmovalec, sailno FROM clanstvo JOIN tekmovalec ON idtekmovalec = tekmovalec_idtekmovalec WHERE sailno = 'SLO758');</v>
      </c>
      <c r="J7" t="s">
        <v>14</v>
      </c>
      <c r="K7" t="s">
        <v>97</v>
      </c>
    </row>
    <row r="8" spans="1:11" x14ac:dyDescent="0.25">
      <c r="A8" t="s">
        <v>186</v>
      </c>
      <c r="B8" t="s">
        <v>35</v>
      </c>
      <c r="C8" t="str">
        <f t="shared" si="3"/>
        <v>' WHERE NOT EXISTS (SELECT ime FROM klub WHERE ime = 'STV');</v>
      </c>
      <c r="E8" t="s">
        <v>190</v>
      </c>
      <c r="F8" t="s">
        <v>191</v>
      </c>
      <c r="G8" t="str">
        <f t="shared" si="0"/>
        <v xml:space="preserve"> SELECT idklub FROM klub WHERE ime = 'CDV MUGGIA') k, (</v>
      </c>
      <c r="H8" t="str">
        <f t="shared" si="1"/>
        <v xml:space="preserve"> SELECT idtekmovalec FROM tekmovalec WHERE sailno = 'ITA8765') t</v>
      </c>
      <c r="I8" t="str">
        <f t="shared" si="2"/>
        <v xml:space="preserve"> WHERE NOT EXISTS (SELECT tekmovalec_idtekmovalec, idtekmovalec, sailno FROM clanstvo JOIN tekmovalec ON idtekmovalec = tekmovalec_idtekmovalec WHERE sailno = 'ITA8765');</v>
      </c>
      <c r="J8" t="s">
        <v>15</v>
      </c>
      <c r="K8" t="s">
        <v>100</v>
      </c>
    </row>
    <row r="9" spans="1:11" x14ac:dyDescent="0.25">
      <c r="A9" t="s">
        <v>186</v>
      </c>
      <c r="B9" t="s">
        <v>103</v>
      </c>
      <c r="C9" t="str">
        <f t="shared" si="3"/>
        <v>' WHERE NOT EXISTS (SELECT ime FROM klub WHERE ime = 'JK LJUBLJANA');</v>
      </c>
      <c r="E9" t="s">
        <v>190</v>
      </c>
      <c r="F9" t="s">
        <v>191</v>
      </c>
      <c r="G9" t="str">
        <f t="shared" si="0"/>
        <v xml:space="preserve"> SELECT idklub FROM klub WHERE ime = 'JK JADRO KOPER') k, (</v>
      </c>
      <c r="H9" t="str">
        <f t="shared" si="1"/>
        <v xml:space="preserve"> SELECT idtekmovalec FROM tekmovalec WHERE sailno = 'SLO952') t</v>
      </c>
      <c r="I9" t="str">
        <f t="shared" si="2"/>
        <v xml:space="preserve"> WHERE NOT EXISTS (SELECT tekmovalec_idtekmovalec, idtekmovalec, sailno FROM clanstvo JOIN tekmovalec ON idtekmovalec = tekmovalec_idtekmovalec WHERE sailno = 'SLO952');</v>
      </c>
      <c r="J9" t="s">
        <v>17</v>
      </c>
      <c r="K9" t="s">
        <v>96</v>
      </c>
    </row>
    <row r="10" spans="1:11" x14ac:dyDescent="0.25">
      <c r="A10" t="s">
        <v>186</v>
      </c>
      <c r="B10" t="s">
        <v>104</v>
      </c>
      <c r="C10" t="str">
        <f t="shared" si="3"/>
        <v>' WHERE NOT EXISTS (SELECT ime FROM klub WHERE ime = 'WSC CRNOMELJ');</v>
      </c>
      <c r="E10" t="s">
        <v>190</v>
      </c>
      <c r="F10" t="s">
        <v>191</v>
      </c>
      <c r="G10" t="str">
        <f t="shared" si="0"/>
        <v xml:space="preserve"> SELECT idklub FROM klub WHERE ime = 'JK OLIMPIC IZOLA') k, (</v>
      </c>
      <c r="H10" t="str">
        <f t="shared" si="1"/>
        <v xml:space="preserve"> SELECT idtekmovalec FROM tekmovalec WHERE sailno = 'SLO666') t</v>
      </c>
      <c r="I10" t="str">
        <f t="shared" si="2"/>
        <v xml:space="preserve"> WHERE NOT EXISTS (SELECT tekmovalec_idtekmovalec, idtekmovalec, sailno FROM clanstvo JOIN tekmovalec ON idtekmovalec = tekmovalec_idtekmovalec WHERE sailno = 'SLO666');</v>
      </c>
      <c r="J10" t="s">
        <v>18</v>
      </c>
      <c r="K10" t="s">
        <v>101</v>
      </c>
    </row>
    <row r="11" spans="1:11" x14ac:dyDescent="0.25">
      <c r="A11" t="s">
        <v>186</v>
      </c>
      <c r="B11" t="s">
        <v>106</v>
      </c>
      <c r="C11" t="str">
        <f t="shared" si="3"/>
        <v>' WHERE NOT EXISTS (SELECT ime FROM klub WHERE ime = 'BD RANCA PTUJ');</v>
      </c>
      <c r="E11" t="s">
        <v>190</v>
      </c>
      <c r="F11" t="s">
        <v>191</v>
      </c>
      <c r="G11" t="str">
        <f t="shared" si="0"/>
        <v xml:space="preserve"> SELECT idklub FROM klub WHERE ime = 'JK PIRAT') k, (</v>
      </c>
      <c r="H11" t="str">
        <f t="shared" si="1"/>
        <v xml:space="preserve"> SELECT idtekmovalec FROM tekmovalec WHERE sailno = 'SLO411') t</v>
      </c>
      <c r="I11" t="str">
        <f t="shared" si="2"/>
        <v xml:space="preserve"> WHERE NOT EXISTS (SELECT tekmovalec_idtekmovalec, idtekmovalec, sailno FROM clanstvo JOIN tekmovalec ON idtekmovalec = tekmovalec_idtekmovalec WHERE sailno = 'SLO411');</v>
      </c>
      <c r="J11" t="s">
        <v>19</v>
      </c>
      <c r="K11" t="s">
        <v>97</v>
      </c>
    </row>
    <row r="12" spans="1:11" x14ac:dyDescent="0.25">
      <c r="A12" t="s">
        <v>186</v>
      </c>
      <c r="B12" t="s">
        <v>105</v>
      </c>
      <c r="C12" t="str">
        <f t="shared" si="3"/>
        <v>' WHERE NOT EXISTS (SELECT ime FROM klub WHERE ime = 'PD PIRAN');</v>
      </c>
      <c r="E12" t="s">
        <v>190</v>
      </c>
      <c r="F12" t="s">
        <v>191</v>
      </c>
      <c r="G12" t="str">
        <f t="shared" si="0"/>
        <v xml:space="preserve"> SELECT idklub FROM klub WHERE ime = 'JK PIRAT') k, (</v>
      </c>
      <c r="H12" t="str">
        <f t="shared" si="1"/>
        <v xml:space="preserve"> SELECT idtekmovalec FROM tekmovalec WHERE sailno = 'SLO750') t</v>
      </c>
      <c r="I12" t="str">
        <f t="shared" si="2"/>
        <v xml:space="preserve"> WHERE NOT EXISTS (SELECT tekmovalec_idtekmovalec, idtekmovalec, sailno FROM clanstvo JOIN tekmovalec ON idtekmovalec = tekmovalec_idtekmovalec WHERE sailno = 'SLO750');</v>
      </c>
      <c r="J12" t="s">
        <v>20</v>
      </c>
      <c r="K12" t="s">
        <v>97</v>
      </c>
    </row>
    <row r="13" spans="1:11" x14ac:dyDescent="0.25">
      <c r="A13" t="s">
        <v>186</v>
      </c>
      <c r="B13" t="s">
        <v>5</v>
      </c>
      <c r="C13" t="str">
        <f t="shared" si="3"/>
        <v>' WHERE NOT EXISTS (SELECT ime FROM klub WHERE ime = 'JK');</v>
      </c>
      <c r="E13" t="s">
        <v>190</v>
      </c>
      <c r="F13" t="s">
        <v>191</v>
      </c>
      <c r="G13" t="str">
        <f t="shared" si="0"/>
        <v xml:space="preserve"> SELECT idklub FROM klub WHERE ime = 'JK IZOLA') k, (</v>
      </c>
      <c r="H13" t="str">
        <f t="shared" si="1"/>
        <v xml:space="preserve"> SELECT idtekmovalec FROM tekmovalec WHERE sailno = 'SLO1212') t</v>
      </c>
      <c r="I13" t="str">
        <f t="shared" si="2"/>
        <v xml:space="preserve"> WHERE NOT EXISTS (SELECT tekmovalec_idtekmovalec, idtekmovalec, sailno FROM clanstvo JOIN tekmovalec ON idtekmovalec = tekmovalec_idtekmovalec WHERE sailno = 'SLO1212');</v>
      </c>
      <c r="J13" t="s">
        <v>21</v>
      </c>
      <c r="K13" t="s">
        <v>99</v>
      </c>
    </row>
    <row r="14" spans="1:11" x14ac:dyDescent="0.25">
      <c r="A14" t="s">
        <v>186</v>
      </c>
      <c r="B14" t="s">
        <v>16</v>
      </c>
      <c r="C14" t="str">
        <f t="shared" si="3"/>
        <v>' WHERE NOT EXISTS (SELECT ime FROM klub WHERE ime = 'CDV');</v>
      </c>
      <c r="E14" t="s">
        <v>190</v>
      </c>
      <c r="F14" t="s">
        <v>191</v>
      </c>
      <c r="G14" t="str">
        <f t="shared" si="0"/>
        <v xml:space="preserve"> SELECT idklub FROM klub WHERE ime = 'JK PIRAT') k, (</v>
      </c>
      <c r="H14" t="str">
        <f t="shared" si="1"/>
        <v xml:space="preserve"> SELECT idtekmovalec FROM tekmovalec WHERE sailno = 'SLO1005') t</v>
      </c>
      <c r="I14" t="str">
        <f t="shared" si="2"/>
        <v xml:space="preserve"> WHERE NOT EXISTS (SELECT tekmovalec_idtekmovalec, idtekmovalec, sailno FROM clanstvo JOIN tekmovalec ON idtekmovalec = tekmovalec_idtekmovalec WHERE sailno = 'SLO1005');</v>
      </c>
      <c r="J14" t="s">
        <v>22</v>
      </c>
      <c r="K14" t="s">
        <v>97</v>
      </c>
    </row>
    <row r="15" spans="1:11" x14ac:dyDescent="0.25">
      <c r="E15" t="s">
        <v>190</v>
      </c>
      <c r="F15" t="s">
        <v>191</v>
      </c>
      <c r="G15" t="str">
        <f t="shared" si="0"/>
        <v xml:space="preserve"> SELECT idklub FROM klub WHERE ime = 'CDV MUGGIA') k, (</v>
      </c>
      <c r="H15" t="str">
        <f t="shared" si="1"/>
        <v xml:space="preserve"> SELECT idtekmovalec FROM tekmovalec WHERE sailno = 'ITA8874') t</v>
      </c>
      <c r="I15" t="str">
        <f t="shared" si="2"/>
        <v xml:space="preserve"> WHERE NOT EXISTS (SELECT tekmovalec_idtekmovalec, idtekmovalec, sailno FROM clanstvo JOIN tekmovalec ON idtekmovalec = tekmovalec_idtekmovalec WHERE sailno = 'ITA8874');</v>
      </c>
      <c r="J15" t="s">
        <v>23</v>
      </c>
      <c r="K15" t="s">
        <v>100</v>
      </c>
    </row>
    <row r="16" spans="1:11" x14ac:dyDescent="0.25">
      <c r="E16" t="s">
        <v>190</v>
      </c>
      <c r="F16" t="s">
        <v>191</v>
      </c>
      <c r="G16" t="str">
        <f t="shared" si="0"/>
        <v xml:space="preserve"> SELECT idklub FROM klub WHERE ime = 'JK JADRO KOPER') k, (</v>
      </c>
      <c r="H16" t="str">
        <f t="shared" si="1"/>
        <v xml:space="preserve"> SELECT idtekmovalec FROM tekmovalec WHERE sailno = 'SLO913') t</v>
      </c>
      <c r="I16" t="str">
        <f t="shared" si="2"/>
        <v xml:space="preserve"> WHERE NOT EXISTS (SELECT tekmovalec_idtekmovalec, idtekmovalec, sailno FROM clanstvo JOIN tekmovalec ON idtekmovalec = tekmovalec_idtekmovalec WHERE sailno = 'SLO913');</v>
      </c>
      <c r="J16" t="s">
        <v>24</v>
      </c>
      <c r="K16" t="s">
        <v>96</v>
      </c>
    </row>
    <row r="17" spans="5:11" x14ac:dyDescent="0.25">
      <c r="E17" t="s">
        <v>190</v>
      </c>
      <c r="F17" t="s">
        <v>191</v>
      </c>
      <c r="G17" t="str">
        <f t="shared" si="0"/>
        <v xml:space="preserve"> SELECT idklub FROM klub WHERE ime = 'JK BURJA') k, (</v>
      </c>
      <c r="H17" t="str">
        <f t="shared" si="1"/>
        <v xml:space="preserve"> SELECT idtekmovalec FROM tekmovalec WHERE sailno = 'SLO310') t</v>
      </c>
      <c r="I17" t="str">
        <f t="shared" si="2"/>
        <v xml:space="preserve"> WHERE NOT EXISTS (SELECT tekmovalec_idtekmovalec, idtekmovalec, sailno FROM clanstvo JOIN tekmovalec ON idtekmovalec = tekmovalec_idtekmovalec WHERE sailno = 'SLO310');</v>
      </c>
      <c r="J17" t="s">
        <v>25</v>
      </c>
      <c r="K17" t="s">
        <v>98</v>
      </c>
    </row>
    <row r="18" spans="5:11" x14ac:dyDescent="0.25">
      <c r="E18" t="s">
        <v>190</v>
      </c>
      <c r="F18" t="s">
        <v>191</v>
      </c>
      <c r="G18" t="str">
        <f t="shared" si="0"/>
        <v xml:space="preserve"> SELECT idklub FROM klub WHERE ime = 'JK JADRO KOPER') k, (</v>
      </c>
      <c r="H18" t="str">
        <f t="shared" si="1"/>
        <v xml:space="preserve"> SELECT idtekmovalec FROM tekmovalec WHERE sailno = 'SLO951') t</v>
      </c>
      <c r="I18" t="str">
        <f t="shared" si="2"/>
        <v xml:space="preserve"> WHERE NOT EXISTS (SELECT tekmovalec_idtekmovalec, idtekmovalec, sailno FROM clanstvo JOIN tekmovalec ON idtekmovalec = tekmovalec_idtekmovalec WHERE sailno = 'SLO951');</v>
      </c>
      <c r="J18" t="s">
        <v>27</v>
      </c>
      <c r="K18" t="s">
        <v>96</v>
      </c>
    </row>
    <row r="19" spans="5:11" x14ac:dyDescent="0.25">
      <c r="E19" t="s">
        <v>190</v>
      </c>
      <c r="F19" t="s">
        <v>191</v>
      </c>
      <c r="G19" t="str">
        <f t="shared" si="0"/>
        <v xml:space="preserve"> SELECT idklub FROM klub WHERE ime = 'JK IZOLA') k, (</v>
      </c>
      <c r="H19" t="str">
        <f t="shared" si="1"/>
        <v xml:space="preserve"> SELECT idtekmovalec FROM tekmovalec WHERE sailno = 'SLO87') t</v>
      </c>
      <c r="I19" t="str">
        <f t="shared" si="2"/>
        <v xml:space="preserve"> WHERE NOT EXISTS (SELECT tekmovalec_idtekmovalec, idtekmovalec, sailno FROM clanstvo JOIN tekmovalec ON idtekmovalec = tekmovalec_idtekmovalec WHERE sailno = 'SLO87');</v>
      </c>
      <c r="J19" t="s">
        <v>28</v>
      </c>
      <c r="K19" t="s">
        <v>99</v>
      </c>
    </row>
    <row r="20" spans="5:11" x14ac:dyDescent="0.25">
      <c r="E20" t="s">
        <v>190</v>
      </c>
      <c r="F20" t="s">
        <v>191</v>
      </c>
      <c r="G20" t="str">
        <f t="shared" si="0"/>
        <v xml:space="preserve"> SELECT idklub FROM klub WHERE ime = 'JK IZOLA') k, (</v>
      </c>
      <c r="H20" t="str">
        <f t="shared" si="1"/>
        <v xml:space="preserve"> SELECT idtekmovalec FROM tekmovalec WHERE sailno = 'SLO228') t</v>
      </c>
      <c r="I20" t="str">
        <f t="shared" si="2"/>
        <v xml:space="preserve"> WHERE NOT EXISTS (SELECT tekmovalec_idtekmovalec, idtekmovalec, sailno FROM clanstvo JOIN tekmovalec ON idtekmovalec = tekmovalec_idtekmovalec WHERE sailno = 'SLO228');</v>
      </c>
      <c r="J20" t="s">
        <v>29</v>
      </c>
      <c r="K20" t="s">
        <v>99</v>
      </c>
    </row>
    <row r="21" spans="5:11" x14ac:dyDescent="0.25">
      <c r="E21" t="s">
        <v>190</v>
      </c>
      <c r="F21" t="s">
        <v>191</v>
      </c>
      <c r="G21" t="str">
        <f t="shared" si="0"/>
        <v xml:space="preserve"> SELECT idklub FROM klub WHERE ime = 'JK BURJA') k, (</v>
      </c>
      <c r="H21" t="str">
        <f t="shared" si="1"/>
        <v xml:space="preserve"> SELECT idtekmovalec FROM tekmovalec WHERE sailno = 'SLO377') t</v>
      </c>
      <c r="I21" t="str">
        <f t="shared" si="2"/>
        <v xml:space="preserve"> WHERE NOT EXISTS (SELECT tekmovalec_idtekmovalec, idtekmovalec, sailno FROM clanstvo JOIN tekmovalec ON idtekmovalec = tekmovalec_idtekmovalec WHERE sailno = 'SLO377');</v>
      </c>
      <c r="J21" t="s">
        <v>30</v>
      </c>
      <c r="K21" t="s">
        <v>98</v>
      </c>
    </row>
    <row r="22" spans="5:11" x14ac:dyDescent="0.25">
      <c r="E22" t="s">
        <v>190</v>
      </c>
      <c r="F22" t="s">
        <v>191</v>
      </c>
      <c r="G22" t="str">
        <f t="shared" si="0"/>
        <v xml:space="preserve"> SELECT idklub FROM klub WHERE ime = 'JK BURJA') k, (</v>
      </c>
      <c r="H22" t="str">
        <f t="shared" si="1"/>
        <v xml:space="preserve"> SELECT idtekmovalec FROM tekmovalec WHERE sailno = 'SLO1860') t</v>
      </c>
      <c r="I22" t="str">
        <f t="shared" si="2"/>
        <v xml:space="preserve"> WHERE NOT EXISTS (SELECT tekmovalec_idtekmovalec, idtekmovalec, sailno FROM clanstvo JOIN tekmovalec ON idtekmovalec = tekmovalec_idtekmovalec WHERE sailno = 'SLO1860');</v>
      </c>
      <c r="J22" t="s">
        <v>31</v>
      </c>
      <c r="K22" t="s">
        <v>98</v>
      </c>
    </row>
    <row r="23" spans="5:11" x14ac:dyDescent="0.25">
      <c r="E23" t="s">
        <v>190</v>
      </c>
      <c r="F23" t="s">
        <v>191</v>
      </c>
      <c r="G23" t="str">
        <f t="shared" si="0"/>
        <v xml:space="preserve"> SELECT idklub FROM klub WHERE ime = 'JK IZOLA') k, (</v>
      </c>
      <c r="H23" t="str">
        <f t="shared" si="1"/>
        <v xml:space="preserve"> SELECT idtekmovalec FROM tekmovalec WHERE sailno = 'SLO255') t</v>
      </c>
      <c r="I23" t="str">
        <f t="shared" si="2"/>
        <v xml:space="preserve"> WHERE NOT EXISTS (SELECT tekmovalec_idtekmovalec, idtekmovalec, sailno FROM clanstvo JOIN tekmovalec ON idtekmovalec = tekmovalec_idtekmovalec WHERE sailno = 'SLO255');</v>
      </c>
      <c r="J23" t="s">
        <v>32</v>
      </c>
      <c r="K23" t="s">
        <v>99</v>
      </c>
    </row>
    <row r="24" spans="5:11" x14ac:dyDescent="0.25">
      <c r="E24" t="s">
        <v>190</v>
      </c>
      <c r="F24" t="s">
        <v>191</v>
      </c>
      <c r="G24" t="str">
        <f t="shared" si="0"/>
        <v xml:space="preserve"> SELECT idklub FROM klub WHERE ime = 'SD PIRAN') k, (</v>
      </c>
      <c r="H24" t="str">
        <f t="shared" si="1"/>
        <v xml:space="preserve"> SELECT idtekmovalec FROM tekmovalec WHERE sailno = 'SLO58') t</v>
      </c>
      <c r="I24" t="str">
        <f t="shared" si="2"/>
        <v xml:space="preserve"> WHERE NOT EXISTS (SELECT tekmovalec_idtekmovalec, idtekmovalec, sailno FROM clanstvo JOIN tekmovalec ON idtekmovalec = tekmovalec_idtekmovalec WHERE sailno = 'SLO58');</v>
      </c>
      <c r="J24" t="s">
        <v>33</v>
      </c>
      <c r="K24" t="s">
        <v>102</v>
      </c>
    </row>
    <row r="25" spans="5:11" x14ac:dyDescent="0.25">
      <c r="E25" t="s">
        <v>190</v>
      </c>
      <c r="F25" t="s">
        <v>191</v>
      </c>
      <c r="G25" t="str">
        <f t="shared" si="0"/>
        <v xml:space="preserve"> SELECT idklub FROM klub WHERE ime = 'STV') k, (</v>
      </c>
      <c r="H25" t="str">
        <f t="shared" si="1"/>
        <v xml:space="preserve"> SELECT idtekmovalec FROM tekmovalec WHERE sailno = 'ITA9032') t</v>
      </c>
      <c r="I25" t="str">
        <f t="shared" si="2"/>
        <v xml:space="preserve"> WHERE NOT EXISTS (SELECT tekmovalec_idtekmovalec, idtekmovalec, sailno FROM clanstvo JOIN tekmovalec ON idtekmovalec = tekmovalec_idtekmovalec WHERE sailno = 'ITA9032');</v>
      </c>
      <c r="J25" t="s">
        <v>34</v>
      </c>
      <c r="K25" t="s">
        <v>35</v>
      </c>
    </row>
    <row r="26" spans="5:11" x14ac:dyDescent="0.25">
      <c r="E26" t="s">
        <v>190</v>
      </c>
      <c r="F26" t="s">
        <v>191</v>
      </c>
      <c r="G26" t="str">
        <f t="shared" si="0"/>
        <v xml:space="preserve"> SELECT idklub FROM klub WHERE ime = 'JK PIRAT') k, (</v>
      </c>
      <c r="H26" t="str">
        <f t="shared" si="1"/>
        <v xml:space="preserve"> SELECT idtekmovalec FROM tekmovalec WHERE sailno = 'SLO512') t</v>
      </c>
      <c r="I26" t="str">
        <f t="shared" si="2"/>
        <v xml:space="preserve"> WHERE NOT EXISTS (SELECT tekmovalec_idtekmovalec, idtekmovalec, sailno FROM clanstvo JOIN tekmovalec ON idtekmovalec = tekmovalec_idtekmovalec WHERE sailno = 'SLO512');</v>
      </c>
      <c r="J26" t="s">
        <v>36</v>
      </c>
      <c r="K26" t="s">
        <v>97</v>
      </c>
    </row>
    <row r="27" spans="5:11" x14ac:dyDescent="0.25">
      <c r="E27" t="s">
        <v>190</v>
      </c>
      <c r="F27" t="s">
        <v>191</v>
      </c>
      <c r="G27" t="str">
        <f t="shared" si="0"/>
        <v xml:space="preserve"> SELECT idklub FROM klub WHERE ime = 'JK LJUBLJANA') k, (</v>
      </c>
      <c r="H27" t="str">
        <f t="shared" si="1"/>
        <v xml:space="preserve"> SELECT idtekmovalec FROM tekmovalec WHERE sailno = 'SLO525') t</v>
      </c>
      <c r="I27" t="str">
        <f t="shared" si="2"/>
        <v xml:space="preserve"> WHERE NOT EXISTS (SELECT tekmovalec_idtekmovalec, idtekmovalec, sailno FROM clanstvo JOIN tekmovalec ON idtekmovalec = tekmovalec_idtekmovalec WHERE sailno = 'SLO525');</v>
      </c>
      <c r="J27" t="s">
        <v>37</v>
      </c>
      <c r="K27" t="s">
        <v>103</v>
      </c>
    </row>
    <row r="28" spans="5:11" x14ac:dyDescent="0.25">
      <c r="E28" t="s">
        <v>190</v>
      </c>
      <c r="F28" t="s">
        <v>191</v>
      </c>
      <c r="G28" t="str">
        <f t="shared" si="0"/>
        <v xml:space="preserve"> SELECT idklub FROM klub WHERE ime = 'STV') k, (</v>
      </c>
      <c r="H28" t="str">
        <f t="shared" si="1"/>
        <v xml:space="preserve"> SELECT idtekmovalec FROM tekmovalec WHERE sailno = 'ITA9033') t</v>
      </c>
      <c r="I28" t="str">
        <f t="shared" si="2"/>
        <v xml:space="preserve"> WHERE NOT EXISTS (SELECT tekmovalec_idtekmovalec, idtekmovalec, sailno FROM clanstvo JOIN tekmovalec ON idtekmovalec = tekmovalec_idtekmovalec WHERE sailno = 'ITA9033');</v>
      </c>
      <c r="J28" t="s">
        <v>38</v>
      </c>
      <c r="K28" t="s">
        <v>35</v>
      </c>
    </row>
    <row r="29" spans="5:11" x14ac:dyDescent="0.25">
      <c r="E29" t="s">
        <v>190</v>
      </c>
      <c r="F29" t="s">
        <v>191</v>
      </c>
      <c r="G29" t="str">
        <f t="shared" si="0"/>
        <v xml:space="preserve"> SELECT idklub FROM klub WHERE ime = 'JK JADRO KOPER') k, (</v>
      </c>
      <c r="H29" t="str">
        <f t="shared" si="1"/>
        <v xml:space="preserve"> SELECT idtekmovalec FROM tekmovalec WHERE sailno = 'SLO911') t</v>
      </c>
      <c r="I29" t="str">
        <f t="shared" si="2"/>
        <v xml:space="preserve"> WHERE NOT EXISTS (SELECT tekmovalec_idtekmovalec, idtekmovalec, sailno FROM clanstvo JOIN tekmovalec ON idtekmovalec = tekmovalec_idtekmovalec WHERE sailno = 'SLO911');</v>
      </c>
      <c r="J29" t="s">
        <v>39</v>
      </c>
      <c r="K29" t="s">
        <v>96</v>
      </c>
    </row>
    <row r="30" spans="5:11" x14ac:dyDescent="0.25">
      <c r="E30" t="s">
        <v>190</v>
      </c>
      <c r="F30" t="s">
        <v>191</v>
      </c>
      <c r="G30" t="str">
        <f t="shared" si="0"/>
        <v xml:space="preserve"> SELECT idklub FROM klub WHERE ime = 'JK JADRO KOPER') k, (</v>
      </c>
      <c r="H30" t="str">
        <f t="shared" si="1"/>
        <v xml:space="preserve"> SELECT idtekmovalec FROM tekmovalec WHERE sailno = 'SLO511') t</v>
      </c>
      <c r="I30" t="str">
        <f t="shared" si="2"/>
        <v xml:space="preserve"> WHERE NOT EXISTS (SELECT tekmovalec_idtekmovalec, idtekmovalec, sailno FROM clanstvo JOIN tekmovalec ON idtekmovalec = tekmovalec_idtekmovalec WHERE sailno = 'SLO511');</v>
      </c>
      <c r="J30" t="s">
        <v>40</v>
      </c>
      <c r="K30" t="s">
        <v>96</v>
      </c>
    </row>
    <row r="31" spans="5:11" x14ac:dyDescent="0.25">
      <c r="E31" t="s">
        <v>190</v>
      </c>
      <c r="F31" t="s">
        <v>191</v>
      </c>
      <c r="G31" t="str">
        <f t="shared" si="0"/>
        <v xml:space="preserve"> SELECT idklub FROM klub WHERE ime = 'CDV MUGGIA') k, (</v>
      </c>
      <c r="H31" t="str">
        <f t="shared" si="1"/>
        <v xml:space="preserve"> SELECT idtekmovalec FROM tekmovalec WHERE sailno = 'ITA7369') t</v>
      </c>
      <c r="I31" t="str">
        <f t="shared" si="2"/>
        <v xml:space="preserve"> WHERE NOT EXISTS (SELECT tekmovalec_idtekmovalec, idtekmovalec, sailno FROM clanstvo JOIN tekmovalec ON idtekmovalec = tekmovalec_idtekmovalec WHERE sailno = 'ITA7369');</v>
      </c>
      <c r="J31" t="s">
        <v>41</v>
      </c>
      <c r="K31" t="s">
        <v>100</v>
      </c>
    </row>
    <row r="32" spans="5:11" x14ac:dyDescent="0.25">
      <c r="E32" t="s">
        <v>190</v>
      </c>
      <c r="F32" t="s">
        <v>191</v>
      </c>
      <c r="G32" t="str">
        <f t="shared" si="0"/>
        <v xml:space="preserve"> SELECT idklub FROM klub WHERE ime = 'JK OLIMPIC IZOLA') k, (</v>
      </c>
      <c r="H32" t="str">
        <f t="shared" si="1"/>
        <v xml:space="preserve"> SELECT idtekmovalec FROM tekmovalec WHERE sailno = 'SLO677') t</v>
      </c>
      <c r="I32" t="str">
        <f t="shared" si="2"/>
        <v xml:space="preserve"> WHERE NOT EXISTS (SELECT tekmovalec_idtekmovalec, idtekmovalec, sailno FROM clanstvo JOIN tekmovalec ON idtekmovalec = tekmovalec_idtekmovalec WHERE sailno = 'SLO677');</v>
      </c>
      <c r="J32" t="s">
        <v>43</v>
      </c>
      <c r="K32" t="s">
        <v>101</v>
      </c>
    </row>
    <row r="33" spans="5:11" x14ac:dyDescent="0.25">
      <c r="E33" t="s">
        <v>190</v>
      </c>
      <c r="F33" t="s">
        <v>191</v>
      </c>
      <c r="G33" t="str">
        <f t="shared" si="0"/>
        <v xml:space="preserve"> SELECT idklub FROM klub WHERE ime = 'STV') k, (</v>
      </c>
      <c r="H33" t="str">
        <f t="shared" si="1"/>
        <v xml:space="preserve"> SELECT idtekmovalec FROM tekmovalec WHERE sailno = 'ITA8063') t</v>
      </c>
      <c r="I33" t="str">
        <f t="shared" si="2"/>
        <v xml:space="preserve"> WHERE NOT EXISTS (SELECT tekmovalec_idtekmovalec, idtekmovalec, sailno FROM clanstvo JOIN tekmovalec ON idtekmovalec = tekmovalec_idtekmovalec WHERE sailno = 'ITA8063');</v>
      </c>
      <c r="J33" t="s">
        <v>44</v>
      </c>
      <c r="K33" t="s">
        <v>35</v>
      </c>
    </row>
    <row r="34" spans="5:11" x14ac:dyDescent="0.25">
      <c r="E34" t="s">
        <v>190</v>
      </c>
      <c r="F34" t="s">
        <v>191</v>
      </c>
      <c r="G34" t="str">
        <f t="shared" si="0"/>
        <v xml:space="preserve"> SELECT idklub FROM klub WHERE ime = 'WSC CRNOMELJ') k, (</v>
      </c>
      <c r="H34" t="str">
        <f t="shared" si="1"/>
        <v xml:space="preserve"> SELECT idtekmovalec FROM tekmovalec WHERE sailno = 'SLO234') t</v>
      </c>
      <c r="I34" t="str">
        <f t="shared" si="2"/>
        <v xml:space="preserve"> WHERE NOT EXISTS (SELECT tekmovalec_idtekmovalec, idtekmovalec, sailno FROM clanstvo JOIN tekmovalec ON idtekmovalec = tekmovalec_idtekmovalec WHERE sailno = 'SLO234');</v>
      </c>
      <c r="J34" t="s">
        <v>45</v>
      </c>
      <c r="K34" t="s">
        <v>104</v>
      </c>
    </row>
    <row r="35" spans="5:11" x14ac:dyDescent="0.25">
      <c r="E35" t="s">
        <v>190</v>
      </c>
      <c r="F35" t="s">
        <v>191</v>
      </c>
      <c r="G35" t="str">
        <f t="shared" si="0"/>
        <v xml:space="preserve"> SELECT idklub FROM klub WHERE ime = 'JK BURJA') k, (</v>
      </c>
      <c r="H35" t="str">
        <f t="shared" si="1"/>
        <v xml:space="preserve"> SELECT idtekmovalec FROM tekmovalec WHERE sailno = 'SLO368') t</v>
      </c>
      <c r="I35" t="str">
        <f t="shared" si="2"/>
        <v xml:space="preserve"> WHERE NOT EXISTS (SELECT tekmovalec_idtekmovalec, idtekmovalec, sailno FROM clanstvo JOIN tekmovalec ON idtekmovalec = tekmovalec_idtekmovalec WHERE sailno = 'SLO368');</v>
      </c>
      <c r="J35" t="s">
        <v>47</v>
      </c>
      <c r="K35" t="s">
        <v>98</v>
      </c>
    </row>
    <row r="36" spans="5:11" x14ac:dyDescent="0.25">
      <c r="E36" t="s">
        <v>190</v>
      </c>
      <c r="F36" t="s">
        <v>191</v>
      </c>
      <c r="G36" t="str">
        <f t="shared" si="0"/>
        <v xml:space="preserve"> SELECT idklub FROM klub WHERE ime = 'JK JADRO KOPER') k, (</v>
      </c>
      <c r="H36" t="str">
        <f t="shared" si="1"/>
        <v xml:space="preserve"> SELECT idtekmovalec FROM tekmovalec WHERE sailno = 'SLO956') t</v>
      </c>
      <c r="I36" t="str">
        <f t="shared" si="2"/>
        <v xml:space="preserve"> WHERE NOT EXISTS (SELECT tekmovalec_idtekmovalec, idtekmovalec, sailno FROM clanstvo JOIN tekmovalec ON idtekmovalec = tekmovalec_idtekmovalec WHERE sailno = 'SLO956');</v>
      </c>
      <c r="J36" t="s">
        <v>48</v>
      </c>
      <c r="K36" t="s">
        <v>96</v>
      </c>
    </row>
    <row r="37" spans="5:11" x14ac:dyDescent="0.25">
      <c r="E37" t="s">
        <v>190</v>
      </c>
      <c r="F37" t="s">
        <v>191</v>
      </c>
      <c r="G37" t="str">
        <f t="shared" si="0"/>
        <v xml:space="preserve"> SELECT idklub FROM klub WHERE ime = 'JK JADRO KOPER') k, (</v>
      </c>
      <c r="H37" t="str">
        <f t="shared" si="1"/>
        <v xml:space="preserve"> SELECT idtekmovalec FROM tekmovalec WHERE sailno = 'SLO111') t</v>
      </c>
      <c r="I37" t="str">
        <f t="shared" si="2"/>
        <v xml:space="preserve"> WHERE NOT EXISTS (SELECT tekmovalec_idtekmovalec, idtekmovalec, sailno FROM clanstvo JOIN tekmovalec ON idtekmovalec = tekmovalec_idtekmovalec WHERE sailno = 'SLO111');</v>
      </c>
      <c r="J37" t="s">
        <v>49</v>
      </c>
      <c r="K37" t="s">
        <v>96</v>
      </c>
    </row>
    <row r="38" spans="5:11" x14ac:dyDescent="0.25">
      <c r="E38" t="s">
        <v>190</v>
      </c>
      <c r="F38" t="s">
        <v>191</v>
      </c>
      <c r="G38" t="str">
        <f t="shared" si="0"/>
        <v xml:space="preserve"> SELECT idklub FROM klub WHERE ime = 'SD PIRAN') k, (</v>
      </c>
      <c r="H38" t="str">
        <f t="shared" si="1"/>
        <v xml:space="preserve"> SELECT idtekmovalec FROM tekmovalec WHERE sailno = 'SLO875') t</v>
      </c>
      <c r="I38" t="str">
        <f t="shared" si="2"/>
        <v xml:space="preserve"> WHERE NOT EXISTS (SELECT tekmovalec_idtekmovalec, idtekmovalec, sailno FROM clanstvo JOIN tekmovalec ON idtekmovalec = tekmovalec_idtekmovalec WHERE sailno = 'SLO875');</v>
      </c>
      <c r="J38" t="s">
        <v>50</v>
      </c>
      <c r="K38" t="s">
        <v>102</v>
      </c>
    </row>
    <row r="39" spans="5:11" x14ac:dyDescent="0.25">
      <c r="E39" t="s">
        <v>190</v>
      </c>
      <c r="F39" t="s">
        <v>191</v>
      </c>
      <c r="G39" t="str">
        <f t="shared" si="0"/>
        <v xml:space="preserve"> SELECT idklub FROM klub WHERE ime = 'JK JADRO KOPER') k, (</v>
      </c>
      <c r="H39" t="str">
        <f t="shared" si="1"/>
        <v xml:space="preserve"> SELECT idtekmovalec FROM tekmovalec WHERE sailno = 'SLO958') t</v>
      </c>
      <c r="I39" t="str">
        <f t="shared" si="2"/>
        <v xml:space="preserve"> WHERE NOT EXISTS (SELECT tekmovalec_idtekmovalec, idtekmovalec, sailno FROM clanstvo JOIN tekmovalec ON idtekmovalec = tekmovalec_idtekmovalec WHERE sailno = 'SLO958');</v>
      </c>
      <c r="J39" t="s">
        <v>51</v>
      </c>
      <c r="K39" t="s">
        <v>96</v>
      </c>
    </row>
    <row r="40" spans="5:11" x14ac:dyDescent="0.25">
      <c r="E40" t="s">
        <v>190</v>
      </c>
      <c r="F40" t="s">
        <v>191</v>
      </c>
      <c r="G40" t="str">
        <f t="shared" si="0"/>
        <v xml:space="preserve"> SELECT idklub FROM klub WHERE ime = 'JK OLIMPIC IZOLA') k, (</v>
      </c>
      <c r="H40" t="str">
        <f t="shared" si="1"/>
        <v xml:space="preserve"> SELECT idtekmovalec FROM tekmovalec WHERE sailno = 'SLO678') t</v>
      </c>
      <c r="I40" t="str">
        <f t="shared" si="2"/>
        <v xml:space="preserve"> WHERE NOT EXISTS (SELECT tekmovalec_idtekmovalec, idtekmovalec, sailno FROM clanstvo JOIN tekmovalec ON idtekmovalec = tekmovalec_idtekmovalec WHERE sailno = 'SLO678');</v>
      </c>
      <c r="J40" t="s">
        <v>52</v>
      </c>
      <c r="K40" t="s">
        <v>101</v>
      </c>
    </row>
    <row r="41" spans="5:11" x14ac:dyDescent="0.25">
      <c r="E41" t="s">
        <v>190</v>
      </c>
      <c r="F41" t="s">
        <v>191</v>
      </c>
      <c r="G41" t="str">
        <f t="shared" si="0"/>
        <v xml:space="preserve"> SELECT idklub FROM klub WHERE ime = 'JK IZOLA') k, (</v>
      </c>
      <c r="H41" t="str">
        <f t="shared" si="1"/>
        <v xml:space="preserve"> SELECT idtekmovalec FROM tekmovalec WHERE sailno = 'SLO189') t</v>
      </c>
      <c r="I41" t="str">
        <f t="shared" si="2"/>
        <v xml:space="preserve"> WHERE NOT EXISTS (SELECT tekmovalec_idtekmovalec, idtekmovalec, sailno FROM clanstvo JOIN tekmovalec ON idtekmovalec = tekmovalec_idtekmovalec WHERE sailno = 'SLO189');</v>
      </c>
      <c r="J41" t="s">
        <v>53</v>
      </c>
      <c r="K41" t="s">
        <v>99</v>
      </c>
    </row>
    <row r="42" spans="5:11" x14ac:dyDescent="0.25">
      <c r="E42" t="s">
        <v>190</v>
      </c>
      <c r="F42" t="s">
        <v>191</v>
      </c>
      <c r="G42" t="str">
        <f t="shared" si="0"/>
        <v xml:space="preserve"> SELECT idklub FROM klub WHERE ime = 'JK JADRO KOPER') k, (</v>
      </c>
      <c r="H42" t="str">
        <f t="shared" si="1"/>
        <v xml:space="preserve"> SELECT idtekmovalec FROM tekmovalec WHERE sailno = 'SLO955') t</v>
      </c>
      <c r="I42" t="str">
        <f t="shared" si="2"/>
        <v xml:space="preserve"> WHERE NOT EXISTS (SELECT tekmovalec_idtekmovalec, idtekmovalec, sailno FROM clanstvo JOIN tekmovalec ON idtekmovalec = tekmovalec_idtekmovalec WHERE sailno = 'SLO955');</v>
      </c>
      <c r="J42" t="s">
        <v>54</v>
      </c>
      <c r="K42" t="s">
        <v>96</v>
      </c>
    </row>
    <row r="43" spans="5:11" x14ac:dyDescent="0.25">
      <c r="E43" t="s">
        <v>190</v>
      </c>
      <c r="F43" t="s">
        <v>191</v>
      </c>
      <c r="G43" t="str">
        <f t="shared" si="0"/>
        <v xml:space="preserve"> SELECT idklub FROM klub WHERE ime = 'CDV MUGGIA') k, (</v>
      </c>
      <c r="H43" t="str">
        <f t="shared" si="1"/>
        <v xml:space="preserve"> SELECT idtekmovalec FROM tekmovalec WHERE sailno = 'ITA8779') t</v>
      </c>
      <c r="I43" t="str">
        <f t="shared" si="2"/>
        <v xml:space="preserve"> WHERE NOT EXISTS (SELECT tekmovalec_idtekmovalec, idtekmovalec, sailno FROM clanstvo JOIN tekmovalec ON idtekmovalec = tekmovalec_idtekmovalec WHERE sailno = 'ITA8779');</v>
      </c>
      <c r="J43" t="s">
        <v>55</v>
      </c>
      <c r="K43" t="s">
        <v>100</v>
      </c>
    </row>
    <row r="44" spans="5:11" x14ac:dyDescent="0.25">
      <c r="E44" t="s">
        <v>190</v>
      </c>
      <c r="F44" t="s">
        <v>191</v>
      </c>
      <c r="G44" t="str">
        <f t="shared" si="0"/>
        <v xml:space="preserve"> SELECT idklub FROM klub WHERE ime = 'JK PIRAT') k, (</v>
      </c>
      <c r="H44" t="str">
        <f t="shared" si="1"/>
        <v xml:space="preserve"> SELECT idtekmovalec FROM tekmovalec WHERE sailno = 'SLO759') t</v>
      </c>
      <c r="I44" t="str">
        <f t="shared" si="2"/>
        <v xml:space="preserve"> WHERE NOT EXISTS (SELECT tekmovalec_idtekmovalec, idtekmovalec, sailno FROM clanstvo JOIN tekmovalec ON idtekmovalec = tekmovalec_idtekmovalec WHERE sailno = 'SLO759');</v>
      </c>
      <c r="J44" t="s">
        <v>56</v>
      </c>
      <c r="K44" t="s">
        <v>97</v>
      </c>
    </row>
    <row r="45" spans="5:11" x14ac:dyDescent="0.25">
      <c r="E45" t="s">
        <v>190</v>
      </c>
      <c r="F45" t="s">
        <v>191</v>
      </c>
      <c r="G45" t="str">
        <f t="shared" si="0"/>
        <v xml:space="preserve"> SELECT idklub FROM klub WHERE ime = 'JK BURJA') k, (</v>
      </c>
      <c r="H45" t="str">
        <f t="shared" si="1"/>
        <v xml:space="preserve"> SELECT idtekmovalec FROM tekmovalec WHERE sailno = 'SLO1862') t</v>
      </c>
      <c r="I45" t="str">
        <f t="shared" si="2"/>
        <v xml:space="preserve"> WHERE NOT EXISTS (SELECT tekmovalec_idtekmovalec, idtekmovalec, sailno FROM clanstvo JOIN tekmovalec ON idtekmovalec = tekmovalec_idtekmovalec WHERE sailno = 'SLO1862');</v>
      </c>
      <c r="J45" t="s">
        <v>57</v>
      </c>
      <c r="K45" t="s">
        <v>98</v>
      </c>
    </row>
    <row r="46" spans="5:11" x14ac:dyDescent="0.25">
      <c r="E46" t="s">
        <v>190</v>
      </c>
      <c r="F46" t="s">
        <v>191</v>
      </c>
      <c r="G46" t="str">
        <f t="shared" si="0"/>
        <v xml:space="preserve"> SELECT idklub FROM klub WHERE ime = 'BD RANCA PTUJ') k, (</v>
      </c>
      <c r="H46" t="str">
        <f t="shared" si="1"/>
        <v xml:space="preserve"> SELECT idtekmovalec FROM tekmovalec WHERE sailno = 'SLO728') t</v>
      </c>
      <c r="I46" t="str">
        <f t="shared" si="2"/>
        <v xml:space="preserve"> WHERE NOT EXISTS (SELECT tekmovalec_idtekmovalec, idtekmovalec, sailno FROM clanstvo JOIN tekmovalec ON idtekmovalec = tekmovalec_idtekmovalec WHERE sailno = 'SLO728');</v>
      </c>
      <c r="J46" t="s">
        <v>58</v>
      </c>
      <c r="K46" t="s">
        <v>106</v>
      </c>
    </row>
    <row r="47" spans="5:11" x14ac:dyDescent="0.25">
      <c r="E47" t="s">
        <v>190</v>
      </c>
      <c r="F47" t="s">
        <v>191</v>
      </c>
      <c r="G47" t="str">
        <f t="shared" si="0"/>
        <v xml:space="preserve"> SELECT idklub FROM klub WHERE ime = 'JK BURJA') k, (</v>
      </c>
      <c r="H47" t="str">
        <f t="shared" si="1"/>
        <v xml:space="preserve"> SELECT idtekmovalec FROM tekmovalec WHERE sailno = 'SLO395') t</v>
      </c>
      <c r="I47" t="str">
        <f t="shared" si="2"/>
        <v xml:space="preserve"> WHERE NOT EXISTS (SELECT tekmovalec_idtekmovalec, idtekmovalec, sailno FROM clanstvo JOIN tekmovalec ON idtekmovalec = tekmovalec_idtekmovalec WHERE sailno = 'SLO395');</v>
      </c>
      <c r="J47" t="s">
        <v>59</v>
      </c>
      <c r="K47" t="s">
        <v>98</v>
      </c>
    </row>
    <row r="48" spans="5:11" x14ac:dyDescent="0.25">
      <c r="E48" t="s">
        <v>190</v>
      </c>
      <c r="F48" t="s">
        <v>191</v>
      </c>
      <c r="G48" t="str">
        <f t="shared" si="0"/>
        <v xml:space="preserve"> SELECT idklub FROM klub WHERE ime = 'JK LJUBLJANA') k, (</v>
      </c>
      <c r="H48" t="str">
        <f t="shared" si="1"/>
        <v xml:space="preserve"> SELECT idtekmovalec FROM tekmovalec WHERE sailno = 'SLO524') t</v>
      </c>
      <c r="I48" t="str">
        <f t="shared" si="2"/>
        <v xml:space="preserve"> WHERE NOT EXISTS (SELECT tekmovalec_idtekmovalec, idtekmovalec, sailno FROM clanstvo JOIN tekmovalec ON idtekmovalec = tekmovalec_idtekmovalec WHERE sailno = 'SLO524');</v>
      </c>
      <c r="J48" t="s">
        <v>60</v>
      </c>
      <c r="K48" t="s">
        <v>103</v>
      </c>
    </row>
    <row r="49" spans="5:11" x14ac:dyDescent="0.25">
      <c r="E49" t="s">
        <v>190</v>
      </c>
      <c r="F49" t="s">
        <v>191</v>
      </c>
      <c r="G49" t="str">
        <f t="shared" si="0"/>
        <v xml:space="preserve"> SELECT idklub FROM klub WHERE ime = 'STV') k, (</v>
      </c>
      <c r="H49" t="str">
        <f t="shared" si="1"/>
        <v xml:space="preserve"> SELECT idtekmovalec FROM tekmovalec WHERE sailno = 'ITA8764') t</v>
      </c>
      <c r="I49" t="str">
        <f t="shared" si="2"/>
        <v xml:space="preserve"> WHERE NOT EXISTS (SELECT tekmovalec_idtekmovalec, idtekmovalec, sailno FROM clanstvo JOIN tekmovalec ON idtekmovalec = tekmovalec_idtekmovalec WHERE sailno = 'ITA8764');</v>
      </c>
      <c r="J49" t="s">
        <v>61</v>
      </c>
      <c r="K49" t="s">
        <v>35</v>
      </c>
    </row>
    <row r="50" spans="5:11" x14ac:dyDescent="0.25">
      <c r="E50" t="s">
        <v>190</v>
      </c>
      <c r="F50" t="s">
        <v>191</v>
      </c>
      <c r="G50" t="str">
        <f t="shared" si="0"/>
        <v xml:space="preserve"> SELECT idklub FROM klub WHERE ime = 'STV') k, (</v>
      </c>
      <c r="H50" t="str">
        <f t="shared" si="1"/>
        <v xml:space="preserve"> SELECT idtekmovalec FROM tekmovalec WHERE sailno = 'ITA8961') t</v>
      </c>
      <c r="I50" t="str">
        <f t="shared" si="2"/>
        <v xml:space="preserve"> WHERE NOT EXISTS (SELECT tekmovalec_idtekmovalec, idtekmovalec, sailno FROM clanstvo JOIN tekmovalec ON idtekmovalec = tekmovalec_idtekmovalec WHERE sailno = 'ITA8961');</v>
      </c>
      <c r="J50" t="s">
        <v>62</v>
      </c>
      <c r="K50" t="s">
        <v>35</v>
      </c>
    </row>
    <row r="51" spans="5:11" x14ac:dyDescent="0.25">
      <c r="E51" t="s">
        <v>190</v>
      </c>
      <c r="F51" t="s">
        <v>191</v>
      </c>
      <c r="G51" t="str">
        <f t="shared" si="0"/>
        <v xml:space="preserve"> SELECT idklub FROM klub WHERE ime = 'JK JADRO KOPER') k, (</v>
      </c>
      <c r="H51" t="str">
        <f t="shared" si="1"/>
        <v xml:space="preserve"> SELECT idtekmovalec FROM tekmovalec WHERE sailno = 'SLO912') t</v>
      </c>
      <c r="I51" t="str">
        <f t="shared" si="2"/>
        <v xml:space="preserve"> WHERE NOT EXISTS (SELECT tekmovalec_idtekmovalec, idtekmovalec, sailno FROM clanstvo JOIN tekmovalec ON idtekmovalec = tekmovalec_idtekmovalec WHERE sailno = 'SLO912');</v>
      </c>
      <c r="J51" t="s">
        <v>63</v>
      </c>
      <c r="K51" t="s">
        <v>96</v>
      </c>
    </row>
    <row r="52" spans="5:11" x14ac:dyDescent="0.25">
      <c r="E52" t="s">
        <v>190</v>
      </c>
      <c r="F52" t="s">
        <v>191</v>
      </c>
      <c r="G52" t="str">
        <f t="shared" si="0"/>
        <v xml:space="preserve"> SELECT idklub FROM klub WHERE ime = 'JK OLIMPIC IZOLA') k, (</v>
      </c>
      <c r="H52" t="str">
        <f t="shared" si="1"/>
        <v xml:space="preserve"> SELECT idtekmovalec FROM tekmovalec WHERE sailno = 'SLO618') t</v>
      </c>
      <c r="I52" t="str">
        <f t="shared" si="2"/>
        <v xml:space="preserve"> WHERE NOT EXISTS (SELECT tekmovalec_idtekmovalec, idtekmovalec, sailno FROM clanstvo JOIN tekmovalec ON idtekmovalec = tekmovalec_idtekmovalec WHERE sailno = 'SLO618');</v>
      </c>
      <c r="J52" t="s">
        <v>64</v>
      </c>
      <c r="K52" t="s">
        <v>101</v>
      </c>
    </row>
    <row r="53" spans="5:11" x14ac:dyDescent="0.25">
      <c r="E53" t="s">
        <v>190</v>
      </c>
      <c r="F53" t="s">
        <v>191</v>
      </c>
      <c r="G53" t="str">
        <f t="shared" si="0"/>
        <v xml:space="preserve"> SELECT idklub FROM klub WHERE ime = 'JK PIRAT') k, (</v>
      </c>
      <c r="H53" t="str">
        <f t="shared" si="1"/>
        <v xml:space="preserve"> SELECT idtekmovalec FROM tekmovalec WHERE sailno = 'SLO188') t</v>
      </c>
      <c r="I53" t="str">
        <f t="shared" si="2"/>
        <v xml:space="preserve"> WHERE NOT EXISTS (SELECT tekmovalec_idtekmovalec, idtekmovalec, sailno FROM clanstvo JOIN tekmovalec ON idtekmovalec = tekmovalec_idtekmovalec WHERE sailno = 'SLO188');</v>
      </c>
      <c r="J53" t="s">
        <v>65</v>
      </c>
      <c r="K53" t="s">
        <v>97</v>
      </c>
    </row>
    <row r="54" spans="5:11" x14ac:dyDescent="0.25">
      <c r="E54" t="s">
        <v>190</v>
      </c>
      <c r="F54" t="s">
        <v>191</v>
      </c>
      <c r="G54" t="str">
        <f t="shared" si="0"/>
        <v xml:space="preserve"> SELECT idklub FROM klub WHERE ime = 'PD PIRAN') k, (</v>
      </c>
      <c r="H54" t="str">
        <f t="shared" si="1"/>
        <v xml:space="preserve"> SELECT idtekmovalec FROM tekmovalec WHERE sailno = 'SLO443') t</v>
      </c>
      <c r="I54" t="str">
        <f t="shared" si="2"/>
        <v xml:space="preserve"> WHERE NOT EXISTS (SELECT tekmovalec_idtekmovalec, idtekmovalec, sailno FROM clanstvo JOIN tekmovalec ON idtekmovalec = tekmovalec_idtekmovalec WHERE sailno = 'SLO443');</v>
      </c>
      <c r="J54" t="s">
        <v>66</v>
      </c>
      <c r="K54" t="s">
        <v>105</v>
      </c>
    </row>
    <row r="55" spans="5:11" x14ac:dyDescent="0.25">
      <c r="E55" t="s">
        <v>190</v>
      </c>
      <c r="F55" t="s">
        <v>191</v>
      </c>
      <c r="G55" t="str">
        <f t="shared" si="0"/>
        <v xml:space="preserve"> SELECT idklub FROM klub WHERE ime = 'BD RANCA PTUJ') k, (</v>
      </c>
      <c r="H55" t="str">
        <f t="shared" si="1"/>
        <v xml:space="preserve"> SELECT idtekmovalec FROM tekmovalec WHERE sailno = 'SLO739') t</v>
      </c>
      <c r="I55" t="str">
        <f t="shared" si="2"/>
        <v xml:space="preserve"> WHERE NOT EXISTS (SELECT tekmovalec_idtekmovalec, idtekmovalec, sailno FROM clanstvo JOIN tekmovalec ON idtekmovalec = tekmovalec_idtekmovalec WHERE sailno = 'SLO739');</v>
      </c>
      <c r="J55" t="s">
        <v>67</v>
      </c>
      <c r="K55" t="s">
        <v>106</v>
      </c>
    </row>
    <row r="56" spans="5:11" x14ac:dyDescent="0.25">
      <c r="E56" t="s">
        <v>190</v>
      </c>
      <c r="F56" t="s">
        <v>191</v>
      </c>
      <c r="G56" t="str">
        <f t="shared" si="0"/>
        <v xml:space="preserve"> SELECT idklub FROM klub WHERE ime = 'STV') k, (</v>
      </c>
      <c r="H56" t="str">
        <f t="shared" si="1"/>
        <v xml:space="preserve"> SELECT idtekmovalec FROM tekmovalec WHERE sailno = 'ITA8761') t</v>
      </c>
      <c r="I56" t="str">
        <f t="shared" si="2"/>
        <v xml:space="preserve"> WHERE NOT EXISTS (SELECT tekmovalec_idtekmovalec, idtekmovalec, sailno FROM clanstvo JOIN tekmovalec ON idtekmovalec = tekmovalec_idtekmovalec WHERE sailno = 'ITA8761');</v>
      </c>
      <c r="J56" t="s">
        <v>68</v>
      </c>
      <c r="K56" t="s">
        <v>35</v>
      </c>
    </row>
    <row r="57" spans="5:11" x14ac:dyDescent="0.25">
      <c r="E57" t="s">
        <v>190</v>
      </c>
      <c r="F57" t="s">
        <v>191</v>
      </c>
      <c r="G57" t="str">
        <f t="shared" si="0"/>
        <v xml:space="preserve"> SELECT idklub FROM klub WHERE ime = 'STV') k, (</v>
      </c>
      <c r="H57" t="str">
        <f t="shared" si="1"/>
        <v xml:space="preserve"> SELECT idtekmovalec FROM tekmovalec WHERE sailno = 'ITA8240') t</v>
      </c>
      <c r="I57" t="str">
        <f t="shared" si="2"/>
        <v xml:space="preserve"> WHERE NOT EXISTS (SELECT tekmovalec_idtekmovalec, idtekmovalec, sailno FROM clanstvo JOIN tekmovalec ON idtekmovalec = tekmovalec_idtekmovalec WHERE sailno = 'ITA8240');</v>
      </c>
      <c r="J57" t="s">
        <v>69</v>
      </c>
      <c r="K57" t="s">
        <v>35</v>
      </c>
    </row>
    <row r="58" spans="5:11" x14ac:dyDescent="0.25">
      <c r="E58" t="s">
        <v>190</v>
      </c>
      <c r="F58" t="s">
        <v>191</v>
      </c>
      <c r="G58" t="str">
        <f t="shared" si="0"/>
        <v xml:space="preserve"> SELECT idklub FROM klub WHERE ime = 'JK') k, (</v>
      </c>
      <c r="H58" t="str">
        <f t="shared" si="1"/>
        <v xml:space="preserve"> SELECT idtekmovalec FROM tekmovalec WHERE sailno = 'SLO393') t</v>
      </c>
      <c r="I58" t="str">
        <f t="shared" si="2"/>
        <v xml:space="preserve"> WHERE NOT EXISTS (SELECT tekmovalec_idtekmovalec, idtekmovalec, sailno FROM clanstvo JOIN tekmovalec ON idtekmovalec = tekmovalec_idtekmovalec WHERE sailno = 'SLO393');</v>
      </c>
      <c r="J58" t="s">
        <v>70</v>
      </c>
      <c r="K58" t="s">
        <v>5</v>
      </c>
    </row>
    <row r="59" spans="5:11" x14ac:dyDescent="0.25">
      <c r="E59" t="s">
        <v>190</v>
      </c>
      <c r="F59" t="s">
        <v>191</v>
      </c>
      <c r="G59" t="str">
        <f t="shared" si="0"/>
        <v xml:space="preserve"> SELECT idklub FROM klub WHERE ime = 'CDV') k, (</v>
      </c>
      <c r="H59" t="str">
        <f t="shared" si="1"/>
        <v xml:space="preserve"> SELECT idtekmovalec FROM tekmovalec WHERE sailno = 'ITA8499') t</v>
      </c>
      <c r="I59" t="str">
        <f t="shared" si="2"/>
        <v xml:space="preserve"> WHERE NOT EXISTS (SELECT tekmovalec_idtekmovalec, idtekmovalec, sailno FROM clanstvo JOIN tekmovalec ON idtekmovalec = tekmovalec_idtekmovalec WHERE sailno = 'ITA8499');</v>
      </c>
      <c r="J59" t="s">
        <v>71</v>
      </c>
      <c r="K59" t="s">
        <v>16</v>
      </c>
    </row>
    <row r="60" spans="5:11" x14ac:dyDescent="0.25">
      <c r="E60" t="s">
        <v>190</v>
      </c>
      <c r="F60" t="s">
        <v>191</v>
      </c>
      <c r="G60" t="str">
        <f t="shared" si="0"/>
        <v xml:space="preserve"> SELECT idklub FROM klub WHERE ime = 'JK') k, (</v>
      </c>
      <c r="H60" t="str">
        <f t="shared" si="1"/>
        <v xml:space="preserve"> SELECT idtekmovalec FROM tekmovalec WHERE sailno = 'SLO526') t</v>
      </c>
      <c r="I60" t="str">
        <f t="shared" si="2"/>
        <v xml:space="preserve"> WHERE NOT EXISTS (SELECT tekmovalec_idtekmovalec, idtekmovalec, sailno FROM clanstvo JOIN tekmovalec ON idtekmovalec = tekmovalec_idtekmovalec WHERE sailno = 'SLO526');</v>
      </c>
      <c r="J60" t="s">
        <v>72</v>
      </c>
      <c r="K60" t="s">
        <v>5</v>
      </c>
    </row>
    <row r="61" spans="5:11" x14ac:dyDescent="0.25">
      <c r="E61" t="s">
        <v>190</v>
      </c>
      <c r="F61" t="s">
        <v>191</v>
      </c>
      <c r="G61" t="str">
        <f t="shared" si="0"/>
        <v xml:space="preserve"> SELECT idklub FROM klub WHERE ime = 'JK OLIMPIC IZOLA') k, (</v>
      </c>
      <c r="H61" t="str">
        <f t="shared" si="1"/>
        <v xml:space="preserve"> SELECT idtekmovalec FROM tekmovalec WHERE sailno = 'SLO689') t</v>
      </c>
      <c r="I61" t="str">
        <f t="shared" si="2"/>
        <v xml:space="preserve"> WHERE NOT EXISTS (SELECT tekmovalec_idtekmovalec, idtekmovalec, sailno FROM clanstvo JOIN tekmovalec ON idtekmovalec = tekmovalec_idtekmovalec WHERE sailno = 'SLO689');</v>
      </c>
      <c r="J61" t="s">
        <v>73</v>
      </c>
      <c r="K61" t="s">
        <v>101</v>
      </c>
    </row>
    <row r="62" spans="5:11" x14ac:dyDescent="0.25">
      <c r="E62" t="s">
        <v>190</v>
      </c>
      <c r="F62" t="s">
        <v>191</v>
      </c>
      <c r="G62" t="str">
        <f t="shared" si="0"/>
        <v xml:space="preserve"> SELECT idklub FROM klub WHERE ime = 'JK OLIMPIC IZOLA') k, (</v>
      </c>
      <c r="H62" t="str">
        <f t="shared" si="1"/>
        <v xml:space="preserve"> SELECT idtekmovalec FROM tekmovalec WHERE sailno = 'SLO668') t</v>
      </c>
      <c r="I62" t="str">
        <f t="shared" si="2"/>
        <v xml:space="preserve"> WHERE NOT EXISTS (SELECT tekmovalec_idtekmovalec, idtekmovalec, sailno FROM clanstvo JOIN tekmovalec ON idtekmovalec = tekmovalec_idtekmovalec WHERE sailno = 'SLO668');</v>
      </c>
      <c r="J62" t="s">
        <v>74</v>
      </c>
      <c r="K62" t="s">
        <v>101</v>
      </c>
    </row>
    <row r="63" spans="5:11" x14ac:dyDescent="0.25">
      <c r="E63" t="s">
        <v>190</v>
      </c>
      <c r="F63" t="s">
        <v>191</v>
      </c>
      <c r="G63" t="str">
        <f t="shared" si="0"/>
        <v xml:space="preserve"> SELECT idklub FROM klub WHERE ime = 'JK BURJA') k, (</v>
      </c>
      <c r="H63" t="str">
        <f t="shared" si="1"/>
        <v xml:space="preserve"> SELECT idtekmovalec FROM tekmovalec WHERE sailno = 'SLO37') t</v>
      </c>
      <c r="I63" t="str">
        <f t="shared" si="2"/>
        <v xml:space="preserve"> WHERE NOT EXISTS (SELECT tekmovalec_idtekmovalec, idtekmovalec, sailno FROM clanstvo JOIN tekmovalec ON idtekmovalec = tekmovalec_idtekmovalec WHERE sailno = 'SLO37');</v>
      </c>
      <c r="J63" t="s">
        <v>75</v>
      </c>
      <c r="K63" t="s">
        <v>98</v>
      </c>
    </row>
    <row r="64" spans="5:11" x14ac:dyDescent="0.25">
      <c r="E64" t="s">
        <v>190</v>
      </c>
      <c r="F64" t="s">
        <v>191</v>
      </c>
      <c r="G64" t="str">
        <f t="shared" si="0"/>
        <v xml:space="preserve"> SELECT idklub FROM klub WHERE ime = 'STV') k, (</v>
      </c>
      <c r="H64" t="str">
        <f t="shared" si="1"/>
        <v xml:space="preserve"> SELECT idtekmovalec FROM tekmovalec WHERE sailno = 'ITA8998') t</v>
      </c>
      <c r="I64" t="str">
        <f t="shared" si="2"/>
        <v xml:space="preserve"> WHERE NOT EXISTS (SELECT tekmovalec_idtekmovalec, idtekmovalec, sailno FROM clanstvo JOIN tekmovalec ON idtekmovalec = tekmovalec_idtekmovalec WHERE sailno = 'ITA8998');</v>
      </c>
      <c r="J64" t="s">
        <v>76</v>
      </c>
      <c r="K64" t="s">
        <v>35</v>
      </c>
    </row>
    <row r="65" spans="5:11" x14ac:dyDescent="0.25">
      <c r="E65" t="s">
        <v>190</v>
      </c>
      <c r="F65" t="s">
        <v>191</v>
      </c>
      <c r="G65" t="str">
        <f t="shared" ref="G65:G78" si="4">CONCATENATE(" SELECT idklub FROM klub WHERE ime = '",K65,"') k, (")</f>
        <v xml:space="preserve"> SELECT idklub FROM klub WHERE ime = 'JK LJUBLJANA') k, (</v>
      </c>
      <c r="H65" t="str">
        <f t="shared" ref="H65:H78" si="5">CONCATENATE(" SELECT idtekmovalec FROM tekmovalec WHERE sailno = '",J65,"') t")</f>
        <v xml:space="preserve"> SELECT idtekmovalec FROM tekmovalec WHERE sailno = 'SLO855') t</v>
      </c>
      <c r="I65" t="str">
        <f t="shared" ref="I65:I78" si="6">CONCATENATE(" WHERE NOT EXISTS (SELECT tekmovalec_idtekmovalec, idtekmovalec, sailno FROM clanstvo JOIN tekmovalec ON idtekmovalec = tekmovalec_idtekmovalec WHERE sailno = '",J65,"');")</f>
        <v xml:space="preserve"> WHERE NOT EXISTS (SELECT tekmovalec_idtekmovalec, idtekmovalec, sailno FROM clanstvo JOIN tekmovalec ON idtekmovalec = tekmovalec_idtekmovalec WHERE sailno = 'SLO855');</v>
      </c>
      <c r="J65" t="s">
        <v>77</v>
      </c>
      <c r="K65" t="s">
        <v>103</v>
      </c>
    </row>
    <row r="66" spans="5:11" x14ac:dyDescent="0.25">
      <c r="E66" t="s">
        <v>190</v>
      </c>
      <c r="F66" t="s">
        <v>191</v>
      </c>
      <c r="G66" t="str">
        <f t="shared" si="4"/>
        <v xml:space="preserve"> SELECT idklub FROM klub WHERE ime = 'STV') k, (</v>
      </c>
      <c r="H66" t="str">
        <f t="shared" si="5"/>
        <v xml:space="preserve"> SELECT idtekmovalec FROM tekmovalec WHERE sailno = 'ITA7072') t</v>
      </c>
      <c r="I66" t="str">
        <f t="shared" si="6"/>
        <v xml:space="preserve"> WHERE NOT EXISTS (SELECT tekmovalec_idtekmovalec, idtekmovalec, sailno FROM clanstvo JOIN tekmovalec ON idtekmovalec = tekmovalec_idtekmovalec WHERE sailno = 'ITA7072');</v>
      </c>
      <c r="J66" t="s">
        <v>78</v>
      </c>
      <c r="K66" t="s">
        <v>35</v>
      </c>
    </row>
    <row r="67" spans="5:11" x14ac:dyDescent="0.25">
      <c r="E67" t="s">
        <v>190</v>
      </c>
      <c r="F67" t="s">
        <v>191</v>
      </c>
      <c r="G67" t="str">
        <f t="shared" si="4"/>
        <v xml:space="preserve"> SELECT idklub FROM klub WHERE ime = 'BD RANCA PTUJ') k, (</v>
      </c>
      <c r="H67" t="str">
        <f t="shared" si="5"/>
        <v xml:space="preserve"> SELECT idtekmovalec FROM tekmovalec WHERE sailno = 'SLO729') t</v>
      </c>
      <c r="I67" t="str">
        <f t="shared" si="6"/>
        <v xml:space="preserve"> WHERE NOT EXISTS (SELECT tekmovalec_idtekmovalec, idtekmovalec, sailno FROM clanstvo JOIN tekmovalec ON idtekmovalec = tekmovalec_idtekmovalec WHERE sailno = 'SLO729');</v>
      </c>
      <c r="J67" t="s">
        <v>79</v>
      </c>
      <c r="K67" t="s">
        <v>106</v>
      </c>
    </row>
    <row r="68" spans="5:11" x14ac:dyDescent="0.25">
      <c r="E68" t="s">
        <v>190</v>
      </c>
      <c r="F68" t="s">
        <v>191</v>
      </c>
      <c r="G68" t="str">
        <f t="shared" si="4"/>
        <v xml:space="preserve"> SELECT idklub FROM klub WHERE ime = 'SD PIRAN') k, (</v>
      </c>
      <c r="H68" t="str">
        <f t="shared" si="5"/>
        <v xml:space="preserve"> SELECT idtekmovalec FROM tekmovalec WHERE sailno = 'SLO523') t</v>
      </c>
      <c r="I68" t="str">
        <f t="shared" si="6"/>
        <v xml:space="preserve"> WHERE NOT EXISTS (SELECT tekmovalec_idtekmovalec, idtekmovalec, sailno FROM clanstvo JOIN tekmovalec ON idtekmovalec = tekmovalec_idtekmovalec WHERE sailno = 'SLO523');</v>
      </c>
      <c r="J68" t="s">
        <v>80</v>
      </c>
      <c r="K68" t="s">
        <v>102</v>
      </c>
    </row>
    <row r="69" spans="5:11" x14ac:dyDescent="0.25">
      <c r="E69" t="s">
        <v>190</v>
      </c>
      <c r="F69" t="s">
        <v>191</v>
      </c>
      <c r="G69" t="str">
        <f t="shared" si="4"/>
        <v xml:space="preserve"> SELECT idklub FROM klub WHERE ime = 'JK JADRO KOPER') k, (</v>
      </c>
      <c r="H69" t="str">
        <f t="shared" si="5"/>
        <v xml:space="preserve"> SELECT idtekmovalec FROM tekmovalec WHERE sailno = 'SLO984') t</v>
      </c>
      <c r="I69" t="str">
        <f t="shared" si="6"/>
        <v xml:space="preserve"> WHERE NOT EXISTS (SELECT tekmovalec_idtekmovalec, idtekmovalec, sailno FROM clanstvo JOIN tekmovalec ON idtekmovalec = tekmovalec_idtekmovalec WHERE sailno = 'SLO984');</v>
      </c>
      <c r="J69" t="s">
        <v>81</v>
      </c>
      <c r="K69" t="s">
        <v>96</v>
      </c>
    </row>
    <row r="70" spans="5:11" x14ac:dyDescent="0.25">
      <c r="E70" t="s">
        <v>190</v>
      </c>
      <c r="F70" t="s">
        <v>191</v>
      </c>
      <c r="G70" t="str">
        <f t="shared" si="4"/>
        <v xml:space="preserve"> SELECT idklub FROM klub WHERE ime = 'SD PIRAN') k, (</v>
      </c>
      <c r="H70" t="str">
        <f t="shared" si="5"/>
        <v xml:space="preserve"> SELECT idtekmovalec FROM tekmovalec WHERE sailno = 'SLO849') t</v>
      </c>
      <c r="I70" t="str">
        <f t="shared" si="6"/>
        <v xml:space="preserve"> WHERE NOT EXISTS (SELECT tekmovalec_idtekmovalec, idtekmovalec, sailno FROM clanstvo JOIN tekmovalec ON idtekmovalec = tekmovalec_idtekmovalec WHERE sailno = 'SLO849');</v>
      </c>
      <c r="J70" t="s">
        <v>82</v>
      </c>
      <c r="K70" t="s">
        <v>102</v>
      </c>
    </row>
    <row r="71" spans="5:11" x14ac:dyDescent="0.25">
      <c r="E71" t="s">
        <v>190</v>
      </c>
      <c r="F71" t="s">
        <v>191</v>
      </c>
      <c r="G71" t="str">
        <f t="shared" si="4"/>
        <v xml:space="preserve"> SELECT idklub FROM klub WHERE ime = 'JK JADRO KOPER') k, (</v>
      </c>
      <c r="H71" t="str">
        <f t="shared" si="5"/>
        <v xml:space="preserve"> SELECT idtekmovalec FROM tekmovalec WHERE sailno = 'SLO957') t</v>
      </c>
      <c r="I71" t="str">
        <f t="shared" si="6"/>
        <v xml:space="preserve"> WHERE NOT EXISTS (SELECT tekmovalec_idtekmovalec, idtekmovalec, sailno FROM clanstvo JOIN tekmovalec ON idtekmovalec = tekmovalec_idtekmovalec WHERE sailno = 'SLO957');</v>
      </c>
      <c r="J71" t="s">
        <v>83</v>
      </c>
      <c r="K71" t="s">
        <v>96</v>
      </c>
    </row>
    <row r="72" spans="5:11" x14ac:dyDescent="0.25">
      <c r="E72" t="s">
        <v>190</v>
      </c>
      <c r="F72" t="s">
        <v>191</v>
      </c>
      <c r="G72" t="str">
        <f t="shared" si="4"/>
        <v xml:space="preserve"> SELECT idklub FROM klub WHERE ime = 'JK JADRO KOPER') k, (</v>
      </c>
      <c r="H72" t="str">
        <f t="shared" si="5"/>
        <v xml:space="preserve"> SELECT idtekmovalec FROM tekmovalec WHERE sailno = 'SLO949') t</v>
      </c>
      <c r="I72" t="str">
        <f t="shared" si="6"/>
        <v xml:space="preserve"> WHERE NOT EXISTS (SELECT tekmovalec_idtekmovalec, idtekmovalec, sailno FROM clanstvo JOIN tekmovalec ON idtekmovalec = tekmovalec_idtekmovalec WHERE sailno = 'SLO949');</v>
      </c>
      <c r="J72" t="s">
        <v>84</v>
      </c>
      <c r="K72" t="s">
        <v>96</v>
      </c>
    </row>
    <row r="73" spans="5:11" x14ac:dyDescent="0.25">
      <c r="E73" t="s">
        <v>190</v>
      </c>
      <c r="F73" t="s">
        <v>191</v>
      </c>
      <c r="G73" t="str">
        <f t="shared" si="4"/>
        <v xml:space="preserve"> SELECT idklub FROM klub WHERE ime = 'JK JADRO KOPER') k, (</v>
      </c>
      <c r="H73" t="str">
        <f t="shared" si="5"/>
        <v xml:space="preserve"> SELECT idtekmovalec FROM tekmovalec WHERE sailno = 'SLO9') t</v>
      </c>
      <c r="I73" t="str">
        <f t="shared" si="6"/>
        <v xml:space="preserve"> WHERE NOT EXISTS (SELECT tekmovalec_idtekmovalec, idtekmovalec, sailno FROM clanstvo JOIN tekmovalec ON idtekmovalec = tekmovalec_idtekmovalec WHERE sailno = 'SLO9');</v>
      </c>
      <c r="J73" t="s">
        <v>85</v>
      </c>
      <c r="K73" t="s">
        <v>96</v>
      </c>
    </row>
    <row r="74" spans="5:11" x14ac:dyDescent="0.25">
      <c r="E74" t="s">
        <v>190</v>
      </c>
      <c r="F74" t="s">
        <v>191</v>
      </c>
      <c r="G74" t="str">
        <f t="shared" si="4"/>
        <v xml:space="preserve"> SELECT idklub FROM klub WHERE ime = 'JK PIRAT') k, (</v>
      </c>
      <c r="H74" t="str">
        <f t="shared" si="5"/>
        <v xml:space="preserve"> SELECT idtekmovalec FROM tekmovalec WHERE sailno = 'SLO93') t</v>
      </c>
      <c r="I74" t="str">
        <f t="shared" si="6"/>
        <v xml:space="preserve"> WHERE NOT EXISTS (SELECT tekmovalec_idtekmovalec, idtekmovalec, sailno FROM clanstvo JOIN tekmovalec ON idtekmovalec = tekmovalec_idtekmovalec WHERE sailno = 'SLO93');</v>
      </c>
      <c r="J74" t="s">
        <v>86</v>
      </c>
      <c r="K74" t="s">
        <v>97</v>
      </c>
    </row>
    <row r="75" spans="5:11" x14ac:dyDescent="0.25">
      <c r="E75" t="s">
        <v>190</v>
      </c>
      <c r="F75" t="s">
        <v>191</v>
      </c>
      <c r="G75" t="str">
        <f t="shared" si="4"/>
        <v xml:space="preserve"> SELECT idklub FROM klub WHERE ime = 'JK PIRAT') k, (</v>
      </c>
      <c r="H75" t="str">
        <f t="shared" si="5"/>
        <v xml:space="preserve"> SELECT idtekmovalec FROM tekmovalec WHERE sailno = 'SLO2112') t</v>
      </c>
      <c r="I75" t="str">
        <f t="shared" si="6"/>
        <v xml:space="preserve"> WHERE NOT EXISTS (SELECT tekmovalec_idtekmovalec, idtekmovalec, sailno FROM clanstvo JOIN tekmovalec ON idtekmovalec = tekmovalec_idtekmovalec WHERE sailno = 'SLO2112');</v>
      </c>
      <c r="J75" t="s">
        <v>87</v>
      </c>
      <c r="K75" t="s">
        <v>97</v>
      </c>
    </row>
    <row r="76" spans="5:11" x14ac:dyDescent="0.25">
      <c r="E76" t="s">
        <v>190</v>
      </c>
      <c r="F76" t="s">
        <v>191</v>
      </c>
      <c r="G76" t="str">
        <f t="shared" si="4"/>
        <v xml:space="preserve"> SELECT idklub FROM klub WHERE ime = 'JK JADRO KOPER') k, (</v>
      </c>
      <c r="H76" t="str">
        <f t="shared" si="5"/>
        <v xml:space="preserve"> SELECT idtekmovalec FROM tekmovalec WHERE sailno = 'SLO611') t</v>
      </c>
      <c r="I76" t="str">
        <f t="shared" si="6"/>
        <v xml:space="preserve"> WHERE NOT EXISTS (SELECT tekmovalec_idtekmovalec, idtekmovalec, sailno FROM clanstvo JOIN tekmovalec ON idtekmovalec = tekmovalec_idtekmovalec WHERE sailno = 'SLO611');</v>
      </c>
      <c r="J76" t="s">
        <v>88</v>
      </c>
      <c r="K76" t="s">
        <v>96</v>
      </c>
    </row>
    <row r="77" spans="5:11" x14ac:dyDescent="0.25">
      <c r="E77" t="s">
        <v>190</v>
      </c>
      <c r="F77" t="s">
        <v>191</v>
      </c>
      <c r="G77" t="str">
        <f t="shared" si="4"/>
        <v xml:space="preserve"> SELECT idklub FROM klub WHERE ime = 'JK JADRO KOPER') k, (</v>
      </c>
      <c r="H77" t="str">
        <f t="shared" si="5"/>
        <v xml:space="preserve"> SELECT idtekmovalec FROM tekmovalec WHERE sailno = 'SLO962') t</v>
      </c>
      <c r="I77" t="str">
        <f t="shared" si="6"/>
        <v xml:space="preserve"> WHERE NOT EXISTS (SELECT tekmovalec_idtekmovalec, idtekmovalec, sailno FROM clanstvo JOIN tekmovalec ON idtekmovalec = tekmovalec_idtekmovalec WHERE sailno = 'SLO962');</v>
      </c>
      <c r="J77" t="s">
        <v>89</v>
      </c>
      <c r="K77" t="s">
        <v>96</v>
      </c>
    </row>
    <row r="78" spans="5:11" x14ac:dyDescent="0.25">
      <c r="E78" t="s">
        <v>190</v>
      </c>
      <c r="F78" t="s">
        <v>191</v>
      </c>
      <c r="G78" t="str">
        <f t="shared" si="4"/>
        <v xml:space="preserve"> SELECT idklub FROM klub WHERE ime = 'JK JADRO KOPER') k, (</v>
      </c>
      <c r="H78" t="str">
        <f t="shared" si="5"/>
        <v xml:space="preserve"> SELECT idtekmovalec FROM tekmovalec WHERE sailno = 'SLO918') t</v>
      </c>
      <c r="I78" t="str">
        <f t="shared" si="6"/>
        <v xml:space="preserve"> WHERE NOT EXISTS (SELECT tekmovalec_idtekmovalec, idtekmovalec, sailno FROM clanstvo JOIN tekmovalec ON idtekmovalec = tekmovalec_idtekmovalec WHERE sailno = 'SLO918');</v>
      </c>
      <c r="J78" t="s">
        <v>90</v>
      </c>
      <c r="K78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E21" workbookViewId="0">
      <selection activeCell="N49" sqref="N49"/>
    </sheetView>
  </sheetViews>
  <sheetFormatPr defaultRowHeight="15" x14ac:dyDescent="0.25"/>
  <cols>
    <col min="4" max="4" width="24.7109375" customWidth="1"/>
    <col min="14" max="14" width="147.7109375" bestFit="1" customWidth="1"/>
  </cols>
  <sheetData>
    <row r="1" spans="1:15" x14ac:dyDescent="0.25">
      <c r="A1" t="s">
        <v>3</v>
      </c>
      <c r="D1" t="str">
        <f>IF(ISNUMBER(E1),CONCATENATE("INSERT INTO tocke_plovi(plov_idplov, tekmovalec_idtekmovalec, tocke) VALUES(30,(SELECT idtekmovalec FROM tekmovalec WHERE sailno='",$A1,"'),",E1,");"),CONCATENATE("INSERT INTO tocke_plovi(plov_idplov,tekmovalec_idtekmovalec,posebnosti) VALUES(30,(SELECT idtekmovalec FROM tekmovalec WHERE sailno='",$A1,"'),'",E1,"');"))</f>
        <v>INSERT INTO tocke_plovi(plov_idplov, tekmovalec_idtekmovalec, tocke) VALUES(30,(SELECT idtekmovalec FROM tekmovalec WHERE sailno='SLO922'),2);</v>
      </c>
      <c r="E1">
        <v>2</v>
      </c>
      <c r="F1" t="str">
        <f>IF(ISNUMBER(G1),CONCATENATE("INSERT INTO tocke_plovi(plov_idplov, tekmovalec_idtekmovalec, tocke) VALUES(31,(SELECT idtekmovalec FROM tekmovalec WHERE sailno='",$A1,"'),",G1,");"),CONCATENATE("INSERT INTO tocke_plovi(plov_idplov,tekmovalec_idtekmovalec,posebnosti) VALUES(31,(SELECT idtekmovalec FROM tekmovalec WHERE sailno='",$A1,"'),'",G1,"');"))</f>
        <v>INSERT INTO tocke_plovi(plov_idplov, tekmovalec_idtekmovalec, tocke) VALUES(31,(SELECT idtekmovalec FROM tekmovalec WHERE sailno='SLO922'),3);</v>
      </c>
      <c r="G1">
        <v>3</v>
      </c>
      <c r="H1" t="str">
        <f>IF(ISNUMBER(I1),CONCATENATE("INSERT INTO tocke_plovi(plov_idplov, tekmovalec_idtekmovalec, tocke) VALUES(32,(SELECT idtekmovalec FROM tekmovalec WHERE sailno='",$A1,"'),",I1,");"),CONCATENATE("INSERT INTO tocke_plovi(plov_idplov,tekmovalec_idtekmovalec,posebnosti) VALUES(32,(SELECT idtekmovalec FROM tekmovalec WHERE sailno='",$A1,"'),'",I1,"');"))</f>
        <v>INSERT INTO tocke_plovi(plov_idplov, tekmovalec_idtekmovalec, tocke) VALUES(32,(SELECT idtekmovalec FROM tekmovalec WHERE sailno='SLO922'),2);</v>
      </c>
      <c r="I1">
        <v>2</v>
      </c>
      <c r="J1" t="str">
        <f>IF(ISNUMBER(K1),CONCATENATE("INSERT INTO tocke_plovi(plov_idplov, tekmovalec_idtekmovalec, tocke) VALUES(33,(SELECT idtekmovalec FROM tekmovalec WHERE sailno='",$A1,"'),",K1,");"),CONCATENATE("INSERT INTO tocke_plovi(plov_idplov,tekmovalec_idtekmovalec,posebnosti) VALUES(33,(SELECT idtekmovalec FROM tekmovalec WHERE sailno='",$A1,"'),'",K1,"');"))</f>
        <v>INSERT INTO tocke_plovi(plov_idplov, tekmovalec_idtekmovalec, tocke) VALUES(33,(SELECT idtekmovalec FROM tekmovalec WHERE sailno='SLO922'),7);</v>
      </c>
      <c r="K1">
        <v>7</v>
      </c>
      <c r="L1" t="str">
        <f>IF(ISNUMBER(M1),CONCATENATE("INSERT INTO tocke_plovi(plov_idplov, tekmovalec_idtekmovalec, tocke) VALUES(34,(SELECT idtekmovalec FROM tekmovalec WHERE sailno='",$A1,"'),",M1,");"),CONCATENATE("INSERT INTO tocke_plovi(plov_idplov,tekmovalec_idtekmovalec,posebnosti) VALUES(34,(SELECT idtekmovalec FROM tekmovalec WHERE sailno='",$A1,"'),'",M1,"');"))</f>
        <v>INSERT INTO tocke_plovi(plov_idplov, tekmovalec_idtekmovalec, tocke) VALUES(34,(SELECT idtekmovalec FROM tekmovalec WHERE sailno='SLO922'),3);</v>
      </c>
      <c r="M1">
        <v>3</v>
      </c>
      <c r="N1" t="str">
        <f>IF(ISNUMBER(O1),CONCATENATE("INSERT INTO tocke_plovi(plov_idplov, tekmovalec_idtekmovalec, tocke) VALUES(38,(SELECT idtekmovalec FROM tekmovalec WHERE sailno='",$A1,"'),",O1,");"),CONCATENATE("INSERT INTO tocke_plovi(plov_idplov,tekmovalec_idtekmovalec,posebnosti) VALUES(38,(SELECT idtekmovalec FROM tekmovalec WHERE sailno='",$A1,"'),'",O1,"');"))</f>
        <v>INSERT INTO tocke_plovi(plov_idplov, tekmovalec_idtekmovalec, tocke) VALUES(38,(SELECT idtekmovalec FROM tekmovalec WHERE sailno='SLO922'),1);</v>
      </c>
      <c r="O1">
        <v>1</v>
      </c>
    </row>
    <row r="2" spans="1:15" x14ac:dyDescent="0.25">
      <c r="A2" t="s">
        <v>6</v>
      </c>
      <c r="D2" t="str">
        <f t="shared" ref="D2:D65" si="0">IF(ISNUMBER(E2),CONCATENATE("INSERT INTO tocke_plovi(plov_idplov, tekmovalec_idtekmovalec, tocke) VALUES(30,(SELECT idtekmovalec FROM tekmovalec WHERE sailno='",$A2,"'),",E2,");"),CONCATENATE("INSERT INTO tocke_plovi(plov_idplov,tekmovalec_idtekmovalec,posebnosti) VALUES(30,(SELECT idtekmovalec FROM tekmovalec WHERE sailno='",$A2,"'),'",E2,"');"))</f>
        <v>INSERT INTO tocke_plovi(plov_idplov, tekmovalec_idtekmovalec, tocke) VALUES(30,(SELECT idtekmovalec FROM tekmovalec WHERE sailno='SLO711'),7);</v>
      </c>
      <c r="E2">
        <v>7</v>
      </c>
      <c r="F2" t="str">
        <f t="shared" ref="F2:F65" si="1">IF(ISNUMBER(G2),CONCATENATE("INSERT INTO tocke_plovi(plov_idplov, tekmovalec_idtekmovalec, tocke) VALUES(31,(SELECT idtekmovalec FROM tekmovalec WHERE sailno='",$A2,"'),",G2,");"),CONCATENATE("INSERT INTO tocke_plovi(plov_idplov,tekmovalec_idtekmovalec,posebnosti) VALUES(31,(SELECT idtekmovalec FROM tekmovalec WHERE sailno='",$A2,"'),'",G2,"');"))</f>
        <v>INSERT INTO tocke_plovi(plov_idplov, tekmovalec_idtekmovalec, tocke) VALUES(31,(SELECT idtekmovalec FROM tekmovalec WHERE sailno='SLO711'),1);</v>
      </c>
      <c r="G2">
        <v>1</v>
      </c>
      <c r="H2" t="str">
        <f t="shared" ref="H2:H65" si="2">IF(ISNUMBER(I2),CONCATENATE("INSERT INTO tocke_plovi(plov_idplov, tekmovalec_idtekmovalec, tocke) VALUES(32,(SELECT idtekmovalec FROM tekmovalec WHERE sailno='",$A2,"'),",I2,");"),CONCATENATE("INSERT INTO tocke_plovi(plov_idplov,tekmovalec_idtekmovalec,posebnosti) VALUES(32,(SELECT idtekmovalec FROM tekmovalec WHERE sailno='",$A2,"'),'",I2,"');"))</f>
        <v>INSERT INTO tocke_plovi(plov_idplov, tekmovalec_idtekmovalec, tocke) VALUES(32,(SELECT idtekmovalec FROM tekmovalec WHERE sailno='SLO711'),3);</v>
      </c>
      <c r="I2">
        <v>3</v>
      </c>
      <c r="J2" t="str">
        <f t="shared" ref="J2:J65" si="3">IF(ISNUMBER(K2),CONCATENATE("INSERT INTO tocke_plovi(plov_idplov, tekmovalec_idtekmovalec, tocke) VALUES(33,(SELECT idtekmovalec FROM tekmovalec WHERE sailno='",$A2,"'),",K2,");"),CONCATENATE("INSERT INTO tocke_plovi(plov_idplov,tekmovalec_idtekmovalec,posebnosti) VALUES(33,(SELECT idtekmovalec FROM tekmovalec WHERE sailno='",$A2,"'),'",K2,"');"))</f>
        <v>INSERT INTO tocke_plovi(plov_idplov, tekmovalec_idtekmovalec, tocke) VALUES(33,(SELECT idtekmovalec FROM tekmovalec WHERE sailno='SLO711'),1);</v>
      </c>
      <c r="K2">
        <v>1</v>
      </c>
      <c r="L2" t="str">
        <f t="shared" ref="L2:L65" si="4">IF(ISNUMBER(M2),CONCATENATE("INSERT INTO tocke_plovi(plov_idplov, tekmovalec_idtekmovalec, tocke) VALUES(34,(SELECT idtekmovalec FROM tekmovalec WHERE sailno='",$A2,"'),",M2,");"),CONCATENATE("INSERT INTO tocke_plovi(plov_idplov,tekmovalec_idtekmovalec,posebnosti) VALUES(34,(SELECT idtekmovalec FROM tekmovalec WHERE sailno='",$A2,"'),'",M2,"');"))</f>
        <v>INSERT INTO tocke_plovi(plov_idplov, tekmovalec_idtekmovalec, tocke) VALUES(34,(SELECT idtekmovalec FROM tekmovalec WHERE sailno='SLO711'),1);</v>
      </c>
      <c r="M2">
        <v>1</v>
      </c>
      <c r="N2" t="str">
        <f t="shared" ref="N2:N65" si="5">IF(ISNUMBER(O2),CONCATENATE("INSERT INTO tocke_plovi(plov_idplov, tekmovalec_idtekmovalec, tocke) VALUES(38,(SELECT idtekmovalec FROM tekmovalec WHERE sailno='",$A2,"'),",O2,");"),CONCATENATE("INSERT INTO tocke_plovi(plov_idplov,tekmovalec_idtekmovalec,posebnosti) VALUES(38,(SELECT idtekmovalec FROM tekmovalec WHERE sailno='",$A2,"'),'",O2,"');"))</f>
        <v>INSERT INTO tocke_plovi(plov_idplov, tekmovalec_idtekmovalec, tocke) VALUES(38,(SELECT idtekmovalec FROM tekmovalec WHERE sailno='SLO711'),15);</v>
      </c>
      <c r="O2">
        <v>15</v>
      </c>
    </row>
    <row r="3" spans="1:15" x14ac:dyDescent="0.25">
      <c r="A3" t="s">
        <v>8</v>
      </c>
      <c r="D3" t="str">
        <f t="shared" si="0"/>
        <v>INSERT INTO tocke_plovi(plov_idplov, tekmovalec_idtekmovalec, tocke) VALUES(30,(SELECT idtekmovalec FROM tekmovalec WHERE sailno='SLO944'),1);</v>
      </c>
      <c r="E3">
        <v>1</v>
      </c>
      <c r="F3" t="str">
        <f t="shared" si="1"/>
        <v>INSERT INTO tocke_plovi(plov_idplov, tekmovalec_idtekmovalec, tocke) VALUES(31,(SELECT idtekmovalec FROM tekmovalec WHERE sailno='SLO944'),2);</v>
      </c>
      <c r="G3">
        <v>2</v>
      </c>
      <c r="H3" t="str">
        <f t="shared" si="2"/>
        <v>INSERT INTO tocke_plovi(plov_idplov, tekmovalec_idtekmovalec, tocke) VALUES(32,(SELECT idtekmovalec FROM tekmovalec WHERE sailno='SLO944'),9);</v>
      </c>
      <c r="I3">
        <v>9</v>
      </c>
      <c r="J3" t="str">
        <f t="shared" si="3"/>
        <v>INSERT INTO tocke_plovi(plov_idplov, tekmovalec_idtekmovalec, tocke) VALUES(33,(SELECT idtekmovalec FROM tekmovalec WHERE sailno='SLO944'),6);</v>
      </c>
      <c r="K3">
        <v>6</v>
      </c>
      <c r="L3" t="str">
        <f t="shared" si="4"/>
        <v>INSERT INTO tocke_plovi(plov_idplov, tekmovalec_idtekmovalec, tocke) VALUES(34,(SELECT idtekmovalec FROM tekmovalec WHERE sailno='SLO944'),2);</v>
      </c>
      <c r="M3">
        <v>2</v>
      </c>
      <c r="N3" t="str">
        <f t="shared" si="5"/>
        <v>INSERT INTO tocke_plovi(plov_idplov,tekmovalec_idtekmovalec,posebnosti) VALUES(38,(SELECT idtekmovalec FROM tekmovalec WHERE sailno='SLO944'),'ocs');</v>
      </c>
      <c r="O3" t="s">
        <v>10</v>
      </c>
    </row>
    <row r="4" spans="1:15" x14ac:dyDescent="0.25">
      <c r="A4" t="s">
        <v>11</v>
      </c>
      <c r="D4" t="str">
        <f t="shared" si="0"/>
        <v>INSERT INTO tocke_plovi(plov_idplov, tekmovalec_idtekmovalec, tocke) VALUES(30,(SELECT idtekmovalec FROM tekmovalec WHERE sailno='SLO311'),5);</v>
      </c>
      <c r="E4">
        <v>5</v>
      </c>
      <c r="F4" t="str">
        <f t="shared" si="1"/>
        <v>INSERT INTO tocke_plovi(plov_idplov, tekmovalec_idtekmovalec, tocke) VALUES(31,(SELECT idtekmovalec FROM tekmovalec WHERE sailno='SLO311'),9);</v>
      </c>
      <c r="G4">
        <v>9</v>
      </c>
      <c r="H4" t="str">
        <f t="shared" si="2"/>
        <v>INSERT INTO tocke_plovi(plov_idplov, tekmovalec_idtekmovalec, tocke) VALUES(32,(SELECT idtekmovalec FROM tekmovalec WHERE sailno='SLO311'),1);</v>
      </c>
      <c r="I4">
        <v>1</v>
      </c>
      <c r="J4" t="str">
        <f t="shared" si="3"/>
        <v>INSERT INTO tocke_plovi(plov_idplov, tekmovalec_idtekmovalec, tocke) VALUES(33,(SELECT idtekmovalec FROM tekmovalec WHERE sailno='SLO311'),3);</v>
      </c>
      <c r="K4">
        <v>3</v>
      </c>
      <c r="L4" t="str">
        <f t="shared" si="4"/>
        <v>INSERT INTO tocke_plovi(plov_idplov, tekmovalec_idtekmovalec, tocke) VALUES(34,(SELECT idtekmovalec FROM tekmovalec WHERE sailno='SLO311'),9);</v>
      </c>
      <c r="M4">
        <v>9</v>
      </c>
      <c r="N4" t="str">
        <f t="shared" si="5"/>
        <v>INSERT INTO tocke_plovi(plov_idplov, tekmovalec_idtekmovalec, tocke) VALUES(38,(SELECT idtekmovalec FROM tekmovalec WHERE sailno='SLO311'),2);</v>
      </c>
      <c r="O4">
        <v>2</v>
      </c>
    </row>
    <row r="5" spans="1:15" x14ac:dyDescent="0.25">
      <c r="A5" t="s">
        <v>12</v>
      </c>
      <c r="D5" t="str">
        <f t="shared" si="0"/>
        <v>INSERT INTO tocke_plovi(plov_idplov, tekmovalec_idtekmovalec, tocke) VALUES(30,(SELECT idtekmovalec FROM tekmovalec WHERE sailno='SLO64'),24);</v>
      </c>
      <c r="E5">
        <v>24</v>
      </c>
      <c r="F5" t="str">
        <f t="shared" si="1"/>
        <v>INSERT INTO tocke_plovi(plov_idplov, tekmovalec_idtekmovalec, tocke) VALUES(31,(SELECT idtekmovalec FROM tekmovalec WHERE sailno='SLO64'),11);</v>
      </c>
      <c r="G5">
        <v>11</v>
      </c>
      <c r="H5" t="str">
        <f t="shared" si="2"/>
        <v>INSERT INTO tocke_plovi(plov_idplov, tekmovalec_idtekmovalec, tocke) VALUES(32,(SELECT idtekmovalec FROM tekmovalec WHERE sailno='SLO64'),4);</v>
      </c>
      <c r="I5">
        <v>4</v>
      </c>
      <c r="J5" t="str">
        <f t="shared" si="3"/>
        <v>INSERT INTO tocke_plovi(plov_idplov, tekmovalec_idtekmovalec, tocke) VALUES(33,(SELECT idtekmovalec FROM tekmovalec WHERE sailno='SLO64'),12);</v>
      </c>
      <c r="K5">
        <v>12</v>
      </c>
      <c r="L5" t="str">
        <f t="shared" si="4"/>
        <v>INSERT INTO tocke_plovi(plov_idplov, tekmovalec_idtekmovalec, tocke) VALUES(34,(SELECT idtekmovalec FROM tekmovalec WHERE sailno='SLO64'),6);</v>
      </c>
      <c r="M5">
        <v>6</v>
      </c>
      <c r="N5" t="str">
        <f t="shared" si="5"/>
        <v>INSERT INTO tocke_plovi(plov_idplov, tekmovalec_idtekmovalec, tocke) VALUES(38,(SELECT idtekmovalec FROM tekmovalec WHERE sailno='SLO64'),9);</v>
      </c>
      <c r="O5">
        <v>9</v>
      </c>
    </row>
    <row r="6" spans="1:15" x14ac:dyDescent="0.25">
      <c r="A6" t="s">
        <v>13</v>
      </c>
      <c r="D6" t="str">
        <f t="shared" si="0"/>
        <v>INSERT INTO tocke_plovi(plov_idplov, tekmovalec_idtekmovalec, tocke) VALUES(30,(SELECT idtekmovalec FROM tekmovalec WHERE sailno='SLO811'),28);</v>
      </c>
      <c r="E6">
        <v>28</v>
      </c>
      <c r="F6" t="str">
        <f t="shared" si="1"/>
        <v>INSERT INTO tocke_plovi(plov_idplov, tekmovalec_idtekmovalec, tocke) VALUES(31,(SELECT idtekmovalec FROM tekmovalec WHERE sailno='SLO811'),28);</v>
      </c>
      <c r="G6">
        <v>28</v>
      </c>
      <c r="H6" t="str">
        <f t="shared" si="2"/>
        <v>INSERT INTO tocke_plovi(plov_idplov, tekmovalec_idtekmovalec, tocke) VALUES(32,(SELECT idtekmovalec FROM tekmovalec WHERE sailno='SLO811'),5);</v>
      </c>
      <c r="I6">
        <v>5</v>
      </c>
      <c r="J6" t="str">
        <f t="shared" si="3"/>
        <v>INSERT INTO tocke_plovi(plov_idplov, tekmovalec_idtekmovalec, tocke) VALUES(33,(SELECT idtekmovalec FROM tekmovalec WHERE sailno='SLO811'),2);</v>
      </c>
      <c r="K6">
        <v>2</v>
      </c>
      <c r="L6" t="str">
        <f t="shared" si="4"/>
        <v>INSERT INTO tocke_plovi(plov_idplov, tekmovalec_idtekmovalec, tocke) VALUES(34,(SELECT idtekmovalec FROM tekmovalec WHERE sailno='SLO811'),4);</v>
      </c>
      <c r="M6">
        <v>4</v>
      </c>
      <c r="N6" t="str">
        <f t="shared" si="5"/>
        <v>INSERT INTO tocke_plovi(plov_idplov, tekmovalec_idtekmovalec, tocke) VALUES(38,(SELECT idtekmovalec FROM tekmovalec WHERE sailno='SLO811'),4);</v>
      </c>
      <c r="O6">
        <v>4</v>
      </c>
    </row>
    <row r="7" spans="1:15" x14ac:dyDescent="0.25">
      <c r="A7" t="s">
        <v>14</v>
      </c>
      <c r="D7" t="str">
        <f t="shared" si="0"/>
        <v>INSERT INTO tocke_plovi(plov_idplov, tekmovalec_idtekmovalec, tocke) VALUES(30,(SELECT idtekmovalec FROM tekmovalec WHERE sailno='SLO758'),31);</v>
      </c>
      <c r="E7">
        <v>31</v>
      </c>
      <c r="F7" t="str">
        <f t="shared" si="1"/>
        <v>INSERT INTO tocke_plovi(plov_idplov, tekmovalec_idtekmovalec, tocke) VALUES(31,(SELECT idtekmovalec FROM tekmovalec WHERE sailno='SLO758'),7);</v>
      </c>
      <c r="G7">
        <v>7</v>
      </c>
      <c r="H7" t="str">
        <f t="shared" si="2"/>
        <v>INSERT INTO tocke_plovi(plov_idplov, tekmovalec_idtekmovalec, tocke) VALUES(32,(SELECT idtekmovalec FROM tekmovalec WHERE sailno='SLO758'),11);</v>
      </c>
      <c r="I7">
        <v>11</v>
      </c>
      <c r="J7" t="str">
        <f t="shared" si="3"/>
        <v>INSERT INTO tocke_plovi(plov_idplov, tekmovalec_idtekmovalec, tocke) VALUES(33,(SELECT idtekmovalec FROM tekmovalec WHERE sailno='SLO758'),8);</v>
      </c>
      <c r="K7">
        <v>8</v>
      </c>
      <c r="L7" t="str">
        <f t="shared" si="4"/>
        <v>INSERT INTO tocke_plovi(plov_idplov, tekmovalec_idtekmovalec, tocke) VALUES(34,(SELECT idtekmovalec FROM tekmovalec WHERE sailno='SLO758'),13);</v>
      </c>
      <c r="M7">
        <v>13</v>
      </c>
      <c r="N7" t="str">
        <f t="shared" si="5"/>
        <v>INSERT INTO tocke_plovi(plov_idplov, tekmovalec_idtekmovalec, tocke) VALUES(38,(SELECT idtekmovalec FROM tekmovalec WHERE sailno='SLO758'),6);</v>
      </c>
      <c r="O7">
        <v>6</v>
      </c>
    </row>
    <row r="8" spans="1:15" x14ac:dyDescent="0.25">
      <c r="A8" t="s">
        <v>15</v>
      </c>
      <c r="D8" t="str">
        <f t="shared" si="0"/>
        <v>INSERT INTO tocke_plovi(plov_idplov, tekmovalec_idtekmovalec, tocke) VALUES(30,(SELECT idtekmovalec FROM tekmovalec WHERE sailno='ITA8765'),20);</v>
      </c>
      <c r="E8">
        <v>20</v>
      </c>
      <c r="F8" t="str">
        <f t="shared" si="1"/>
        <v>INSERT INTO tocke_plovi(plov_idplov, tekmovalec_idtekmovalec, tocke) VALUES(31,(SELECT idtekmovalec FROM tekmovalec WHERE sailno='ITA8765'),8);</v>
      </c>
      <c r="G8">
        <v>8</v>
      </c>
      <c r="H8" t="str">
        <f t="shared" si="2"/>
        <v>INSERT INTO tocke_plovi(plov_idplov, tekmovalec_idtekmovalec, tocke) VALUES(32,(SELECT idtekmovalec FROM tekmovalec WHERE sailno='ITA8765'),17);</v>
      </c>
      <c r="I8">
        <v>17</v>
      </c>
      <c r="J8" t="str">
        <f t="shared" si="3"/>
        <v>INSERT INTO tocke_plovi(plov_idplov, tekmovalec_idtekmovalec, tocke) VALUES(33,(SELECT idtekmovalec FROM tekmovalec WHERE sailno='ITA8765'),4);</v>
      </c>
      <c r="K8">
        <v>4</v>
      </c>
      <c r="L8" t="str">
        <f t="shared" si="4"/>
        <v>INSERT INTO tocke_plovi(plov_idplov, tekmovalec_idtekmovalec, tocke) VALUES(34,(SELECT idtekmovalec FROM tekmovalec WHERE sailno='ITA8765'),5);</v>
      </c>
      <c r="M8">
        <v>5</v>
      </c>
      <c r="N8" t="str">
        <f t="shared" si="5"/>
        <v>INSERT INTO tocke_plovi(plov_idplov, tekmovalec_idtekmovalec, tocke) VALUES(38,(SELECT idtekmovalec FROM tekmovalec WHERE sailno='ITA8765'),18);</v>
      </c>
      <c r="O8">
        <v>18</v>
      </c>
    </row>
    <row r="9" spans="1:15" x14ac:dyDescent="0.25">
      <c r="A9" t="s">
        <v>17</v>
      </c>
      <c r="D9" t="str">
        <f t="shared" si="0"/>
        <v>INSERT INTO tocke_plovi(plov_idplov, tekmovalec_idtekmovalec, tocke) VALUES(30,(SELECT idtekmovalec FROM tekmovalec WHERE sailno='SLO952'),10);</v>
      </c>
      <c r="E9">
        <v>10</v>
      </c>
      <c r="F9" t="str">
        <f t="shared" si="1"/>
        <v>INSERT INTO tocke_plovi(plov_idplov, tekmovalec_idtekmovalec, tocke) VALUES(31,(SELECT idtekmovalec FROM tekmovalec WHERE sailno='SLO952'),5);</v>
      </c>
      <c r="G9">
        <v>5</v>
      </c>
      <c r="H9" t="str">
        <f t="shared" si="2"/>
        <v>INSERT INTO tocke_plovi(plov_idplov, tekmovalec_idtekmovalec, tocke) VALUES(32,(SELECT idtekmovalec FROM tekmovalec WHERE sailno='SLO952'),12);</v>
      </c>
      <c r="I9">
        <v>12</v>
      </c>
      <c r="J9" t="str">
        <f t="shared" si="3"/>
        <v>INSERT INTO tocke_plovi(plov_idplov, tekmovalec_idtekmovalec, tocke) VALUES(33,(SELECT idtekmovalec FROM tekmovalec WHERE sailno='SLO952'),9);</v>
      </c>
      <c r="K9">
        <v>9</v>
      </c>
      <c r="L9" t="str">
        <f t="shared" si="4"/>
        <v>INSERT INTO tocke_plovi(plov_idplov, tekmovalec_idtekmovalec, tocke) VALUES(34,(SELECT idtekmovalec FROM tekmovalec WHERE sailno='SLO952'),19);</v>
      </c>
      <c r="M9">
        <v>19</v>
      </c>
      <c r="N9" t="str">
        <f t="shared" si="5"/>
        <v>INSERT INTO tocke_plovi(plov_idplov, tekmovalec_idtekmovalec, tocke) VALUES(38,(SELECT idtekmovalec FROM tekmovalec WHERE sailno='SLO952'),19);</v>
      </c>
      <c r="O9">
        <v>19</v>
      </c>
    </row>
    <row r="10" spans="1:15" x14ac:dyDescent="0.25">
      <c r="A10" t="s">
        <v>18</v>
      </c>
      <c r="D10" t="str">
        <f t="shared" si="0"/>
        <v>INSERT INTO tocke_plovi(plov_idplov, tekmovalec_idtekmovalec, tocke) VALUES(30,(SELECT idtekmovalec FROM tekmovalec WHERE sailno='SLO666'),8);</v>
      </c>
      <c r="E10">
        <v>8</v>
      </c>
      <c r="F10" t="str">
        <f t="shared" si="1"/>
        <v>INSERT INTO tocke_plovi(plov_idplov, tekmovalec_idtekmovalec, tocke) VALUES(31,(SELECT idtekmovalec FROM tekmovalec WHERE sailno='SLO666'),41);</v>
      </c>
      <c r="G10">
        <v>41</v>
      </c>
      <c r="H10" t="str">
        <f t="shared" si="2"/>
        <v>INSERT INTO tocke_plovi(plov_idplov, tekmovalec_idtekmovalec, tocke) VALUES(32,(SELECT idtekmovalec FROM tekmovalec WHERE sailno='SLO666'),14);</v>
      </c>
      <c r="I10">
        <v>14</v>
      </c>
      <c r="J10" t="str">
        <f t="shared" si="3"/>
        <v>INSERT INTO tocke_plovi(plov_idplov, tekmovalec_idtekmovalec, tocke) VALUES(33,(SELECT idtekmovalec FROM tekmovalec WHERE sailno='SLO666'),11);</v>
      </c>
      <c r="K10">
        <v>11</v>
      </c>
      <c r="L10" t="str">
        <f t="shared" si="4"/>
        <v>INSERT INTO tocke_plovi(plov_idplov, tekmovalec_idtekmovalec, tocke) VALUES(34,(SELECT idtekmovalec FROM tekmovalec WHERE sailno='SLO666'),11);</v>
      </c>
      <c r="M10">
        <v>11</v>
      </c>
      <c r="N10" t="str">
        <f t="shared" si="5"/>
        <v>INSERT INTO tocke_plovi(plov_idplov, tekmovalec_idtekmovalec, tocke) VALUES(38,(SELECT idtekmovalec FROM tekmovalec WHERE sailno='SLO666'),13);</v>
      </c>
      <c r="O10">
        <v>13</v>
      </c>
    </row>
    <row r="11" spans="1:15" x14ac:dyDescent="0.25">
      <c r="A11" t="s">
        <v>19</v>
      </c>
      <c r="D11" t="str">
        <f t="shared" si="0"/>
        <v>INSERT INTO tocke_plovi(plov_idplov, tekmovalec_idtekmovalec, tocke) VALUES(30,(SELECT idtekmovalec FROM tekmovalec WHERE sailno='SLO411'),27);</v>
      </c>
      <c r="E11">
        <v>27</v>
      </c>
      <c r="F11" t="str">
        <f t="shared" si="1"/>
        <v>INSERT INTO tocke_plovi(plov_idplov, tekmovalec_idtekmovalec, tocke) VALUES(31,(SELECT idtekmovalec FROM tekmovalec WHERE sailno='SLO411'),19);</v>
      </c>
      <c r="G11">
        <v>19</v>
      </c>
      <c r="H11" t="str">
        <f t="shared" si="2"/>
        <v>INSERT INTO tocke_plovi(plov_idplov, tekmovalec_idtekmovalec, tocke) VALUES(32,(SELECT idtekmovalec FROM tekmovalec WHERE sailno='SLO411'),10);</v>
      </c>
      <c r="I11">
        <v>10</v>
      </c>
      <c r="J11" t="str">
        <f t="shared" si="3"/>
        <v>INSERT INTO tocke_plovi(plov_idplov, tekmovalec_idtekmovalec, tocke) VALUES(33,(SELECT idtekmovalec FROM tekmovalec WHERE sailno='SLO411'),13);</v>
      </c>
      <c r="K11">
        <v>13</v>
      </c>
      <c r="L11" t="str">
        <f t="shared" si="4"/>
        <v>INSERT INTO tocke_plovi(plov_idplov, tekmovalec_idtekmovalec, tocke) VALUES(34,(SELECT idtekmovalec FROM tekmovalec WHERE sailno='SLO411'),8);</v>
      </c>
      <c r="M11">
        <v>8</v>
      </c>
      <c r="N11" t="str">
        <f t="shared" si="5"/>
        <v>INSERT INTO tocke_plovi(plov_idplov, tekmovalec_idtekmovalec, tocke) VALUES(38,(SELECT idtekmovalec FROM tekmovalec WHERE sailno='SLO411'),12);</v>
      </c>
      <c r="O11">
        <v>12</v>
      </c>
    </row>
    <row r="12" spans="1:15" x14ac:dyDescent="0.25">
      <c r="A12" t="s">
        <v>20</v>
      </c>
      <c r="D12" t="str">
        <f t="shared" si="0"/>
        <v>INSERT INTO tocke_plovi(plov_idplov, tekmovalec_idtekmovalec, tocke) VALUES(30,(SELECT idtekmovalec FROM tekmovalec WHERE sailno='SLO750'),15);</v>
      </c>
      <c r="E12">
        <v>15</v>
      </c>
      <c r="F12" t="str">
        <f t="shared" si="1"/>
        <v>INSERT INTO tocke_plovi(plov_idplov, tekmovalec_idtekmovalec, tocke) VALUES(31,(SELECT idtekmovalec FROM tekmovalec WHERE sailno='SLO750'),6);</v>
      </c>
      <c r="G12">
        <v>6</v>
      </c>
      <c r="H12" t="str">
        <f t="shared" si="2"/>
        <v>INSERT INTO tocke_plovi(plov_idplov, tekmovalec_idtekmovalec, tocke) VALUES(32,(SELECT idtekmovalec FROM tekmovalec WHERE sailno='SLO750'),22);</v>
      </c>
      <c r="I12">
        <v>22</v>
      </c>
      <c r="J12" t="str">
        <f t="shared" si="3"/>
        <v>INSERT INTO tocke_plovi(plov_idplov, tekmovalec_idtekmovalec, tocke) VALUES(33,(SELECT idtekmovalec FROM tekmovalec WHERE sailno='SLO750'),51);</v>
      </c>
      <c r="K12">
        <v>51</v>
      </c>
      <c r="L12" t="str">
        <f t="shared" si="4"/>
        <v>INSERT INTO tocke_plovi(plov_idplov, tekmovalec_idtekmovalec, tocke) VALUES(34,(SELECT idtekmovalec FROM tekmovalec WHERE sailno='SLO750'),10);</v>
      </c>
      <c r="M12">
        <v>10</v>
      </c>
      <c r="N12" t="str">
        <f t="shared" si="5"/>
        <v>INSERT INTO tocke_plovi(plov_idplov, tekmovalec_idtekmovalec, tocke) VALUES(38,(SELECT idtekmovalec FROM tekmovalec WHERE sailno='SLO750'),10);</v>
      </c>
      <c r="O12">
        <v>10</v>
      </c>
    </row>
    <row r="13" spans="1:15" x14ac:dyDescent="0.25">
      <c r="A13" t="s">
        <v>21</v>
      </c>
      <c r="D13" t="str">
        <f t="shared" si="0"/>
        <v>INSERT INTO tocke_plovi(plov_idplov, tekmovalec_idtekmovalec, tocke) VALUES(30,(SELECT idtekmovalec FROM tekmovalec WHERE sailno='SLO1212'),21);</v>
      </c>
      <c r="E13">
        <v>21</v>
      </c>
      <c r="F13" t="str">
        <f t="shared" si="1"/>
        <v>INSERT INTO tocke_plovi(plov_idplov, tekmovalec_idtekmovalec, tocke) VALUES(31,(SELECT idtekmovalec FROM tekmovalec WHERE sailno='SLO1212'),10);</v>
      </c>
      <c r="G13">
        <v>10</v>
      </c>
      <c r="H13" t="str">
        <f t="shared" si="2"/>
        <v>INSERT INTO tocke_plovi(plov_idplov, tekmovalec_idtekmovalec, tocke) VALUES(32,(SELECT idtekmovalec FROM tekmovalec WHERE sailno='SLO1212'),13);</v>
      </c>
      <c r="I13">
        <v>13</v>
      </c>
      <c r="J13" t="str">
        <f t="shared" si="3"/>
        <v>INSERT INTO tocke_plovi(plov_idplov, tekmovalec_idtekmovalec, tocke) VALUES(33,(SELECT idtekmovalec FROM tekmovalec WHERE sailno='SLO1212'),34);</v>
      </c>
      <c r="K13">
        <v>34</v>
      </c>
      <c r="L13" t="str">
        <f t="shared" si="4"/>
        <v>INSERT INTO tocke_plovi(plov_idplov, tekmovalec_idtekmovalec, tocke) VALUES(34,(SELECT idtekmovalec FROM tekmovalec WHERE sailno='SLO1212'),15);</v>
      </c>
      <c r="M13">
        <v>15</v>
      </c>
      <c r="N13" t="str">
        <f t="shared" si="5"/>
        <v>INSERT INTO tocke_plovi(plov_idplov, tekmovalec_idtekmovalec, tocke) VALUES(38,(SELECT idtekmovalec FROM tekmovalec WHERE sailno='SLO1212'),8);</v>
      </c>
      <c r="O13">
        <v>8</v>
      </c>
    </row>
    <row r="14" spans="1:15" x14ac:dyDescent="0.25">
      <c r="A14" t="s">
        <v>22</v>
      </c>
      <c r="D14" t="str">
        <f t="shared" si="0"/>
        <v>INSERT INTO tocke_plovi(plov_idplov, tekmovalec_idtekmovalec, tocke) VALUES(30,(SELECT idtekmovalec FROM tekmovalec WHERE sailno='SLO1005'),11);</v>
      </c>
      <c r="E14">
        <v>11</v>
      </c>
      <c r="F14" t="str">
        <f t="shared" si="1"/>
        <v>INSERT INTO tocke_plovi(plov_idplov, tekmovalec_idtekmovalec, tocke) VALUES(31,(SELECT idtekmovalec FROM tekmovalec WHERE sailno='SLO1005'),15);</v>
      </c>
      <c r="G14">
        <v>15</v>
      </c>
      <c r="H14" t="str">
        <f t="shared" si="2"/>
        <v>INSERT INTO tocke_plovi(plov_idplov, tekmovalec_idtekmovalec, tocke) VALUES(32,(SELECT idtekmovalec FROM tekmovalec WHERE sailno='SLO1005'),28);</v>
      </c>
      <c r="I14">
        <v>28</v>
      </c>
      <c r="J14" t="str">
        <f t="shared" si="3"/>
        <v>INSERT INTO tocke_plovi(plov_idplov, tekmovalec_idtekmovalec, tocke) VALUES(33,(SELECT idtekmovalec FROM tekmovalec WHERE sailno='SLO1005'),29);</v>
      </c>
      <c r="K14">
        <v>29</v>
      </c>
      <c r="L14" t="str">
        <f t="shared" si="4"/>
        <v>INSERT INTO tocke_plovi(plov_idplov, tekmovalec_idtekmovalec, tocke) VALUES(34,(SELECT idtekmovalec FROM tekmovalec WHERE sailno='SLO1005'),12);</v>
      </c>
      <c r="M14">
        <v>12</v>
      </c>
      <c r="N14" t="str">
        <f t="shared" si="5"/>
        <v>INSERT INTO tocke_plovi(plov_idplov, tekmovalec_idtekmovalec, tocke) VALUES(38,(SELECT idtekmovalec FROM tekmovalec WHERE sailno='SLO1005'),5);</v>
      </c>
      <c r="O14">
        <v>5</v>
      </c>
    </row>
    <row r="15" spans="1:15" x14ac:dyDescent="0.25">
      <c r="A15" t="s">
        <v>23</v>
      </c>
      <c r="D15" t="str">
        <f t="shared" si="0"/>
        <v>INSERT INTO tocke_plovi(plov_idplov, tekmovalec_idtekmovalec, tocke) VALUES(30,(SELECT idtekmovalec FROM tekmovalec WHERE sailno='ITA8874'),26);</v>
      </c>
      <c r="E15">
        <v>26</v>
      </c>
      <c r="F15" t="str">
        <f t="shared" si="1"/>
        <v>INSERT INTO tocke_plovi(plov_idplov, tekmovalec_idtekmovalec, tocke) VALUES(31,(SELECT idtekmovalec FROM tekmovalec WHERE sailno='ITA8874'),4);</v>
      </c>
      <c r="G15">
        <v>4</v>
      </c>
      <c r="H15" t="str">
        <f t="shared" si="2"/>
        <v>INSERT INTO tocke_plovi(plov_idplov, tekmovalec_idtekmovalec, tocke) VALUES(32,(SELECT idtekmovalec FROM tekmovalec WHERE sailno='ITA8874'),6);</v>
      </c>
      <c r="I15">
        <v>6</v>
      </c>
      <c r="J15" t="str">
        <f t="shared" si="3"/>
        <v>INSERT INTO tocke_plovi(plov_idplov, tekmovalec_idtekmovalec, tocke) VALUES(33,(SELECT idtekmovalec FROM tekmovalec WHERE sailno='ITA8874'),16);</v>
      </c>
      <c r="K15">
        <v>16</v>
      </c>
      <c r="L15" t="str">
        <f t="shared" si="4"/>
        <v>INSERT INTO tocke_plovi(plov_idplov, tekmovalec_idtekmovalec, tocke) VALUES(34,(SELECT idtekmovalec FROM tekmovalec WHERE sailno='ITA8874'),28);</v>
      </c>
      <c r="M15">
        <v>28</v>
      </c>
      <c r="N15" t="str">
        <f t="shared" si="5"/>
        <v>INSERT INTO tocke_plovi(plov_idplov,tekmovalec_idtekmovalec,posebnosti) VALUES(38,(SELECT idtekmovalec FROM tekmovalec WHERE sailno='ITA8874'),'ocs');</v>
      </c>
      <c r="O15" t="s">
        <v>10</v>
      </c>
    </row>
    <row r="16" spans="1:15" x14ac:dyDescent="0.25">
      <c r="A16" t="s">
        <v>24</v>
      </c>
      <c r="D16" t="str">
        <f t="shared" si="0"/>
        <v>INSERT INTO tocke_plovi(plov_idplov, tekmovalec_idtekmovalec, tocke) VALUES(30,(SELECT idtekmovalec FROM tekmovalec WHERE sailno='SLO913'),19);</v>
      </c>
      <c r="E16">
        <v>19</v>
      </c>
      <c r="F16" t="str">
        <f t="shared" si="1"/>
        <v>INSERT INTO tocke_plovi(plov_idplov, tekmovalec_idtekmovalec, tocke) VALUES(31,(SELECT idtekmovalec FROM tekmovalec WHERE sailno='SLO913'),18);</v>
      </c>
      <c r="G16">
        <v>18</v>
      </c>
      <c r="H16" t="str">
        <f t="shared" si="2"/>
        <v>INSERT INTO tocke_plovi(plov_idplov, tekmovalec_idtekmovalec, tocke) VALUES(32,(SELECT idtekmovalec FROM tekmovalec WHERE sailno='SLO913'),19);</v>
      </c>
      <c r="I16">
        <v>19</v>
      </c>
      <c r="J16" t="str">
        <f t="shared" si="3"/>
        <v>INSERT INTO tocke_plovi(plov_idplov, tekmovalec_idtekmovalec, tocke) VALUES(33,(SELECT idtekmovalec FROM tekmovalec WHERE sailno='SLO913'),14);</v>
      </c>
      <c r="K16">
        <v>14</v>
      </c>
      <c r="L16" t="str">
        <f t="shared" si="4"/>
        <v>INSERT INTO tocke_plovi(plov_idplov, tekmovalec_idtekmovalec, tocke) VALUES(34,(SELECT idtekmovalec FROM tekmovalec WHERE sailno='SLO913'),24);</v>
      </c>
      <c r="M16">
        <v>24</v>
      </c>
      <c r="N16" t="str">
        <f t="shared" si="5"/>
        <v>INSERT INTO tocke_plovi(plov_idplov, tekmovalec_idtekmovalec, tocke) VALUES(38,(SELECT idtekmovalec FROM tekmovalec WHERE sailno='SLO913'),14);</v>
      </c>
      <c r="O16">
        <v>14</v>
      </c>
    </row>
    <row r="17" spans="1:15" x14ac:dyDescent="0.25">
      <c r="A17" t="s">
        <v>25</v>
      </c>
      <c r="D17" t="str">
        <f t="shared" si="0"/>
        <v>INSERT INTO tocke_plovi(plov_idplov, tekmovalec_idtekmovalec, tocke) VALUES(30,(SELECT idtekmovalec FROM tekmovalec WHERE sailno='SLO310'),12);</v>
      </c>
      <c r="E17">
        <v>12</v>
      </c>
      <c r="F17" t="str">
        <f t="shared" si="1"/>
        <v>INSERT INTO tocke_plovi(plov_idplov, tekmovalec_idtekmovalec, tocke) VALUES(31,(SELECT idtekmovalec FROM tekmovalec WHERE sailno='SLO310'),32);</v>
      </c>
      <c r="G17">
        <v>32</v>
      </c>
      <c r="H17" t="str">
        <f t="shared" si="2"/>
        <v>INSERT INTO tocke_plovi(plov_idplov, tekmovalec_idtekmovalec, tocke) VALUES(32,(SELECT idtekmovalec FROM tekmovalec WHERE sailno='SLO310'),7);</v>
      </c>
      <c r="I17">
        <v>7</v>
      </c>
      <c r="J17" t="str">
        <f t="shared" si="3"/>
        <v>INSERT INTO tocke_plovi(plov_idplov, tekmovalec_idtekmovalec, tocke) VALUES(33,(SELECT idtekmovalec FROM tekmovalec WHERE sailno='SLO310'),18);</v>
      </c>
      <c r="K17">
        <v>18</v>
      </c>
      <c r="L17" t="str">
        <f t="shared" si="4"/>
        <v>INSERT INTO tocke_plovi(plov_idplov, tekmovalec_idtekmovalec, tocke) VALUES(34,(SELECT idtekmovalec FROM tekmovalec WHERE sailno='SLO310'),17);</v>
      </c>
      <c r="M17">
        <v>17</v>
      </c>
      <c r="N17" t="str">
        <f t="shared" si="5"/>
        <v>INSERT INTO tocke_plovi(plov_idplov, tekmovalec_idtekmovalec, tocke) VALUES(38,(SELECT idtekmovalec FROM tekmovalec WHERE sailno='SLO310'),36);</v>
      </c>
      <c r="O17">
        <v>36</v>
      </c>
    </row>
    <row r="18" spans="1:15" x14ac:dyDescent="0.25">
      <c r="A18" t="s">
        <v>27</v>
      </c>
      <c r="D18" t="str">
        <f t="shared" si="0"/>
        <v>INSERT INTO tocke_plovi(plov_idplov, tekmovalec_idtekmovalec, tocke) VALUES(30,(SELECT idtekmovalec FROM tekmovalec WHERE sailno='SLO951'),14);</v>
      </c>
      <c r="E18">
        <v>14</v>
      </c>
      <c r="F18" t="str">
        <f t="shared" si="1"/>
        <v>INSERT INTO tocke_plovi(plov_idplov, tekmovalec_idtekmovalec, tocke) VALUES(31,(SELECT idtekmovalec FROM tekmovalec WHERE sailno='SLO951'),16);</v>
      </c>
      <c r="G18">
        <v>16</v>
      </c>
      <c r="H18" t="str">
        <f t="shared" si="2"/>
        <v>INSERT INTO tocke_plovi(plov_idplov, tekmovalec_idtekmovalec, tocke) VALUES(32,(SELECT idtekmovalec FROM tekmovalec WHERE sailno='SLO951'),27);</v>
      </c>
      <c r="I18">
        <v>27</v>
      </c>
      <c r="J18" t="str">
        <f t="shared" si="3"/>
        <v>INSERT INTO tocke_plovi(plov_idplov, tekmovalec_idtekmovalec, tocke) VALUES(33,(SELECT idtekmovalec FROM tekmovalec WHERE sailno='SLO951'),22);</v>
      </c>
      <c r="K18">
        <v>22</v>
      </c>
      <c r="L18" t="str">
        <f t="shared" si="4"/>
        <v>INSERT INTO tocke_plovi(plov_idplov,tekmovalec_idtekmovalec,posebnosti) VALUES(34,(SELECT idtekmovalec FROM tekmovalec WHERE sailno='SLO951'),'ocs');</v>
      </c>
      <c r="M18" t="s">
        <v>10</v>
      </c>
      <c r="N18" t="str">
        <f t="shared" si="5"/>
        <v>INSERT INTO tocke_plovi(plov_idplov, tekmovalec_idtekmovalec, tocke) VALUES(38,(SELECT idtekmovalec FROM tekmovalec WHERE sailno='SLO951'),16);</v>
      </c>
      <c r="O18">
        <v>16</v>
      </c>
    </row>
    <row r="19" spans="1:15" x14ac:dyDescent="0.25">
      <c r="A19" t="s">
        <v>28</v>
      </c>
      <c r="D19" t="str">
        <f t="shared" si="0"/>
        <v>INSERT INTO tocke_plovi(plov_idplov, tekmovalec_idtekmovalec, tocke) VALUES(30,(SELECT idtekmovalec FROM tekmovalec WHERE sailno='SLO87'),6);</v>
      </c>
      <c r="E19">
        <v>6</v>
      </c>
      <c r="F19" t="str">
        <f t="shared" si="1"/>
        <v>INSERT INTO tocke_plovi(plov_idplov, tekmovalec_idtekmovalec, tocke) VALUES(31,(SELECT idtekmovalec FROM tekmovalec WHERE sailno='SLO87'),35);</v>
      </c>
      <c r="G19">
        <v>35</v>
      </c>
      <c r="H19" t="str">
        <f t="shared" si="2"/>
        <v>INSERT INTO tocke_plovi(plov_idplov, tekmovalec_idtekmovalec, tocke) VALUES(32,(SELECT idtekmovalec FROM tekmovalec WHERE sailno='SLO87'),15);</v>
      </c>
      <c r="I19">
        <v>15</v>
      </c>
      <c r="J19" t="str">
        <f t="shared" si="3"/>
        <v>INSERT INTO tocke_plovi(plov_idplov, tekmovalec_idtekmovalec, tocke) VALUES(33,(SELECT idtekmovalec FROM tekmovalec WHERE sailno='SLO87'),17);</v>
      </c>
      <c r="K19">
        <v>17</v>
      </c>
      <c r="L19" t="str">
        <f t="shared" si="4"/>
        <v>INSERT INTO tocke_plovi(plov_idplov, tekmovalec_idtekmovalec, tocke) VALUES(34,(SELECT idtekmovalec FROM tekmovalec WHERE sailno='SLO87'),27);</v>
      </c>
      <c r="M19">
        <v>27</v>
      </c>
      <c r="N19" t="str">
        <f t="shared" si="5"/>
        <v>INSERT INTO tocke_plovi(plov_idplov, tekmovalec_idtekmovalec, tocke) VALUES(38,(SELECT idtekmovalec FROM tekmovalec WHERE sailno='SLO87'),37);</v>
      </c>
      <c r="O19">
        <v>37</v>
      </c>
    </row>
    <row r="20" spans="1:15" x14ac:dyDescent="0.25">
      <c r="A20" t="s">
        <v>29</v>
      </c>
      <c r="D20" t="str">
        <f t="shared" si="0"/>
        <v>INSERT INTO tocke_plovi(plov_idplov, tekmovalec_idtekmovalec, tocke) VALUES(30,(SELECT idtekmovalec FROM tekmovalec WHERE sailno='SLO228'),18);</v>
      </c>
      <c r="E20">
        <v>18</v>
      </c>
      <c r="F20" t="str">
        <f t="shared" si="1"/>
        <v>INSERT INTO tocke_plovi(plov_idplov, tekmovalec_idtekmovalec, tocke) VALUES(31,(SELECT idtekmovalec FROM tekmovalec WHERE sailno='SLO228'),38);</v>
      </c>
      <c r="G20">
        <v>38</v>
      </c>
      <c r="H20" t="str">
        <f t="shared" si="2"/>
        <v>INSERT INTO tocke_plovi(plov_idplov, tekmovalec_idtekmovalec, tocke) VALUES(32,(SELECT idtekmovalec FROM tekmovalec WHERE sailno='SLO228'),24);</v>
      </c>
      <c r="I20">
        <v>24</v>
      </c>
      <c r="J20" t="str">
        <f t="shared" si="3"/>
        <v>INSERT INTO tocke_plovi(plov_idplov, tekmovalec_idtekmovalec, tocke) VALUES(33,(SELECT idtekmovalec FROM tekmovalec WHERE sailno='SLO228'),21);</v>
      </c>
      <c r="K20">
        <v>21</v>
      </c>
      <c r="L20" t="str">
        <f t="shared" si="4"/>
        <v>INSERT INTO tocke_plovi(plov_idplov,tekmovalec_idtekmovalec,posebnosti) VALUES(34,(SELECT idtekmovalec FROM tekmovalec WHERE sailno='SLO228'),'ocs');</v>
      </c>
      <c r="M20" t="s">
        <v>10</v>
      </c>
      <c r="N20" t="str">
        <f t="shared" si="5"/>
        <v>INSERT INTO tocke_plovi(plov_idplov, tekmovalec_idtekmovalec, tocke) VALUES(38,(SELECT idtekmovalec FROM tekmovalec WHERE sailno='SLO228'),3);</v>
      </c>
      <c r="O20">
        <v>3</v>
      </c>
    </row>
    <row r="21" spans="1:15" x14ac:dyDescent="0.25">
      <c r="A21" t="s">
        <v>30</v>
      </c>
      <c r="D21" t="str">
        <f t="shared" si="0"/>
        <v>INSERT INTO tocke_plovi(plov_idplov, tekmovalec_idtekmovalec, tocke) VALUES(30,(SELECT idtekmovalec FROM tekmovalec WHERE sailno='SLO377'),4);</v>
      </c>
      <c r="E21">
        <v>4</v>
      </c>
      <c r="F21" t="str">
        <f t="shared" si="1"/>
        <v>INSERT INTO tocke_plovi(plov_idplov, tekmovalec_idtekmovalec, tocke) VALUES(31,(SELECT idtekmovalec FROM tekmovalec WHERE sailno='SLO377'),17);</v>
      </c>
      <c r="G21">
        <v>17</v>
      </c>
      <c r="H21" t="str">
        <f t="shared" si="2"/>
        <v>INSERT INTO tocke_plovi(plov_idplov, tekmovalec_idtekmovalec, tocke) VALUES(32,(SELECT idtekmovalec FROM tekmovalec WHERE sailno='SLO377'),26);</v>
      </c>
      <c r="I21">
        <v>26</v>
      </c>
      <c r="J21" t="str">
        <f t="shared" si="3"/>
        <v>INSERT INTO tocke_plovi(plov_idplov, tekmovalec_idtekmovalec, tocke) VALUES(33,(SELECT idtekmovalec FROM tekmovalec WHERE sailno='SLO377'),41);</v>
      </c>
      <c r="K21">
        <v>41</v>
      </c>
      <c r="L21" t="str">
        <f t="shared" si="4"/>
        <v>INSERT INTO tocke_plovi(plov_idplov, tekmovalec_idtekmovalec, tocke) VALUES(34,(SELECT idtekmovalec FROM tekmovalec WHERE sailno='SLO377'),16);</v>
      </c>
      <c r="M21">
        <v>16</v>
      </c>
      <c r="N21" t="str">
        <f t="shared" si="5"/>
        <v>INSERT INTO tocke_plovi(plov_idplov, tekmovalec_idtekmovalec, tocke) VALUES(38,(SELECT idtekmovalec FROM tekmovalec WHERE sailno='SLO377'),44);</v>
      </c>
      <c r="O21">
        <v>44</v>
      </c>
    </row>
    <row r="22" spans="1:15" x14ac:dyDescent="0.25">
      <c r="A22" t="s">
        <v>31</v>
      </c>
      <c r="D22" t="str">
        <f t="shared" si="0"/>
        <v>INSERT INTO tocke_plovi(plov_idplov, tekmovalec_idtekmovalec, tocke) VALUES(30,(SELECT idtekmovalec FROM tekmovalec WHERE sailno='SLO1860'),17);</v>
      </c>
      <c r="E22">
        <v>17</v>
      </c>
      <c r="F22" t="str">
        <f t="shared" si="1"/>
        <v>INSERT INTO tocke_plovi(plov_idplov, tekmovalec_idtekmovalec, tocke) VALUES(31,(SELECT idtekmovalec FROM tekmovalec WHERE sailno='SLO1860'),21);</v>
      </c>
      <c r="G22">
        <v>21</v>
      </c>
      <c r="H22" t="str">
        <f t="shared" si="2"/>
        <v>INSERT INTO tocke_plovi(plov_idplov, tekmovalec_idtekmovalec, tocke) VALUES(32,(SELECT idtekmovalec FROM tekmovalec WHERE sailno='SLO1860'),23);</v>
      </c>
      <c r="I22">
        <v>23</v>
      </c>
      <c r="J22" t="str">
        <f t="shared" si="3"/>
        <v>INSERT INTO tocke_plovi(plov_idplov, tekmovalec_idtekmovalec, tocke) VALUES(33,(SELECT idtekmovalec FROM tekmovalec WHERE sailno='SLO1860'),24);</v>
      </c>
      <c r="K22">
        <v>24</v>
      </c>
      <c r="L22" t="str">
        <f t="shared" si="4"/>
        <v>INSERT INTO tocke_plovi(plov_idplov, tekmovalec_idtekmovalec, tocke) VALUES(34,(SELECT idtekmovalec FROM tekmovalec WHERE sailno='SLO1860'),22);</v>
      </c>
      <c r="M22">
        <v>22</v>
      </c>
      <c r="N22" t="str">
        <f t="shared" si="5"/>
        <v>INSERT INTO tocke_plovi(plov_idplov, tekmovalec_idtekmovalec, tocke) VALUES(38,(SELECT idtekmovalec FROM tekmovalec WHERE sailno='SLO1860'),31);</v>
      </c>
      <c r="O22">
        <v>31</v>
      </c>
    </row>
    <row r="23" spans="1:15" x14ac:dyDescent="0.25">
      <c r="A23" t="s">
        <v>32</v>
      </c>
      <c r="D23" t="str">
        <f t="shared" si="0"/>
        <v>INSERT INTO tocke_plovi(plov_idplov, tekmovalec_idtekmovalec, tocke) VALUES(30,(SELECT idtekmovalec FROM tekmovalec WHERE sailno='SLO255'),3);</v>
      </c>
      <c r="E23">
        <v>3</v>
      </c>
      <c r="F23" t="str">
        <f t="shared" si="1"/>
        <v>INSERT INTO tocke_plovi(plov_idplov, tekmovalec_idtekmovalec, tocke) VALUES(31,(SELECT idtekmovalec FROM tekmovalec WHERE sailno='SLO255'),13);</v>
      </c>
      <c r="G23">
        <v>13</v>
      </c>
      <c r="H23" t="str">
        <f t="shared" si="2"/>
        <v>INSERT INTO tocke_plovi(plov_idplov, tekmovalec_idtekmovalec, tocke) VALUES(32,(SELECT idtekmovalec FROM tekmovalec WHERE sailno='SLO255'),8);</v>
      </c>
      <c r="I23">
        <v>8</v>
      </c>
      <c r="J23" t="str">
        <f t="shared" si="3"/>
        <v>INSERT INTO tocke_plovi(plov_idplov, tekmovalec_idtekmovalec, tocke) VALUES(33,(SELECT idtekmovalec FROM tekmovalec WHERE sailno='SLO255'),5);</v>
      </c>
      <c r="K23">
        <v>5</v>
      </c>
      <c r="L23" t="str">
        <f t="shared" si="4"/>
        <v>INSERT INTO tocke_plovi(plov_idplov,tekmovalec_idtekmovalec,posebnosti) VALUES(34,(SELECT idtekmovalec FROM tekmovalec WHERE sailno='SLO255'),'ocs');</v>
      </c>
      <c r="M23" t="s">
        <v>10</v>
      </c>
      <c r="N23" t="str">
        <f t="shared" si="5"/>
        <v>INSERT INTO tocke_plovi(plov_idplov,tekmovalec_idtekmovalec,posebnosti) VALUES(38,(SELECT idtekmovalec FROM tekmovalec WHERE sailno='SLO255'),'ocs');</v>
      </c>
      <c r="O23" t="s">
        <v>10</v>
      </c>
    </row>
    <row r="24" spans="1:15" x14ac:dyDescent="0.25">
      <c r="A24" t="s">
        <v>33</v>
      </c>
      <c r="D24" t="str">
        <f t="shared" si="0"/>
        <v>INSERT INTO tocke_plovi(plov_idplov, tekmovalec_idtekmovalec, tocke) VALUES(30,(SELECT idtekmovalec FROM tekmovalec WHERE sailno='SLO58'),22);</v>
      </c>
      <c r="E24">
        <v>22</v>
      </c>
      <c r="F24" t="str">
        <f t="shared" si="1"/>
        <v>INSERT INTO tocke_plovi(plov_idplov, tekmovalec_idtekmovalec, tocke) VALUES(31,(SELECT idtekmovalec FROM tekmovalec WHERE sailno='SLO58'),37);</v>
      </c>
      <c r="G24">
        <v>37</v>
      </c>
      <c r="H24" t="str">
        <f t="shared" si="2"/>
        <v>INSERT INTO tocke_plovi(plov_idplov, tekmovalec_idtekmovalec, tocke) VALUES(32,(SELECT idtekmovalec FROM tekmovalec WHERE sailno='SLO58'),20);</v>
      </c>
      <c r="I24">
        <v>20</v>
      </c>
      <c r="J24" t="str">
        <f t="shared" si="3"/>
        <v>INSERT INTO tocke_plovi(plov_idplov, tekmovalec_idtekmovalec, tocke) VALUES(33,(SELECT idtekmovalec FROM tekmovalec WHERE sailno='SLO58'),19);</v>
      </c>
      <c r="K24">
        <v>19</v>
      </c>
      <c r="L24" t="str">
        <f t="shared" si="4"/>
        <v>INSERT INTO tocke_plovi(plov_idplov, tekmovalec_idtekmovalec, tocke) VALUES(34,(SELECT idtekmovalec FROM tekmovalec WHERE sailno='SLO58'),30);</v>
      </c>
      <c r="M24">
        <v>30</v>
      </c>
      <c r="N24" t="str">
        <f t="shared" si="5"/>
        <v>INSERT INTO tocke_plovi(plov_idplov, tekmovalec_idtekmovalec, tocke) VALUES(38,(SELECT idtekmovalec FROM tekmovalec WHERE sailno='SLO58'),26);</v>
      </c>
      <c r="O24">
        <v>26</v>
      </c>
    </row>
    <row r="25" spans="1:15" x14ac:dyDescent="0.25">
      <c r="A25" t="s">
        <v>34</v>
      </c>
      <c r="D25" t="str">
        <f t="shared" si="0"/>
        <v>INSERT INTO tocke_plovi(plov_idplov, tekmovalec_idtekmovalec, tocke) VALUES(30,(SELECT idtekmovalec FROM tekmovalec WHERE sailno='ITA9032'),45);</v>
      </c>
      <c r="E25">
        <v>45</v>
      </c>
      <c r="F25" t="str">
        <f t="shared" si="1"/>
        <v>INSERT INTO tocke_plovi(plov_idplov, tekmovalec_idtekmovalec, tocke) VALUES(31,(SELECT idtekmovalec FROM tekmovalec WHERE sailno='ITA9032'),33);</v>
      </c>
      <c r="G25">
        <v>33</v>
      </c>
      <c r="H25" t="str">
        <f t="shared" si="2"/>
        <v>INSERT INTO tocke_plovi(plov_idplov, tekmovalec_idtekmovalec, tocke) VALUES(32,(SELECT idtekmovalec FROM tekmovalec WHERE sailno='ITA9032'),16);</v>
      </c>
      <c r="I25">
        <v>16</v>
      </c>
      <c r="J25" t="str">
        <f t="shared" si="3"/>
        <v>INSERT INTO tocke_plovi(plov_idplov, tekmovalec_idtekmovalec, tocke) VALUES(33,(SELECT idtekmovalec FROM tekmovalec WHERE sailno='ITA9032'),37);</v>
      </c>
      <c r="K25">
        <v>37</v>
      </c>
      <c r="L25" t="str">
        <f t="shared" si="4"/>
        <v>INSERT INTO tocke_plovi(plov_idplov, tekmovalec_idtekmovalec, tocke) VALUES(34,(SELECT idtekmovalec FROM tekmovalec WHERE sailno='ITA9032'),7);</v>
      </c>
      <c r="M25">
        <v>7</v>
      </c>
      <c r="N25" t="str">
        <f t="shared" si="5"/>
        <v>INSERT INTO tocke_plovi(plov_idplov, tekmovalec_idtekmovalec, tocke) VALUES(38,(SELECT idtekmovalec FROM tekmovalec WHERE sailno='ITA9032'),25);</v>
      </c>
      <c r="O25">
        <v>25</v>
      </c>
    </row>
    <row r="26" spans="1:15" x14ac:dyDescent="0.25">
      <c r="A26" t="s">
        <v>36</v>
      </c>
      <c r="D26" t="str">
        <f t="shared" si="0"/>
        <v>INSERT INTO tocke_plovi(plov_idplov, tekmovalec_idtekmovalec, tocke) VALUES(30,(SELECT idtekmovalec FROM tekmovalec WHERE sailno='SLO512'),32);</v>
      </c>
      <c r="E26">
        <v>32</v>
      </c>
      <c r="F26" t="str">
        <f t="shared" si="1"/>
        <v>INSERT INTO tocke_plovi(plov_idplov, tekmovalec_idtekmovalec, tocke) VALUES(31,(SELECT idtekmovalec FROM tekmovalec WHERE sailno='SLO512'),14);</v>
      </c>
      <c r="G26">
        <v>14</v>
      </c>
      <c r="H26" t="str">
        <f t="shared" si="2"/>
        <v>INSERT INTO tocke_plovi(plov_idplov, tekmovalec_idtekmovalec, tocke) VALUES(32,(SELECT idtekmovalec FROM tekmovalec WHERE sailno='SLO512'),35);</v>
      </c>
      <c r="I26">
        <v>35</v>
      </c>
      <c r="J26" t="str">
        <f t="shared" si="3"/>
        <v>INSERT INTO tocke_plovi(plov_idplov, tekmovalec_idtekmovalec, tocke) VALUES(33,(SELECT idtekmovalec FROM tekmovalec WHERE sailno='SLO512'),39);</v>
      </c>
      <c r="K26">
        <v>39</v>
      </c>
      <c r="L26" t="str">
        <f t="shared" si="4"/>
        <v>INSERT INTO tocke_plovi(plov_idplov, tekmovalec_idtekmovalec, tocke) VALUES(34,(SELECT idtekmovalec FROM tekmovalec WHERE sailno='SLO512'),20);</v>
      </c>
      <c r="M26">
        <v>20</v>
      </c>
      <c r="N26" t="str">
        <f t="shared" si="5"/>
        <v>INSERT INTO tocke_plovi(plov_idplov, tekmovalec_idtekmovalec, tocke) VALUES(38,(SELECT idtekmovalec FROM tekmovalec WHERE sailno='SLO512'),22);</v>
      </c>
      <c r="O26">
        <v>22</v>
      </c>
    </row>
    <row r="27" spans="1:15" x14ac:dyDescent="0.25">
      <c r="A27" t="s">
        <v>37</v>
      </c>
      <c r="D27" t="str">
        <f t="shared" si="0"/>
        <v>INSERT INTO tocke_plovi(plov_idplov, tekmovalec_idtekmovalec, tocke) VALUES(30,(SELECT idtekmovalec FROM tekmovalec WHERE sailno='SLO525'),43);</v>
      </c>
      <c r="E27">
        <v>43</v>
      </c>
      <c r="F27" t="str">
        <f t="shared" si="1"/>
        <v>INSERT INTO tocke_plovi(plov_idplov, tekmovalec_idtekmovalec, tocke) VALUES(31,(SELECT idtekmovalec FROM tekmovalec WHERE sailno='SLO525'),22);</v>
      </c>
      <c r="G27">
        <v>22</v>
      </c>
      <c r="H27" t="str">
        <f t="shared" si="2"/>
        <v>INSERT INTO tocke_plovi(plov_idplov, tekmovalec_idtekmovalec, tocke) VALUES(32,(SELECT idtekmovalec FROM tekmovalec WHERE sailno='SLO525'),30);</v>
      </c>
      <c r="I27">
        <v>30</v>
      </c>
      <c r="J27" t="str">
        <f t="shared" si="3"/>
        <v>INSERT INTO tocke_plovi(plov_idplov, tekmovalec_idtekmovalec, tocke) VALUES(33,(SELECT idtekmovalec FROM tekmovalec WHERE sailno='SLO525'),45);</v>
      </c>
      <c r="K27">
        <v>45</v>
      </c>
      <c r="L27" t="str">
        <f t="shared" si="4"/>
        <v>INSERT INTO tocke_plovi(plov_idplov, tekmovalec_idtekmovalec, tocke) VALUES(34,(SELECT idtekmovalec FROM tekmovalec WHERE sailno='SLO525'),25);</v>
      </c>
      <c r="M27">
        <v>25</v>
      </c>
      <c r="N27" t="str">
        <f t="shared" si="5"/>
        <v>INSERT INTO tocke_plovi(plov_idplov, tekmovalec_idtekmovalec, tocke) VALUES(38,(SELECT idtekmovalec FROM tekmovalec WHERE sailno='SLO525'),7);</v>
      </c>
      <c r="O27">
        <v>7</v>
      </c>
    </row>
    <row r="28" spans="1:15" x14ac:dyDescent="0.25">
      <c r="A28" t="s">
        <v>38</v>
      </c>
      <c r="D28" t="str">
        <f t="shared" si="0"/>
        <v>INSERT INTO tocke_plovi(plov_idplov, tekmovalec_idtekmovalec, tocke) VALUES(30,(SELECT idtekmovalec FROM tekmovalec WHERE sailno='ITA9033'),9);</v>
      </c>
      <c r="E28">
        <v>9</v>
      </c>
      <c r="F28" t="str">
        <f t="shared" si="1"/>
        <v>INSERT INTO tocke_plovi(plov_idplov, tekmovalec_idtekmovalec, tocke) VALUES(31,(SELECT idtekmovalec FROM tekmovalec WHERE sailno='ITA9033'),29);</v>
      </c>
      <c r="G28">
        <v>29</v>
      </c>
      <c r="H28" t="str">
        <f t="shared" si="2"/>
        <v>INSERT INTO tocke_plovi(plov_idplov, tekmovalec_idtekmovalec, tocke) VALUES(32,(SELECT idtekmovalec FROM tekmovalec WHERE sailno='ITA9033'),32);</v>
      </c>
      <c r="I28">
        <v>32</v>
      </c>
      <c r="J28" t="str">
        <f t="shared" si="3"/>
        <v>INSERT INTO tocke_plovi(plov_idplov, tekmovalec_idtekmovalec, tocke) VALUES(33,(SELECT idtekmovalec FROM tekmovalec WHERE sailno='ITA9033'),28);</v>
      </c>
      <c r="K28">
        <v>28</v>
      </c>
      <c r="L28" t="str">
        <f t="shared" si="4"/>
        <v>INSERT INTO tocke_plovi(plov_idplov, tekmovalec_idtekmovalec, tocke) VALUES(34,(SELECT idtekmovalec FROM tekmovalec WHERE sailno='ITA9033'),33);</v>
      </c>
      <c r="M28">
        <v>33</v>
      </c>
      <c r="N28" t="str">
        <f t="shared" si="5"/>
        <v>INSERT INTO tocke_plovi(plov_idplov, tekmovalec_idtekmovalec, tocke) VALUES(38,(SELECT idtekmovalec FROM tekmovalec WHERE sailno='ITA9033'),48);</v>
      </c>
      <c r="O28">
        <v>48</v>
      </c>
    </row>
    <row r="29" spans="1:15" x14ac:dyDescent="0.25">
      <c r="A29" t="s">
        <v>39</v>
      </c>
      <c r="D29" t="str">
        <f t="shared" si="0"/>
        <v>INSERT INTO tocke_plovi(plov_idplov, tekmovalec_idtekmovalec, tocke) VALUES(30,(SELECT idtekmovalec FROM tekmovalec WHERE sailno='SLO911'),33);</v>
      </c>
      <c r="E29">
        <v>33</v>
      </c>
      <c r="F29" t="str">
        <f t="shared" si="1"/>
        <v>INSERT INTO tocke_plovi(plov_idplov, tekmovalec_idtekmovalec, tocke) VALUES(31,(SELECT idtekmovalec FROM tekmovalec WHERE sailno='SLO911'),42);</v>
      </c>
      <c r="G29">
        <v>42</v>
      </c>
      <c r="H29" t="str">
        <f t="shared" si="2"/>
        <v>INSERT INTO tocke_plovi(plov_idplov, tekmovalec_idtekmovalec, tocke) VALUES(32,(SELECT idtekmovalec FROM tekmovalec WHERE sailno='SLO911'),37);</v>
      </c>
      <c r="I29">
        <v>37</v>
      </c>
      <c r="J29" t="str">
        <f t="shared" si="3"/>
        <v>INSERT INTO tocke_plovi(plov_idplov, tekmovalec_idtekmovalec, tocke) VALUES(33,(SELECT idtekmovalec FROM tekmovalec WHERE sailno='SLO911'),30);</v>
      </c>
      <c r="K29">
        <v>30</v>
      </c>
      <c r="L29" t="str">
        <f t="shared" si="4"/>
        <v>INSERT INTO tocke_plovi(plov_idplov, tekmovalec_idtekmovalec, tocke) VALUES(34,(SELECT idtekmovalec FROM tekmovalec WHERE sailno='SLO911'),14);</v>
      </c>
      <c r="M29">
        <v>14</v>
      </c>
      <c r="N29" t="str">
        <f t="shared" si="5"/>
        <v>INSERT INTO tocke_plovi(plov_idplov, tekmovalec_idtekmovalec, tocke) VALUES(38,(SELECT idtekmovalec FROM tekmovalec WHERE sailno='SLO911'),17);</v>
      </c>
      <c r="O29">
        <v>17</v>
      </c>
    </row>
    <row r="30" spans="1:15" x14ac:dyDescent="0.25">
      <c r="A30" t="s">
        <v>40</v>
      </c>
      <c r="D30" t="str">
        <f t="shared" si="0"/>
        <v>INSERT INTO tocke_plovi(plov_idplov, tekmovalec_idtekmovalec, tocke) VALUES(30,(SELECT idtekmovalec FROM tekmovalec WHERE sailno='SLO511'),36);</v>
      </c>
      <c r="E30">
        <v>36</v>
      </c>
      <c r="F30" t="str">
        <f t="shared" si="1"/>
        <v>INSERT INTO tocke_plovi(plov_idplov, tekmovalec_idtekmovalec, tocke) VALUES(31,(SELECT idtekmovalec FROM tekmovalec WHERE sailno='SLO511'),23);</v>
      </c>
      <c r="G30">
        <v>23</v>
      </c>
      <c r="H30" t="str">
        <f t="shared" si="2"/>
        <v>INSERT INTO tocke_plovi(plov_idplov, tekmovalec_idtekmovalec, tocke) VALUES(32,(SELECT idtekmovalec FROM tekmovalec WHERE sailno='SLO511'),41);</v>
      </c>
      <c r="I30">
        <v>41</v>
      </c>
      <c r="J30" t="str">
        <f t="shared" si="3"/>
        <v>INSERT INTO tocke_plovi(plov_idplov, tekmovalec_idtekmovalec, tocke) VALUES(33,(SELECT idtekmovalec FROM tekmovalec WHERE sailno='SLO511'),25);</v>
      </c>
      <c r="K30">
        <v>25</v>
      </c>
      <c r="L30" t="str">
        <f t="shared" si="4"/>
        <v>INSERT INTO tocke_plovi(plov_idplov, tekmovalec_idtekmovalec, tocke) VALUES(34,(SELECT idtekmovalec FROM tekmovalec WHERE sailno='SLO511'),35);</v>
      </c>
      <c r="M30">
        <v>35</v>
      </c>
      <c r="N30" t="str">
        <f t="shared" si="5"/>
        <v>INSERT INTO tocke_plovi(plov_idplov, tekmovalec_idtekmovalec, tocke) VALUES(38,(SELECT idtekmovalec FROM tekmovalec WHERE sailno='SLO511'),20);</v>
      </c>
      <c r="O30">
        <v>20</v>
      </c>
    </row>
    <row r="31" spans="1:15" x14ac:dyDescent="0.25">
      <c r="A31" t="s">
        <v>41</v>
      </c>
      <c r="D31" t="str">
        <f t="shared" si="0"/>
        <v>INSERT INTO tocke_plovi(plov_idplov,tekmovalec_idtekmovalec,posebnosti) VALUES(30,(SELECT idtekmovalec FROM tekmovalec WHERE sailno='ITA7369'),'dns');</v>
      </c>
      <c r="E31" t="s">
        <v>42</v>
      </c>
      <c r="F31" t="str">
        <f t="shared" si="1"/>
        <v>INSERT INTO tocke_plovi(plov_idplov, tekmovalec_idtekmovalec, tocke) VALUES(31,(SELECT idtekmovalec FROM tekmovalec WHERE sailno='ITA7369'),30);</v>
      </c>
      <c r="G31">
        <v>30</v>
      </c>
      <c r="H31" t="str">
        <f t="shared" si="2"/>
        <v>INSERT INTO tocke_plovi(plov_idplov, tekmovalec_idtekmovalec, tocke) VALUES(32,(SELECT idtekmovalec FROM tekmovalec WHERE sailno='ITA7369'),39);</v>
      </c>
      <c r="I31">
        <v>39</v>
      </c>
      <c r="J31" t="str">
        <f t="shared" si="3"/>
        <v>INSERT INTO tocke_plovi(plov_idplov, tekmovalec_idtekmovalec, tocke) VALUES(33,(SELECT idtekmovalec FROM tekmovalec WHERE sailno='ITA7369'),20);</v>
      </c>
      <c r="K31">
        <v>20</v>
      </c>
      <c r="L31" t="str">
        <f t="shared" si="4"/>
        <v>INSERT INTO tocke_plovi(plov_idplov, tekmovalec_idtekmovalec, tocke) VALUES(34,(SELECT idtekmovalec FROM tekmovalec WHERE sailno='ITA7369'),41);</v>
      </c>
      <c r="M31">
        <v>41</v>
      </c>
      <c r="N31" t="str">
        <f t="shared" si="5"/>
        <v>INSERT INTO tocke_plovi(plov_idplov, tekmovalec_idtekmovalec, tocke) VALUES(38,(SELECT idtekmovalec FROM tekmovalec WHERE sailno='ITA7369'),11);</v>
      </c>
      <c r="O31">
        <v>11</v>
      </c>
    </row>
    <row r="32" spans="1:15" x14ac:dyDescent="0.25">
      <c r="A32" t="s">
        <v>43</v>
      </c>
      <c r="D32" t="str">
        <f t="shared" si="0"/>
        <v>INSERT INTO tocke_plovi(plov_idplov, tekmovalec_idtekmovalec, tocke) VALUES(30,(SELECT idtekmovalec FROM tekmovalec WHERE sailno='SLO677'),16);</v>
      </c>
      <c r="E32">
        <v>16</v>
      </c>
      <c r="F32" t="str">
        <f t="shared" si="1"/>
        <v>INSERT INTO tocke_plovi(plov_idplov, tekmovalec_idtekmovalec, tocke) VALUES(31,(SELECT idtekmovalec FROM tekmovalec WHERE sailno='SLO677'),31);</v>
      </c>
      <c r="G32">
        <v>31</v>
      </c>
      <c r="H32" t="str">
        <f t="shared" si="2"/>
        <v>INSERT INTO tocke_plovi(plov_idplov, tekmovalec_idtekmovalec, tocke) VALUES(32,(SELECT idtekmovalec FROM tekmovalec WHERE sailno='SLO677'),44);</v>
      </c>
      <c r="I32">
        <v>44</v>
      </c>
      <c r="J32" t="str">
        <f t="shared" si="3"/>
        <v>INSERT INTO tocke_plovi(plov_idplov, tekmovalec_idtekmovalec, tocke) VALUES(33,(SELECT idtekmovalec FROM tekmovalec WHERE sailno='SLO677'),44);</v>
      </c>
      <c r="K32">
        <v>44</v>
      </c>
      <c r="L32" t="str">
        <f t="shared" si="4"/>
        <v>INSERT INTO tocke_plovi(plov_idplov, tekmovalec_idtekmovalec, tocke) VALUES(34,(SELECT idtekmovalec FROM tekmovalec WHERE sailno='SLO677'),29);</v>
      </c>
      <c r="M32">
        <v>29</v>
      </c>
      <c r="N32" t="str">
        <f t="shared" si="5"/>
        <v>INSERT INTO tocke_plovi(plov_idplov, tekmovalec_idtekmovalec, tocke) VALUES(38,(SELECT idtekmovalec FROM tekmovalec WHERE sailno='SLO677'),24);</v>
      </c>
      <c r="O32">
        <v>24</v>
      </c>
    </row>
    <row r="33" spans="1:15" x14ac:dyDescent="0.25">
      <c r="A33" t="s">
        <v>44</v>
      </c>
      <c r="D33" t="str">
        <f t="shared" si="0"/>
        <v>INSERT INTO tocke_plovi(plov_idplov, tekmovalec_idtekmovalec, tocke) VALUES(30,(SELECT idtekmovalec FROM tekmovalec WHERE sailno='ITA8063'),29);</v>
      </c>
      <c r="E33">
        <v>29</v>
      </c>
      <c r="F33" t="str">
        <f t="shared" si="1"/>
        <v>INSERT INTO tocke_plovi(plov_idplov, tekmovalec_idtekmovalec, tocke) VALUES(31,(SELECT idtekmovalec FROM tekmovalec WHERE sailno='ITA8063'),44);</v>
      </c>
      <c r="G33">
        <v>44</v>
      </c>
      <c r="H33" t="str">
        <f t="shared" si="2"/>
        <v>INSERT INTO tocke_plovi(plov_idplov, tekmovalec_idtekmovalec, tocke) VALUES(32,(SELECT idtekmovalec FROM tekmovalec WHERE sailno='ITA8063'),31);</v>
      </c>
      <c r="I33">
        <v>31</v>
      </c>
      <c r="J33" t="str">
        <f t="shared" si="3"/>
        <v>INSERT INTO tocke_plovi(plov_idplov, tekmovalec_idtekmovalec, tocke) VALUES(33,(SELECT idtekmovalec FROM tekmovalec WHERE sailno='ITA8063'),26);</v>
      </c>
      <c r="K33">
        <v>26</v>
      </c>
      <c r="L33" t="str">
        <f t="shared" si="4"/>
        <v>INSERT INTO tocke_plovi(plov_idplov, tekmovalec_idtekmovalec, tocke) VALUES(34,(SELECT idtekmovalec FROM tekmovalec WHERE sailno='ITA8063'),31);</v>
      </c>
      <c r="M33">
        <v>31</v>
      </c>
      <c r="N33" t="str">
        <f t="shared" si="5"/>
        <v>INSERT INTO tocke_plovi(plov_idplov, tekmovalec_idtekmovalec, tocke) VALUES(38,(SELECT idtekmovalec FROM tekmovalec WHERE sailno='ITA8063'),27);</v>
      </c>
      <c r="O33">
        <v>27</v>
      </c>
    </row>
    <row r="34" spans="1:15" x14ac:dyDescent="0.25">
      <c r="A34" t="s">
        <v>45</v>
      </c>
      <c r="D34" t="str">
        <f t="shared" si="0"/>
        <v>INSERT INTO tocke_plovi(plov_idplov, tekmovalec_idtekmovalec, tocke) VALUES(30,(SELECT idtekmovalec FROM tekmovalec WHERE sailno='SLO234'),23);</v>
      </c>
      <c r="E34">
        <v>23</v>
      </c>
      <c r="F34" t="str">
        <f t="shared" si="1"/>
        <v>INSERT INTO tocke_plovi(plov_idplov, tekmovalec_idtekmovalec, tocke) VALUES(31,(SELECT idtekmovalec FROM tekmovalec WHERE sailno='SLO234'),12);</v>
      </c>
      <c r="G34">
        <v>12</v>
      </c>
      <c r="H34" t="str">
        <f t="shared" si="2"/>
        <v>INSERT INTO tocke_plovi(plov_idplov,tekmovalec_idtekmovalec,posebnosti) VALUES(32,(SELECT idtekmovalec FROM tekmovalec WHERE sailno='SLO234'),'dsq');</v>
      </c>
      <c r="I34" t="s">
        <v>46</v>
      </c>
      <c r="J34" t="str">
        <f t="shared" si="3"/>
        <v>INSERT INTO tocke_plovi(plov_idplov, tekmovalec_idtekmovalec, tocke) VALUES(33,(SELECT idtekmovalec FROM tekmovalec WHERE sailno='SLO234'),10);</v>
      </c>
      <c r="K34">
        <v>10</v>
      </c>
      <c r="L34" t="str">
        <f t="shared" si="4"/>
        <v>INSERT INTO tocke_plovi(plov_idplov, tekmovalec_idtekmovalec, tocke) VALUES(34,(SELECT idtekmovalec FROM tekmovalec WHERE sailno='SLO234'),21);</v>
      </c>
      <c r="M34">
        <v>21</v>
      </c>
      <c r="N34" t="str">
        <f t="shared" si="5"/>
        <v>INSERT INTO tocke_plovi(plov_idplov,tekmovalec_idtekmovalec,posebnosti) VALUES(38,(SELECT idtekmovalec FROM tekmovalec WHERE sailno='SLO234'),'ocs');</v>
      </c>
      <c r="O34" t="s">
        <v>10</v>
      </c>
    </row>
    <row r="35" spans="1:15" x14ac:dyDescent="0.25">
      <c r="A35" t="s">
        <v>47</v>
      </c>
      <c r="D35" t="str">
        <f t="shared" si="0"/>
        <v>INSERT INTO tocke_plovi(plov_idplov, tekmovalec_idtekmovalec, tocke) VALUES(30,(SELECT idtekmovalec FROM tekmovalec WHERE sailno='SLO368'),25);</v>
      </c>
      <c r="E35">
        <v>25</v>
      </c>
      <c r="F35" t="str">
        <f t="shared" si="1"/>
        <v>INSERT INTO tocke_plovi(plov_idplov, tekmovalec_idtekmovalec, tocke) VALUES(31,(SELECT idtekmovalec FROM tekmovalec WHERE sailno='SLO368'),24);</v>
      </c>
      <c r="G35">
        <v>24</v>
      </c>
      <c r="H35" t="str">
        <f t="shared" si="2"/>
        <v>INSERT INTO tocke_plovi(plov_idplov, tekmovalec_idtekmovalec, tocke) VALUES(32,(SELECT idtekmovalec FROM tekmovalec WHERE sailno='SLO368'),18);</v>
      </c>
      <c r="I35">
        <v>18</v>
      </c>
      <c r="J35" t="str">
        <f t="shared" si="3"/>
        <v>INSERT INTO tocke_plovi(plov_idplov, tekmovalec_idtekmovalec, tocke) VALUES(33,(SELECT idtekmovalec FROM tekmovalec WHERE sailno='SLO368'),47);</v>
      </c>
      <c r="K35">
        <v>47</v>
      </c>
      <c r="L35" t="str">
        <f t="shared" si="4"/>
        <v>INSERT INTO tocke_plovi(plov_idplov, tekmovalec_idtekmovalec, tocke) VALUES(34,(SELECT idtekmovalec FROM tekmovalec WHERE sailno='SLO368'),39);</v>
      </c>
      <c r="M35">
        <v>39</v>
      </c>
      <c r="N35" t="str">
        <f t="shared" si="5"/>
        <v>INSERT INTO tocke_plovi(plov_idplov, tekmovalec_idtekmovalec, tocke) VALUES(38,(SELECT idtekmovalec FROM tekmovalec WHERE sailno='SLO368'),40);</v>
      </c>
      <c r="O35">
        <v>40</v>
      </c>
    </row>
    <row r="36" spans="1:15" x14ac:dyDescent="0.25">
      <c r="A36" t="s">
        <v>48</v>
      </c>
      <c r="D36" t="str">
        <f t="shared" si="0"/>
        <v>INSERT INTO tocke_plovi(plov_idplov, tekmovalec_idtekmovalec, tocke) VALUES(30,(SELECT idtekmovalec FROM tekmovalec WHERE sailno='SLO956'),34);</v>
      </c>
      <c r="E36">
        <v>34</v>
      </c>
      <c r="F36" t="str">
        <f t="shared" si="1"/>
        <v>INSERT INTO tocke_plovi(plov_idplov, tekmovalec_idtekmovalec, tocke) VALUES(31,(SELECT idtekmovalec FROM tekmovalec WHERE sailno='SLO956'),39);</v>
      </c>
      <c r="G36">
        <v>39</v>
      </c>
      <c r="H36" t="str">
        <f t="shared" si="2"/>
        <v>INSERT INTO tocke_plovi(plov_idplov, tekmovalec_idtekmovalec, tocke) VALUES(32,(SELECT idtekmovalec FROM tekmovalec WHERE sailno='SLO956'),36);</v>
      </c>
      <c r="I36">
        <v>36</v>
      </c>
      <c r="J36" t="str">
        <f t="shared" si="3"/>
        <v>INSERT INTO tocke_plovi(plov_idplov, tekmovalec_idtekmovalec, tocke) VALUES(33,(SELECT idtekmovalec FROM tekmovalec WHERE sailno='SLO956'),15);</v>
      </c>
      <c r="K36">
        <v>15</v>
      </c>
      <c r="L36" t="str">
        <f t="shared" si="4"/>
        <v>INSERT INTO tocke_plovi(plov_idplov, tekmovalec_idtekmovalec, tocke) VALUES(34,(SELECT idtekmovalec FROM tekmovalec WHERE sailno='SLO956'),32);</v>
      </c>
      <c r="M36">
        <v>32</v>
      </c>
      <c r="N36" t="str">
        <f t="shared" si="5"/>
        <v>INSERT INTO tocke_plovi(plov_idplov, tekmovalec_idtekmovalec, tocke) VALUES(38,(SELECT idtekmovalec FROM tekmovalec WHERE sailno='SLO956'),38);</v>
      </c>
      <c r="O36">
        <v>38</v>
      </c>
    </row>
    <row r="37" spans="1:15" x14ac:dyDescent="0.25">
      <c r="A37" t="s">
        <v>49</v>
      </c>
      <c r="D37" t="str">
        <f t="shared" si="0"/>
        <v>INSERT INTO tocke_plovi(plov_idplov, tekmovalec_idtekmovalec, tocke) VALUES(30,(SELECT idtekmovalec FROM tekmovalec WHERE sailno='SLO111'),35);</v>
      </c>
      <c r="E37">
        <v>35</v>
      </c>
      <c r="F37" t="str">
        <f t="shared" si="1"/>
        <v>INSERT INTO tocke_plovi(plov_idplov, tekmovalec_idtekmovalec, tocke) VALUES(31,(SELECT idtekmovalec FROM tekmovalec WHERE sailno='SLO111'),34);</v>
      </c>
      <c r="G37">
        <v>34</v>
      </c>
      <c r="H37" t="str">
        <f t="shared" si="2"/>
        <v>INSERT INTO tocke_plovi(plov_idplov, tekmovalec_idtekmovalec, tocke) VALUES(32,(SELECT idtekmovalec FROM tekmovalec WHERE sailno='SLO111'),34);</v>
      </c>
      <c r="I37">
        <v>34</v>
      </c>
      <c r="J37" t="str">
        <f t="shared" si="3"/>
        <v>INSERT INTO tocke_plovi(plov_idplov, tekmovalec_idtekmovalec, tocke) VALUES(33,(SELECT idtekmovalec FROM tekmovalec WHERE sailno='SLO111'),33);</v>
      </c>
      <c r="K37">
        <v>33</v>
      </c>
      <c r="L37" t="str">
        <f t="shared" si="4"/>
        <v>INSERT INTO tocke_plovi(plov_idplov, tekmovalec_idtekmovalec, tocke) VALUES(34,(SELECT idtekmovalec FROM tekmovalec WHERE sailno='SLO111'),23);</v>
      </c>
      <c r="M37">
        <v>23</v>
      </c>
      <c r="N37" t="str">
        <f t="shared" si="5"/>
        <v>INSERT INTO tocke_plovi(plov_idplov, tekmovalec_idtekmovalec, tocke) VALUES(38,(SELECT idtekmovalec FROM tekmovalec WHERE sailno='SLO111'),41);</v>
      </c>
      <c r="O37">
        <v>41</v>
      </c>
    </row>
    <row r="38" spans="1:15" x14ac:dyDescent="0.25">
      <c r="A38" t="s">
        <v>50</v>
      </c>
      <c r="D38" t="str">
        <f t="shared" si="0"/>
        <v>INSERT INTO tocke_plovi(plov_idplov,tekmovalec_idtekmovalec,posebnosti) VALUES(30,(SELECT idtekmovalec FROM tekmovalec WHERE sailno='SLO875'),'dns');</v>
      </c>
      <c r="E38" t="s">
        <v>42</v>
      </c>
      <c r="F38" t="str">
        <f t="shared" si="1"/>
        <v>INSERT INTO tocke_plovi(plov_idplov, tekmovalec_idtekmovalec, tocke) VALUES(31,(SELECT idtekmovalec FROM tekmovalec WHERE sailno='SLO875'),43);</v>
      </c>
      <c r="G38">
        <v>43</v>
      </c>
      <c r="H38" t="str">
        <f t="shared" si="2"/>
        <v>INSERT INTO tocke_plovi(plov_idplov, tekmovalec_idtekmovalec, tocke) VALUES(32,(SELECT idtekmovalec FROM tekmovalec WHERE sailno='SLO875'),25);</v>
      </c>
      <c r="I38">
        <v>25</v>
      </c>
      <c r="J38" t="str">
        <f t="shared" si="3"/>
        <v>INSERT INTO tocke_plovi(plov_idplov, tekmovalec_idtekmovalec, tocke) VALUES(33,(SELECT idtekmovalec FROM tekmovalec WHERE sailno='SLO875'),23);</v>
      </c>
      <c r="K38">
        <v>23</v>
      </c>
      <c r="L38" t="str">
        <f t="shared" si="4"/>
        <v>INSERT INTO tocke_plovi(plov_idplov, tekmovalec_idtekmovalec, tocke) VALUES(34,(SELECT idtekmovalec FROM tekmovalec WHERE sailno='SLO875'),37);</v>
      </c>
      <c r="M38">
        <v>37</v>
      </c>
      <c r="N38" t="str">
        <f t="shared" si="5"/>
        <v>INSERT INTO tocke_plovi(plov_idplov, tekmovalec_idtekmovalec, tocke) VALUES(38,(SELECT idtekmovalec FROM tekmovalec WHERE sailno='SLO875'),32);</v>
      </c>
      <c r="O38">
        <v>32</v>
      </c>
    </row>
    <row r="39" spans="1:15" x14ac:dyDescent="0.25">
      <c r="A39" t="s">
        <v>51</v>
      </c>
      <c r="D39" t="str">
        <f t="shared" si="0"/>
        <v>INSERT INTO tocke_plovi(plov_idplov, tekmovalec_idtekmovalec, tocke) VALUES(30,(SELECT idtekmovalec FROM tekmovalec WHERE sailno='SLO958'),30);</v>
      </c>
      <c r="E39">
        <v>30</v>
      </c>
      <c r="F39" t="str">
        <f t="shared" si="1"/>
        <v>INSERT INTO tocke_plovi(plov_idplov, tekmovalec_idtekmovalec, tocke) VALUES(31,(SELECT idtekmovalec FROM tekmovalec WHERE sailno='SLO958'),20);</v>
      </c>
      <c r="G39">
        <v>20</v>
      </c>
      <c r="H39" t="str">
        <f t="shared" si="2"/>
        <v>INSERT INTO tocke_plovi(plov_idplov, tekmovalec_idtekmovalec, tocke) VALUES(32,(SELECT idtekmovalec FROM tekmovalec WHERE sailno='SLO958'),38);</v>
      </c>
      <c r="I39">
        <v>38</v>
      </c>
      <c r="J39" t="str">
        <f t="shared" si="3"/>
        <v>INSERT INTO tocke_plovi(plov_idplov, tekmovalec_idtekmovalec, tocke) VALUES(33,(SELECT idtekmovalec FROM tekmovalec WHERE sailno='SLO958'),32);</v>
      </c>
      <c r="K39">
        <v>32</v>
      </c>
      <c r="L39" t="str">
        <f t="shared" si="4"/>
        <v>INSERT INTO tocke_plovi(plov_idplov, tekmovalec_idtekmovalec, tocke) VALUES(34,(SELECT idtekmovalec FROM tekmovalec WHERE sailno='SLO958'),43);</v>
      </c>
      <c r="M39">
        <v>43</v>
      </c>
      <c r="N39" t="str">
        <f t="shared" si="5"/>
        <v>INSERT INTO tocke_plovi(plov_idplov, tekmovalec_idtekmovalec, tocke) VALUES(38,(SELECT idtekmovalec FROM tekmovalec WHERE sailno='SLO958'),42);</v>
      </c>
      <c r="O39">
        <v>42</v>
      </c>
    </row>
    <row r="40" spans="1:15" x14ac:dyDescent="0.25">
      <c r="A40" t="s">
        <v>52</v>
      </c>
      <c r="D40" t="str">
        <f t="shared" si="0"/>
        <v>INSERT INTO tocke_plovi(plov_idplov, tekmovalec_idtekmovalec, tocke) VALUES(30,(SELECT idtekmovalec FROM tekmovalec WHERE sailno='SLO678'),40);</v>
      </c>
      <c r="E40">
        <v>40</v>
      </c>
      <c r="F40" t="str">
        <f t="shared" si="1"/>
        <v>INSERT INTO tocke_plovi(plov_idplov, tekmovalec_idtekmovalec, tocke) VALUES(31,(SELECT idtekmovalec FROM tekmovalec WHERE sailno='SLO678'),45);</v>
      </c>
      <c r="G40">
        <v>45</v>
      </c>
      <c r="H40" t="str">
        <f t="shared" si="2"/>
        <v>INSERT INTO tocke_plovi(plov_idplov, tekmovalec_idtekmovalec, tocke) VALUES(32,(SELECT idtekmovalec FROM tekmovalec WHERE sailno='SLO678'),33);</v>
      </c>
      <c r="I40">
        <v>33</v>
      </c>
      <c r="J40" t="str">
        <f t="shared" si="3"/>
        <v>INSERT INTO tocke_plovi(plov_idplov, tekmovalec_idtekmovalec, tocke) VALUES(33,(SELECT idtekmovalec FROM tekmovalec WHERE sailno='SLO678'),35);</v>
      </c>
      <c r="K40">
        <v>35</v>
      </c>
      <c r="L40" t="str">
        <f t="shared" si="4"/>
        <v>INSERT INTO tocke_plovi(plov_idplov, tekmovalec_idtekmovalec, tocke) VALUES(34,(SELECT idtekmovalec FROM tekmovalec WHERE sailno='SLO678'),34);</v>
      </c>
      <c r="M40">
        <v>34</v>
      </c>
      <c r="N40" t="str">
        <f t="shared" si="5"/>
        <v>INSERT INTO tocke_plovi(plov_idplov, tekmovalec_idtekmovalec, tocke) VALUES(38,(SELECT idtekmovalec FROM tekmovalec WHERE sailno='SLO678'),30);</v>
      </c>
      <c r="O40">
        <v>30</v>
      </c>
    </row>
    <row r="41" spans="1:15" x14ac:dyDescent="0.25">
      <c r="A41" t="s">
        <v>53</v>
      </c>
      <c r="D41" t="str">
        <f t="shared" si="0"/>
        <v>INSERT INTO tocke_plovi(plov_idplov, tekmovalec_idtekmovalec, tocke) VALUES(30,(SELECT idtekmovalec FROM tekmovalec WHERE sailno='SLO189'),37);</v>
      </c>
      <c r="E41">
        <v>37</v>
      </c>
      <c r="F41" t="str">
        <f t="shared" si="1"/>
        <v>INSERT INTO tocke_plovi(plov_idplov, tekmovalec_idtekmovalec, tocke) VALUES(31,(SELECT idtekmovalec FROM tekmovalec WHERE sailno='SLO189'),26);</v>
      </c>
      <c r="G41">
        <v>26</v>
      </c>
      <c r="H41" t="str">
        <f t="shared" si="2"/>
        <v>INSERT INTO tocke_plovi(plov_idplov, tekmovalec_idtekmovalec, tocke) VALUES(32,(SELECT idtekmovalec FROM tekmovalec WHERE sailno='SLO189'),47);</v>
      </c>
      <c r="I41">
        <v>47</v>
      </c>
      <c r="J41" t="str">
        <f t="shared" si="3"/>
        <v>INSERT INTO tocke_plovi(plov_idplov, tekmovalec_idtekmovalec, tocke) VALUES(33,(SELECT idtekmovalec FROM tekmovalec WHERE sailno='SLO189'),27);</v>
      </c>
      <c r="K41">
        <v>27</v>
      </c>
      <c r="L41" t="str">
        <f t="shared" si="4"/>
        <v>INSERT INTO tocke_plovi(plov_idplov, tekmovalec_idtekmovalec, tocke) VALUES(34,(SELECT idtekmovalec FROM tekmovalec WHERE sailno='SLO189'),38);</v>
      </c>
      <c r="M41">
        <v>38</v>
      </c>
      <c r="N41" t="str">
        <f t="shared" si="5"/>
        <v>INSERT INTO tocke_plovi(plov_idplov,tekmovalec_idtekmovalec,posebnosti) VALUES(38,(SELECT idtekmovalec FROM tekmovalec WHERE sailno='SLO189'),'ocs');</v>
      </c>
      <c r="O41" t="s">
        <v>10</v>
      </c>
    </row>
    <row r="42" spans="1:15" x14ac:dyDescent="0.25">
      <c r="A42" t="s">
        <v>54</v>
      </c>
      <c r="D42" t="str">
        <f t="shared" si="0"/>
        <v>INSERT INTO tocke_plovi(plov_idplov, tekmovalec_idtekmovalec, tocke) VALUES(30,(SELECT idtekmovalec FROM tekmovalec WHERE sailno='SLO955'),41);</v>
      </c>
      <c r="E42">
        <v>41</v>
      </c>
      <c r="F42" t="str">
        <f t="shared" si="1"/>
        <v>INSERT INTO tocke_plovi(plov_idplov, tekmovalec_idtekmovalec, tocke) VALUES(31,(SELECT idtekmovalec FROM tekmovalec WHERE sailno='SLO955'),40);</v>
      </c>
      <c r="G42">
        <v>40</v>
      </c>
      <c r="H42" t="str">
        <f t="shared" si="2"/>
        <v>INSERT INTO tocke_plovi(plov_idplov, tekmovalec_idtekmovalec, tocke) VALUES(32,(SELECT idtekmovalec FROM tekmovalec WHERE sailno='SLO955'),45);</v>
      </c>
      <c r="I42">
        <v>45</v>
      </c>
      <c r="J42" t="str">
        <f t="shared" si="3"/>
        <v>INSERT INTO tocke_plovi(plov_idplov, tekmovalec_idtekmovalec, tocke) VALUES(33,(SELECT idtekmovalec FROM tekmovalec WHERE sailno='SLO955'),31);</v>
      </c>
      <c r="K42">
        <v>31</v>
      </c>
      <c r="L42" t="str">
        <f t="shared" si="4"/>
        <v>INSERT INTO tocke_plovi(plov_idplov, tekmovalec_idtekmovalec, tocke) VALUES(34,(SELECT idtekmovalec FROM tekmovalec WHERE sailno='SLO955'),47);</v>
      </c>
      <c r="M42">
        <v>47</v>
      </c>
      <c r="N42" t="str">
        <f t="shared" si="5"/>
        <v>INSERT INTO tocke_plovi(plov_idplov, tekmovalec_idtekmovalec, tocke) VALUES(38,(SELECT idtekmovalec FROM tekmovalec WHERE sailno='SLO955'),23);</v>
      </c>
      <c r="O42">
        <v>23</v>
      </c>
    </row>
    <row r="43" spans="1:15" x14ac:dyDescent="0.25">
      <c r="A43" t="s">
        <v>55</v>
      </c>
      <c r="D43" t="str">
        <f t="shared" si="0"/>
        <v>INSERT INTO tocke_plovi(plov_idplov,tekmovalec_idtekmovalec,posebnosti) VALUES(30,(SELECT idtekmovalec FROM tekmovalec WHERE sailno='ITA8779'),'dns');</v>
      </c>
      <c r="E43" t="s">
        <v>42</v>
      </c>
      <c r="F43" t="str">
        <f t="shared" si="1"/>
        <v>INSERT INTO tocke_plovi(plov_idplov, tekmovalec_idtekmovalec, tocke) VALUES(31,(SELECT idtekmovalec FROM tekmovalec WHERE sailno='ITA8779'),36);</v>
      </c>
      <c r="G43">
        <v>36</v>
      </c>
      <c r="H43" t="str">
        <f t="shared" si="2"/>
        <v>INSERT INTO tocke_plovi(plov_idplov, tekmovalec_idtekmovalec, tocke) VALUES(32,(SELECT idtekmovalec FROM tekmovalec WHERE sailno='ITA8779'),46);</v>
      </c>
      <c r="I43">
        <v>46</v>
      </c>
      <c r="J43" t="str">
        <f t="shared" si="3"/>
        <v>INSERT INTO tocke_plovi(plov_idplov, tekmovalec_idtekmovalec, tocke) VALUES(33,(SELECT idtekmovalec FROM tekmovalec WHERE sailno='ITA8779'),38);</v>
      </c>
      <c r="K43">
        <v>38</v>
      </c>
      <c r="L43" t="str">
        <f t="shared" si="4"/>
        <v>INSERT INTO tocke_plovi(plov_idplov, tekmovalec_idtekmovalec, tocke) VALUES(34,(SELECT idtekmovalec FROM tekmovalec WHERE sailno='ITA8779'),42);</v>
      </c>
      <c r="M43">
        <v>42</v>
      </c>
      <c r="N43" t="str">
        <f t="shared" si="5"/>
        <v>INSERT INTO tocke_plovi(plov_idplov, tekmovalec_idtekmovalec, tocke) VALUES(38,(SELECT idtekmovalec FROM tekmovalec WHERE sailno='ITA8779'),21);</v>
      </c>
      <c r="O43">
        <v>21</v>
      </c>
    </row>
    <row r="44" spans="1:15" x14ac:dyDescent="0.25">
      <c r="A44" t="s">
        <v>56</v>
      </c>
      <c r="D44" t="str">
        <f t="shared" si="0"/>
        <v>INSERT INTO tocke_plovi(plov_idplov,tekmovalec_idtekmovalec,posebnosti) VALUES(30,(SELECT idtekmovalec FROM tekmovalec WHERE sailno='SLO759'),'dns');</v>
      </c>
      <c r="E44" t="s">
        <v>42</v>
      </c>
      <c r="F44" t="str">
        <f t="shared" si="1"/>
        <v>INSERT INTO tocke_plovi(plov_idplov, tekmovalec_idtekmovalec, tocke) VALUES(31,(SELECT idtekmovalec FROM tekmovalec WHERE sailno='SLO759'),46);</v>
      </c>
      <c r="G44">
        <v>46</v>
      </c>
      <c r="H44" t="str">
        <f t="shared" si="2"/>
        <v>INSERT INTO tocke_plovi(plov_idplov, tekmovalec_idtekmovalec, tocke) VALUES(32,(SELECT idtekmovalec FROM tekmovalec WHERE sailno='SLO759'),21);</v>
      </c>
      <c r="I44">
        <v>21</v>
      </c>
      <c r="J44" t="str">
        <f t="shared" si="3"/>
        <v>INSERT INTO tocke_plovi(plov_idplov, tekmovalec_idtekmovalec, tocke) VALUES(33,(SELECT idtekmovalec FROM tekmovalec WHERE sailno='SLO759'),53);</v>
      </c>
      <c r="K44">
        <v>53</v>
      </c>
      <c r="L44" t="str">
        <f t="shared" si="4"/>
        <v>INSERT INTO tocke_plovi(plov_idplov, tekmovalec_idtekmovalec, tocke) VALUES(34,(SELECT idtekmovalec FROM tekmovalec WHERE sailno='SLO759'),45);</v>
      </c>
      <c r="M44">
        <v>45</v>
      </c>
      <c r="N44" t="str">
        <f t="shared" si="5"/>
        <v>INSERT INTO tocke_plovi(plov_idplov, tekmovalec_idtekmovalec, tocke) VALUES(38,(SELECT idtekmovalec FROM tekmovalec WHERE sailno='SLO759'),29);</v>
      </c>
      <c r="O44">
        <v>29</v>
      </c>
    </row>
    <row r="45" spans="1:15" x14ac:dyDescent="0.25">
      <c r="A45" t="s">
        <v>57</v>
      </c>
      <c r="D45" t="str">
        <f t="shared" si="0"/>
        <v>INSERT INTO tocke_plovi(plov_idplov, tekmovalec_idtekmovalec, tocke) VALUES(30,(SELECT idtekmovalec FROM tekmovalec WHERE sailno='SLO1862'),42);</v>
      </c>
      <c r="E45">
        <v>42</v>
      </c>
      <c r="F45" t="str">
        <f t="shared" si="1"/>
        <v>INSERT INTO tocke_plovi(plov_idplov, tekmovalec_idtekmovalec, tocke) VALUES(31,(SELECT idtekmovalec FROM tekmovalec WHERE sailno='SLO1862'),54);</v>
      </c>
      <c r="G45">
        <v>54</v>
      </c>
      <c r="H45" t="str">
        <f t="shared" si="2"/>
        <v>INSERT INTO tocke_plovi(plov_idplov, tekmovalec_idtekmovalec, tocke) VALUES(32,(SELECT idtekmovalec FROM tekmovalec WHERE sailno='SLO1862'),29);</v>
      </c>
      <c r="I45">
        <v>29</v>
      </c>
      <c r="J45" t="str">
        <f t="shared" si="3"/>
        <v>INSERT INTO tocke_plovi(plov_idplov, tekmovalec_idtekmovalec, tocke) VALUES(33,(SELECT idtekmovalec FROM tekmovalec WHERE sailno='SLO1862'),52);</v>
      </c>
      <c r="K45">
        <v>52</v>
      </c>
      <c r="L45" t="str">
        <f t="shared" si="4"/>
        <v>INSERT INTO tocke_plovi(plov_idplov, tekmovalec_idtekmovalec, tocke) VALUES(34,(SELECT idtekmovalec FROM tekmovalec WHERE sailno='SLO1862'),40);</v>
      </c>
      <c r="M45">
        <v>40</v>
      </c>
      <c r="N45" t="str">
        <f t="shared" si="5"/>
        <v>INSERT INTO tocke_plovi(plov_idplov, tekmovalec_idtekmovalec, tocke) VALUES(38,(SELECT idtekmovalec FROM tekmovalec WHERE sailno='SLO1862'),35);</v>
      </c>
      <c r="O45">
        <v>35</v>
      </c>
    </row>
    <row r="46" spans="1:15" x14ac:dyDescent="0.25">
      <c r="A46" t="s">
        <v>58</v>
      </c>
      <c r="D46" t="str">
        <f t="shared" si="0"/>
        <v>INSERT INTO tocke_plovi(plov_idplov, tekmovalec_idtekmovalec, tocke) VALUES(30,(SELECT idtekmovalec FROM tekmovalec WHERE sailno='SLO728'),56);</v>
      </c>
      <c r="E46">
        <v>56</v>
      </c>
      <c r="F46" t="str">
        <f t="shared" si="1"/>
        <v>INSERT INTO tocke_plovi(plov_idplov, tekmovalec_idtekmovalec, tocke) VALUES(31,(SELECT idtekmovalec FROM tekmovalec WHERE sailno='SLO728'),25);</v>
      </c>
      <c r="G46">
        <v>25</v>
      </c>
      <c r="H46" t="str">
        <f t="shared" si="2"/>
        <v>INSERT INTO tocke_plovi(plov_idplov, tekmovalec_idtekmovalec, tocke) VALUES(32,(SELECT idtekmovalec FROM tekmovalec WHERE sailno='SLO728'),49);</v>
      </c>
      <c r="I46">
        <v>49</v>
      </c>
      <c r="J46" t="str">
        <f t="shared" si="3"/>
        <v>INSERT INTO tocke_plovi(plov_idplov, tekmovalec_idtekmovalec, tocke) VALUES(33,(SELECT idtekmovalec FROM tekmovalec WHERE sailno='SLO728'),36);</v>
      </c>
      <c r="K46">
        <v>36</v>
      </c>
      <c r="L46" t="str">
        <f t="shared" si="4"/>
        <v>INSERT INTO tocke_plovi(plov_idplov, tekmovalec_idtekmovalec, tocke) VALUES(34,(SELECT idtekmovalec FROM tekmovalec WHERE sailno='SLO728'),50);</v>
      </c>
      <c r="M46">
        <v>50</v>
      </c>
      <c r="N46" t="str">
        <f t="shared" si="5"/>
        <v>INSERT INTO tocke_plovi(plov_idplov, tekmovalec_idtekmovalec, tocke) VALUES(38,(SELECT idtekmovalec FROM tekmovalec WHERE sailno='SLO728'),46);</v>
      </c>
      <c r="O46">
        <v>46</v>
      </c>
    </row>
    <row r="47" spans="1:15" x14ac:dyDescent="0.25">
      <c r="A47" t="s">
        <v>59</v>
      </c>
      <c r="D47" t="str">
        <f t="shared" si="0"/>
        <v>INSERT INTO tocke_plovi(plov_idplov, tekmovalec_idtekmovalec, tocke) VALUES(30,(SELECT idtekmovalec FROM tekmovalec WHERE sailno='SLO395'),38);</v>
      </c>
      <c r="E47">
        <v>38</v>
      </c>
      <c r="F47" t="str">
        <f t="shared" si="1"/>
        <v>INSERT INTO tocke_plovi(plov_idplov, tekmovalec_idtekmovalec, tocke) VALUES(31,(SELECT idtekmovalec FROM tekmovalec WHERE sailno='SLO395'),51);</v>
      </c>
      <c r="G47">
        <v>51</v>
      </c>
      <c r="H47" t="str">
        <f t="shared" si="2"/>
        <v>INSERT INTO tocke_plovi(plov_idplov, tekmovalec_idtekmovalec, tocke) VALUES(32,(SELECT idtekmovalec FROM tekmovalec WHERE sailno='SLO395'),53);</v>
      </c>
      <c r="I47">
        <v>53</v>
      </c>
      <c r="J47" t="str">
        <f t="shared" si="3"/>
        <v>INSERT INTO tocke_plovi(plov_idplov, tekmovalec_idtekmovalec, tocke) VALUES(33,(SELECT idtekmovalec FROM tekmovalec WHERE sailno='SLO395'),42);</v>
      </c>
      <c r="K47">
        <v>42</v>
      </c>
      <c r="L47" t="str">
        <f t="shared" si="4"/>
        <v>INSERT INTO tocke_plovi(plov_idplov, tekmovalec_idtekmovalec, tocke) VALUES(34,(SELECT idtekmovalec FROM tekmovalec WHERE sailno='SLO395'),36);</v>
      </c>
      <c r="M47">
        <v>36</v>
      </c>
      <c r="N47" t="str">
        <f t="shared" si="5"/>
        <v>INSERT INTO tocke_plovi(plov_idplov, tekmovalec_idtekmovalec, tocke) VALUES(38,(SELECT idtekmovalec FROM tekmovalec WHERE sailno='SLO395'),39);</v>
      </c>
      <c r="O47">
        <v>39</v>
      </c>
    </row>
    <row r="48" spans="1:15" x14ac:dyDescent="0.25">
      <c r="A48" t="s">
        <v>60</v>
      </c>
      <c r="D48" t="str">
        <f t="shared" si="0"/>
        <v>INSERT INTO tocke_plovi(plov_idplov, tekmovalec_idtekmovalec, tocke) VALUES(30,(SELECT idtekmovalec FROM tekmovalec WHERE sailno='SLO524'),51);</v>
      </c>
      <c r="E48">
        <v>51</v>
      </c>
      <c r="F48" t="str">
        <f t="shared" si="1"/>
        <v>INSERT INTO tocke_plovi(plov_idplov, tekmovalec_idtekmovalec, tocke) VALUES(31,(SELECT idtekmovalec FROM tekmovalec WHERE sailno='SLO524'),47);</v>
      </c>
      <c r="G48">
        <v>47</v>
      </c>
      <c r="H48" t="str">
        <f t="shared" si="2"/>
        <v>INSERT INTO tocke_plovi(plov_idplov, tekmovalec_idtekmovalec, tocke) VALUES(32,(SELECT idtekmovalec FROM tekmovalec WHERE sailno='SLO524'),40);</v>
      </c>
      <c r="I48">
        <v>40</v>
      </c>
      <c r="J48" t="str">
        <f t="shared" si="3"/>
        <v>INSERT INTO tocke_plovi(plov_idplov, tekmovalec_idtekmovalec, tocke) VALUES(33,(SELECT idtekmovalec FROM tekmovalec WHERE sailno='SLO524'),48);</v>
      </c>
      <c r="K48">
        <v>48</v>
      </c>
      <c r="L48" t="str">
        <f t="shared" si="4"/>
        <v>INSERT INTO tocke_plovi(plov_idplov, tekmovalec_idtekmovalec, tocke) VALUES(34,(SELECT idtekmovalec FROM tekmovalec WHERE sailno='SLO524'),46);</v>
      </c>
      <c r="M48">
        <v>46</v>
      </c>
      <c r="N48" t="str">
        <f t="shared" si="5"/>
        <v>INSERT INTO tocke_plovi(plov_idplov, tekmovalec_idtekmovalec, tocke) VALUES(38,(SELECT idtekmovalec FROM tekmovalec WHERE sailno='SLO524'),34);</v>
      </c>
      <c r="O48">
        <v>34</v>
      </c>
    </row>
    <row r="49" spans="1:15" x14ac:dyDescent="0.25">
      <c r="A49" t="s">
        <v>61</v>
      </c>
      <c r="D49" t="str">
        <f t="shared" si="0"/>
        <v>INSERT INTO tocke_plovi(plov_idplov,tekmovalec_idtekmovalec,posebnosti) VALUES(30,(SELECT idtekmovalec FROM tekmovalec WHERE sailno='ITA8764'),'dns');</v>
      </c>
      <c r="E49" t="s">
        <v>42</v>
      </c>
      <c r="F49" t="str">
        <f t="shared" si="1"/>
        <v>INSERT INTO tocke_plovi(plov_idplov,tekmovalec_idtekmovalec,posebnosti) VALUES(31,(SELECT idtekmovalec FROM tekmovalec WHERE sailno='ITA8764'),'dns');</v>
      </c>
      <c r="G49" t="s">
        <v>42</v>
      </c>
      <c r="H49" t="str">
        <f t="shared" si="2"/>
        <v>INSERT INTO tocke_plovi(plov_idplov,tekmovalec_idtekmovalec,posebnosti) VALUES(32,(SELECT idtekmovalec FROM tekmovalec WHERE sailno='ITA8764'),'dns');</v>
      </c>
      <c r="I49" t="s">
        <v>42</v>
      </c>
      <c r="J49" t="str">
        <f t="shared" si="3"/>
        <v>INSERT INTO tocke_plovi(plov_idplov, tekmovalec_idtekmovalec, tocke) VALUES(33,(SELECT idtekmovalec FROM tekmovalec WHERE sailno='ITA8764'),18);</v>
      </c>
      <c r="K49">
        <v>18</v>
      </c>
      <c r="L49" t="str">
        <f t="shared" si="4"/>
        <v>INSERT INTO tocke_plovi(plov_idplov, tekmovalec_idtekmovalec, tocke) VALUES(34,(SELECT idtekmovalec FROM tekmovalec WHERE sailno='ITA8764'),28);</v>
      </c>
      <c r="M49">
        <v>28</v>
      </c>
      <c r="N49" t="str">
        <f t="shared" si="5"/>
        <v>INSERT INTO tocke_plovi(plov_idplov,tekmovalec_idtekmovalec,posebnosti) VALUES(38,(SELECT idtekmovalec FROM tekmovalec WHERE sailno='ITA8764'),'');</v>
      </c>
    </row>
    <row r="50" spans="1:15" x14ac:dyDescent="0.25">
      <c r="A50" t="s">
        <v>62</v>
      </c>
      <c r="D50" t="str">
        <f t="shared" si="0"/>
        <v>INSERT INTO tocke_plovi(plov_idplov, tekmovalec_idtekmovalec, tocke) VALUES(30,(SELECT idtekmovalec FROM tekmovalec WHERE sailno='ITA8961'),52);</v>
      </c>
      <c r="E50">
        <v>52</v>
      </c>
      <c r="F50" t="str">
        <f t="shared" si="1"/>
        <v>INSERT INTO tocke_plovi(plov_idplov, tekmovalec_idtekmovalec, tocke) VALUES(31,(SELECT idtekmovalec FROM tekmovalec WHERE sailno='ITA8961'),49);</v>
      </c>
      <c r="G50">
        <v>49</v>
      </c>
      <c r="H50" t="str">
        <f t="shared" si="2"/>
        <v>INSERT INTO tocke_plovi(plov_idplov, tekmovalec_idtekmovalec, tocke) VALUES(32,(SELECT idtekmovalec FROM tekmovalec WHERE sailno='ITA8961'),58);</v>
      </c>
      <c r="I50">
        <v>58</v>
      </c>
      <c r="J50" t="str">
        <f t="shared" si="3"/>
        <v>INSERT INTO tocke_plovi(plov_idplov, tekmovalec_idtekmovalec, tocke) VALUES(33,(SELECT idtekmovalec FROM tekmovalec WHERE sailno='ITA8961'),40);</v>
      </c>
      <c r="K50">
        <v>40</v>
      </c>
      <c r="L50" t="str">
        <f t="shared" si="4"/>
        <v>INSERT INTO tocke_plovi(plov_idplov, tekmovalec_idtekmovalec, tocke) VALUES(34,(SELECT idtekmovalec FROM tekmovalec WHERE sailno='ITA8961'),51);</v>
      </c>
      <c r="M50">
        <v>51</v>
      </c>
      <c r="N50" t="str">
        <f t="shared" si="5"/>
        <v>INSERT INTO tocke_plovi(plov_idplov, tekmovalec_idtekmovalec, tocke) VALUES(38,(SELECT idtekmovalec FROM tekmovalec WHERE sailno='ITA8961'),33);</v>
      </c>
      <c r="O50">
        <v>33</v>
      </c>
    </row>
    <row r="51" spans="1:15" x14ac:dyDescent="0.25">
      <c r="A51" t="s">
        <v>63</v>
      </c>
      <c r="D51" t="str">
        <f t="shared" si="0"/>
        <v>INSERT INTO tocke_plovi(plov_idplov, tekmovalec_idtekmovalec, tocke) VALUES(30,(SELECT idtekmovalec FROM tekmovalec WHERE sailno='SLO912'),39);</v>
      </c>
      <c r="E51">
        <v>39</v>
      </c>
      <c r="F51" t="str">
        <f t="shared" si="1"/>
        <v>INSERT INTO tocke_plovi(plov_idplov, tekmovalec_idtekmovalec, tocke) VALUES(31,(SELECT idtekmovalec FROM tekmovalec WHERE sailno='SLO912'),56);</v>
      </c>
      <c r="G51">
        <v>56</v>
      </c>
      <c r="H51" t="str">
        <f t="shared" si="2"/>
        <v>INSERT INTO tocke_plovi(plov_idplov, tekmovalec_idtekmovalec, tocke) VALUES(32,(SELECT idtekmovalec FROM tekmovalec WHERE sailno='SLO912'),43);</v>
      </c>
      <c r="I51">
        <v>43</v>
      </c>
      <c r="J51" t="str">
        <f t="shared" si="3"/>
        <v>INSERT INTO tocke_plovi(plov_idplov, tekmovalec_idtekmovalec, tocke) VALUES(33,(SELECT idtekmovalec FROM tekmovalec WHERE sailno='SLO912'),43);</v>
      </c>
      <c r="K51">
        <v>43</v>
      </c>
      <c r="L51" t="str">
        <f t="shared" si="4"/>
        <v>INSERT INTO tocke_plovi(plov_idplov, tekmovalec_idtekmovalec, tocke) VALUES(34,(SELECT idtekmovalec FROM tekmovalec WHERE sailno='SLO912'),52);</v>
      </c>
      <c r="M51">
        <v>52</v>
      </c>
      <c r="N51" t="str">
        <f t="shared" si="5"/>
        <v>INSERT INTO tocke_plovi(plov_idplov, tekmovalec_idtekmovalec, tocke) VALUES(38,(SELECT idtekmovalec FROM tekmovalec WHERE sailno='SLO912'),58);</v>
      </c>
      <c r="O51">
        <v>58</v>
      </c>
    </row>
    <row r="52" spans="1:15" x14ac:dyDescent="0.25">
      <c r="A52" t="s">
        <v>64</v>
      </c>
      <c r="D52" t="str">
        <f t="shared" si="0"/>
        <v>INSERT INTO tocke_plovi(plov_idplov, tekmovalec_idtekmovalec, tocke) VALUES(30,(SELECT idtekmovalec FROM tekmovalec WHERE sailno='SLO618'),47);</v>
      </c>
      <c r="E52">
        <v>47</v>
      </c>
      <c r="F52" t="str">
        <f t="shared" si="1"/>
        <v>INSERT INTO tocke_plovi(plov_idplov, tekmovalec_idtekmovalec, tocke) VALUES(31,(SELECT idtekmovalec FROM tekmovalec WHERE sailno='SLO618'),58);</v>
      </c>
      <c r="G52">
        <v>58</v>
      </c>
      <c r="H52" t="str">
        <f t="shared" si="2"/>
        <v>INSERT INTO tocke_plovi(plov_idplov, tekmovalec_idtekmovalec, tocke) VALUES(32,(SELECT idtekmovalec FROM tekmovalec WHERE sailno='SLO618'),54);</v>
      </c>
      <c r="I52">
        <v>54</v>
      </c>
      <c r="J52" t="str">
        <f t="shared" si="3"/>
        <v>INSERT INTO tocke_plovi(plov_idplov, tekmovalec_idtekmovalec, tocke) VALUES(33,(SELECT idtekmovalec FROM tekmovalec WHERE sailno='SLO618'),46);</v>
      </c>
      <c r="K52">
        <v>46</v>
      </c>
      <c r="L52" t="str">
        <f t="shared" si="4"/>
        <v>INSERT INTO tocke_plovi(plov_idplov, tekmovalec_idtekmovalec, tocke) VALUES(34,(SELECT idtekmovalec FROM tekmovalec WHERE sailno='SLO618'),44);</v>
      </c>
      <c r="M52">
        <v>44</v>
      </c>
      <c r="N52" t="str">
        <f t="shared" si="5"/>
        <v>INSERT INTO tocke_plovi(plov_idplov, tekmovalec_idtekmovalec, tocke) VALUES(38,(SELECT idtekmovalec FROM tekmovalec WHERE sailno='SLO618'),55);</v>
      </c>
      <c r="O52">
        <v>55</v>
      </c>
    </row>
    <row r="53" spans="1:15" x14ac:dyDescent="0.25">
      <c r="A53" t="s">
        <v>65</v>
      </c>
      <c r="D53" t="str">
        <f t="shared" si="0"/>
        <v>INSERT INTO tocke_plovi(plov_idplov, tekmovalec_idtekmovalec, tocke) VALUES(30,(SELECT idtekmovalec FROM tekmovalec WHERE sailno='SLO188'),60);</v>
      </c>
      <c r="E53">
        <v>60</v>
      </c>
      <c r="F53" t="str">
        <f t="shared" si="1"/>
        <v>INSERT INTO tocke_plovi(plov_idplov, tekmovalec_idtekmovalec, tocke) VALUES(31,(SELECT idtekmovalec FROM tekmovalec WHERE sailno='SLO188'),27);</v>
      </c>
      <c r="G53">
        <v>27</v>
      </c>
      <c r="H53" t="str">
        <f t="shared" si="2"/>
        <v>INSERT INTO tocke_plovi(plov_idplov, tekmovalec_idtekmovalec, tocke) VALUES(32,(SELECT idtekmovalec FROM tekmovalec WHERE sailno='SLO188'),62);</v>
      </c>
      <c r="I53">
        <v>62</v>
      </c>
      <c r="J53" t="str">
        <f t="shared" si="3"/>
        <v>INSERT INTO tocke_plovi(plov_idplov, tekmovalec_idtekmovalec, tocke) VALUES(33,(SELECT idtekmovalec FROM tekmovalec WHERE sailno='SLO188'),55);</v>
      </c>
      <c r="K53">
        <v>55</v>
      </c>
      <c r="L53" t="str">
        <f t="shared" si="4"/>
        <v>INSERT INTO tocke_plovi(plov_idplov, tekmovalec_idtekmovalec, tocke) VALUES(34,(SELECT idtekmovalec FROM tekmovalec WHERE sailno='SLO188'),58);</v>
      </c>
      <c r="M53">
        <v>58</v>
      </c>
      <c r="N53" t="str">
        <f t="shared" si="5"/>
        <v>INSERT INTO tocke_plovi(plov_idplov, tekmovalec_idtekmovalec, tocke) VALUES(38,(SELECT idtekmovalec FROM tekmovalec WHERE sailno='SLO188'),52);</v>
      </c>
      <c r="O53">
        <v>52</v>
      </c>
    </row>
    <row r="54" spans="1:15" x14ac:dyDescent="0.25">
      <c r="A54" t="s">
        <v>66</v>
      </c>
      <c r="D54" t="str">
        <f t="shared" si="0"/>
        <v>INSERT INTO tocke_plovi(plov_idplov, tekmovalec_idtekmovalec, tocke) VALUES(30,(SELECT idtekmovalec FROM tekmovalec WHERE sailno='SLO443'),44);</v>
      </c>
      <c r="E54">
        <v>44</v>
      </c>
      <c r="F54" t="str">
        <f t="shared" si="1"/>
        <v>INSERT INTO tocke_plovi(plov_idplov, tekmovalec_idtekmovalec, tocke) VALUES(31,(SELECT idtekmovalec FROM tekmovalec WHERE sailno='SLO443'),52);</v>
      </c>
      <c r="G54">
        <v>52</v>
      </c>
      <c r="H54" t="str">
        <f t="shared" si="2"/>
        <v>INSERT INTO tocke_plovi(plov_idplov, tekmovalec_idtekmovalec, tocke) VALUES(32,(SELECT idtekmovalec FROM tekmovalec WHERE sailno='SLO443'),55);</v>
      </c>
      <c r="I54">
        <v>55</v>
      </c>
      <c r="J54" t="str">
        <f t="shared" si="3"/>
        <v>INSERT INTO tocke_plovi(plov_idplov, tekmovalec_idtekmovalec, tocke) VALUES(33,(SELECT idtekmovalec FROM tekmovalec WHERE sailno='SLO443'),56);</v>
      </c>
      <c r="K54">
        <v>56</v>
      </c>
      <c r="L54" t="str">
        <f t="shared" si="4"/>
        <v>INSERT INTO tocke_plovi(plov_idplov, tekmovalec_idtekmovalec, tocke) VALUES(34,(SELECT idtekmovalec FROM tekmovalec WHERE sailno='SLO443'),54);</v>
      </c>
      <c r="M54">
        <v>54</v>
      </c>
      <c r="N54" t="str">
        <f t="shared" si="5"/>
        <v>INSERT INTO tocke_plovi(plov_idplov, tekmovalec_idtekmovalec, tocke) VALUES(38,(SELECT idtekmovalec FROM tekmovalec WHERE sailno='SLO443'),49);</v>
      </c>
      <c r="O54">
        <v>49</v>
      </c>
    </row>
    <row r="55" spans="1:15" x14ac:dyDescent="0.25">
      <c r="A55" t="s">
        <v>67</v>
      </c>
      <c r="D55" t="str">
        <f t="shared" si="0"/>
        <v>INSERT INTO tocke_plovi(plov_idplov, tekmovalec_idtekmovalec, tocke) VALUES(30,(SELECT idtekmovalec FROM tekmovalec WHERE sailno='SLO739'),61);</v>
      </c>
      <c r="E55">
        <v>61</v>
      </c>
      <c r="F55" t="str">
        <f t="shared" si="1"/>
        <v>INSERT INTO tocke_plovi(plov_idplov, tekmovalec_idtekmovalec, tocke) VALUES(31,(SELECT idtekmovalec FROM tekmovalec WHERE sailno='SLO739'),53);</v>
      </c>
      <c r="G55">
        <v>53</v>
      </c>
      <c r="H55" t="str">
        <f t="shared" si="2"/>
        <v>INSERT INTO tocke_plovi(plov_idplov, tekmovalec_idtekmovalec, tocke) VALUES(32,(SELECT idtekmovalec FROM tekmovalec WHERE sailno='SLO739'),42);</v>
      </c>
      <c r="I55">
        <v>42</v>
      </c>
      <c r="J55" t="str">
        <f t="shared" si="3"/>
        <v>INSERT INTO tocke_plovi(plov_idplov, tekmovalec_idtekmovalec, tocke) VALUES(33,(SELECT idtekmovalec FROM tekmovalec WHERE sailno='SLO739'),58);</v>
      </c>
      <c r="K55">
        <v>58</v>
      </c>
      <c r="L55" t="str">
        <f t="shared" si="4"/>
        <v>INSERT INTO tocke_plovi(plov_idplov, tekmovalec_idtekmovalec, tocke) VALUES(34,(SELECT idtekmovalec FROM tekmovalec WHERE sailno='SLO739'),49);</v>
      </c>
      <c r="M55">
        <v>49</v>
      </c>
      <c r="N55" t="str">
        <f t="shared" si="5"/>
        <v>INSERT INTO tocke_plovi(plov_idplov, tekmovalec_idtekmovalec, tocke) VALUES(38,(SELECT idtekmovalec FROM tekmovalec WHERE sailno='SLO739'),56);</v>
      </c>
      <c r="O55">
        <v>56</v>
      </c>
    </row>
    <row r="56" spans="1:15" x14ac:dyDescent="0.25">
      <c r="A56" t="s">
        <v>68</v>
      </c>
      <c r="D56" t="str">
        <f t="shared" si="0"/>
        <v>INSERT INTO tocke_plovi(plov_idplov, tekmovalec_idtekmovalec, tocke) VALUES(30,(SELECT idtekmovalec FROM tekmovalec WHERE sailno='ITA8761'),50);</v>
      </c>
      <c r="E56">
        <v>50</v>
      </c>
      <c r="F56" t="str">
        <f t="shared" si="1"/>
        <v>INSERT INTO tocke_plovi(plov_idplov, tekmovalec_idtekmovalec, tocke) VALUES(31,(SELECT idtekmovalec FROM tekmovalec WHERE sailno='ITA8761'),55);</v>
      </c>
      <c r="G56">
        <v>55</v>
      </c>
      <c r="H56" t="str">
        <f t="shared" si="2"/>
        <v>INSERT INTO tocke_plovi(plov_idplov, tekmovalec_idtekmovalec, tocke) VALUES(32,(SELECT idtekmovalec FROM tekmovalec WHERE sailno='ITA8761'),51);</v>
      </c>
      <c r="I56">
        <v>51</v>
      </c>
      <c r="J56" t="str">
        <f t="shared" si="3"/>
        <v>INSERT INTO tocke_plovi(plov_idplov, tekmovalec_idtekmovalec, tocke) VALUES(33,(SELECT idtekmovalec FROM tekmovalec WHERE sailno='ITA8761'),50);</v>
      </c>
      <c r="K56">
        <v>50</v>
      </c>
      <c r="L56" t="str">
        <f t="shared" si="4"/>
        <v>INSERT INTO tocke_plovi(plov_idplov, tekmovalec_idtekmovalec, tocke) VALUES(34,(SELECT idtekmovalec FROM tekmovalec WHERE sailno='ITA8761'),61);</v>
      </c>
      <c r="M56">
        <v>61</v>
      </c>
      <c r="N56" t="str">
        <f t="shared" si="5"/>
        <v>INSERT INTO tocke_plovi(plov_idplov, tekmovalec_idtekmovalec, tocke) VALUES(38,(SELECT idtekmovalec FROM tekmovalec WHERE sailno='ITA8761'),53);</v>
      </c>
      <c r="O56">
        <v>53</v>
      </c>
    </row>
    <row r="57" spans="1:15" x14ac:dyDescent="0.25">
      <c r="A57" t="s">
        <v>69</v>
      </c>
      <c r="D57" t="str">
        <f t="shared" si="0"/>
        <v>INSERT INTO tocke_plovi(plov_idplov, tekmovalec_idtekmovalec, tocke) VALUES(30,(SELECT idtekmovalec FROM tekmovalec WHERE sailno='ITA8240'),59);</v>
      </c>
      <c r="E57">
        <v>59</v>
      </c>
      <c r="F57" t="str">
        <f t="shared" si="1"/>
        <v>INSERT INTO tocke_plovi(plov_idplov, tekmovalec_idtekmovalec, tocke) VALUES(31,(SELECT idtekmovalec FROM tekmovalec WHERE sailno='ITA8240'),50);</v>
      </c>
      <c r="G57">
        <v>50</v>
      </c>
      <c r="H57" t="str">
        <f t="shared" si="2"/>
        <v>INSERT INTO tocke_plovi(plov_idplov, tekmovalec_idtekmovalec, tocke) VALUES(32,(SELECT idtekmovalec FROM tekmovalec WHERE sailno='ITA8240'),60);</v>
      </c>
      <c r="I57">
        <v>60</v>
      </c>
      <c r="J57" t="str">
        <f t="shared" si="3"/>
        <v>INSERT INTO tocke_plovi(plov_idplov, tekmovalec_idtekmovalec, tocke) VALUES(33,(SELECT idtekmovalec FROM tekmovalec WHERE sailno='ITA8240'),59);</v>
      </c>
      <c r="K57">
        <v>59</v>
      </c>
      <c r="L57" t="str">
        <f t="shared" si="4"/>
        <v>INSERT INTO tocke_plovi(plov_idplov, tekmovalec_idtekmovalec, tocke) VALUES(34,(SELECT idtekmovalec FROM tekmovalec WHERE sailno='ITA8240'),48);</v>
      </c>
      <c r="M57">
        <v>48</v>
      </c>
      <c r="N57" t="str">
        <f t="shared" si="5"/>
        <v>INSERT INTO tocke_plovi(plov_idplov, tekmovalec_idtekmovalec, tocke) VALUES(38,(SELECT idtekmovalec FROM tekmovalec WHERE sailno='ITA8240'),45);</v>
      </c>
      <c r="O57">
        <v>45</v>
      </c>
    </row>
    <row r="58" spans="1:15" x14ac:dyDescent="0.25">
      <c r="A58" t="s">
        <v>70</v>
      </c>
      <c r="D58" t="str">
        <f t="shared" si="0"/>
        <v>INSERT INTO tocke_plovi(plov_idplov, tekmovalec_idtekmovalec, tocke) VALUES(30,(SELECT idtekmovalec FROM tekmovalec WHERE sailno='SLO393'),49);</v>
      </c>
      <c r="E58">
        <v>49</v>
      </c>
      <c r="F58" t="str">
        <f t="shared" si="1"/>
        <v>INSERT INTO tocke_plovi(plov_idplov, tekmovalec_idtekmovalec, tocke) VALUES(31,(SELECT idtekmovalec FROM tekmovalec WHERE sailno='SLO393'),48);</v>
      </c>
      <c r="G58">
        <v>48</v>
      </c>
      <c r="H58" t="str">
        <f t="shared" si="2"/>
        <v>INSERT INTO tocke_plovi(plov_idplov, tekmovalec_idtekmovalec, tocke) VALUES(32,(SELECT idtekmovalec FROM tekmovalec WHERE sailno='SLO393'),48);</v>
      </c>
      <c r="I58">
        <v>48</v>
      </c>
      <c r="J58" t="str">
        <f t="shared" si="3"/>
        <v>INSERT INTO tocke_plovi(plov_idplov, tekmovalec_idtekmovalec, tocke) VALUES(33,(SELECT idtekmovalec FROM tekmovalec WHERE sailno='SLO393'),60);</v>
      </c>
      <c r="K58">
        <v>60</v>
      </c>
      <c r="L58" t="str">
        <f t="shared" si="4"/>
        <v>INSERT INTO tocke_plovi(plov_idplov, tekmovalec_idtekmovalec, tocke) VALUES(34,(SELECT idtekmovalec FROM tekmovalec WHERE sailno='SLO393'),57);</v>
      </c>
      <c r="M58">
        <v>57</v>
      </c>
      <c r="N58" t="str">
        <f t="shared" si="5"/>
        <v>INSERT INTO tocke_plovi(plov_idplov, tekmovalec_idtekmovalec, tocke) VALUES(38,(SELECT idtekmovalec FROM tekmovalec WHERE sailno='SLO393'),59);</v>
      </c>
      <c r="O58">
        <v>59</v>
      </c>
    </row>
    <row r="59" spans="1:15" x14ac:dyDescent="0.25">
      <c r="A59" t="s">
        <v>71</v>
      </c>
      <c r="D59" t="str">
        <f t="shared" si="0"/>
        <v>INSERT INTO tocke_plovi(plov_idplov, tekmovalec_idtekmovalec, tocke) VALUES(30,(SELECT idtekmovalec FROM tekmovalec WHERE sailno='ITA8499'),58);</v>
      </c>
      <c r="E59">
        <v>58</v>
      </c>
      <c r="F59" t="str">
        <f t="shared" si="1"/>
        <v>INSERT INTO tocke_plovi(plov_idplov, tekmovalec_idtekmovalec, tocke) VALUES(31,(SELECT idtekmovalec FROM tekmovalec WHERE sailno='ITA8499'),60);</v>
      </c>
      <c r="G59">
        <v>60</v>
      </c>
      <c r="H59" t="str">
        <f t="shared" si="2"/>
        <v>INSERT INTO tocke_plovi(plov_idplov, tekmovalec_idtekmovalec, tocke) VALUES(32,(SELECT idtekmovalec FROM tekmovalec WHERE sailno='ITA8499'),50);</v>
      </c>
      <c r="I59">
        <v>50</v>
      </c>
      <c r="J59" t="str">
        <f t="shared" si="3"/>
        <v>INSERT INTO tocke_plovi(plov_idplov, tekmovalec_idtekmovalec, tocke) VALUES(33,(SELECT idtekmovalec FROM tekmovalec WHERE sailno='ITA8499'),49);</v>
      </c>
      <c r="K59">
        <v>49</v>
      </c>
      <c r="L59" t="str">
        <f t="shared" si="4"/>
        <v>INSERT INTO tocke_plovi(plov_idplov, tekmovalec_idtekmovalec, tocke) VALUES(34,(SELECT idtekmovalec FROM tekmovalec WHERE sailno='ITA8499'),56);</v>
      </c>
      <c r="M59">
        <v>56</v>
      </c>
      <c r="N59" t="str">
        <f t="shared" si="5"/>
        <v>INSERT INTO tocke_plovi(plov_idplov, tekmovalec_idtekmovalec, tocke) VALUES(38,(SELECT idtekmovalec FROM tekmovalec WHERE sailno='ITA8499'),51);</v>
      </c>
      <c r="O59">
        <v>51</v>
      </c>
    </row>
    <row r="60" spans="1:15" x14ac:dyDescent="0.25">
      <c r="A60" t="s">
        <v>72</v>
      </c>
      <c r="D60" t="str">
        <f t="shared" si="0"/>
        <v>INSERT INTO tocke_plovi(plov_idplov, tekmovalec_idtekmovalec, tocke) VALUES(30,(SELECT idtekmovalec FROM tekmovalec WHERE sailno='SLO526'),46);</v>
      </c>
      <c r="E60">
        <v>46</v>
      </c>
      <c r="F60" t="str">
        <f t="shared" si="1"/>
        <v>INSERT INTO tocke_plovi(plov_idplov, tekmovalec_idtekmovalec, tocke) VALUES(31,(SELECT idtekmovalec FROM tekmovalec WHERE sailno='SLO526'),57);</v>
      </c>
      <c r="G60">
        <v>57</v>
      </c>
      <c r="H60" t="str">
        <f t="shared" si="2"/>
        <v>INSERT INTO tocke_plovi(plov_idplov, tekmovalec_idtekmovalec, tocke) VALUES(32,(SELECT idtekmovalec FROM tekmovalec WHERE sailno='SLO526'),57);</v>
      </c>
      <c r="I60">
        <v>57</v>
      </c>
      <c r="J60" t="str">
        <f t="shared" si="3"/>
        <v>INSERT INTO tocke_plovi(plov_idplov, tekmovalec_idtekmovalec, tocke) VALUES(33,(SELECT idtekmovalec FROM tekmovalec WHERE sailno='SLO526'),64);</v>
      </c>
      <c r="K60">
        <v>64</v>
      </c>
      <c r="L60" t="str">
        <f t="shared" si="4"/>
        <v>INSERT INTO tocke_plovi(plov_idplov, tekmovalec_idtekmovalec, tocke) VALUES(34,(SELECT idtekmovalec FROM tekmovalec WHERE sailno='SLO526'),55);</v>
      </c>
      <c r="M60">
        <v>55</v>
      </c>
      <c r="N60" t="str">
        <f t="shared" si="5"/>
        <v>INSERT INTO tocke_plovi(plov_idplov, tekmovalec_idtekmovalec, tocke) VALUES(38,(SELECT idtekmovalec FROM tekmovalec WHERE sailno='SLO526'),57);</v>
      </c>
      <c r="O60">
        <v>57</v>
      </c>
    </row>
    <row r="61" spans="1:15" x14ac:dyDescent="0.25">
      <c r="A61" t="s">
        <v>73</v>
      </c>
      <c r="D61" t="str">
        <f t="shared" si="0"/>
        <v>INSERT INTO tocke_plovi(plov_idplov, tekmovalec_idtekmovalec, tocke) VALUES(30,(SELECT idtekmovalec FROM tekmovalec WHERE sailno='SLO689'),48);</v>
      </c>
      <c r="E61">
        <v>48</v>
      </c>
      <c r="F61" t="str">
        <f t="shared" si="1"/>
        <v>INSERT INTO tocke_plovi(plov_idplov,tekmovalec_idtekmovalec,posebnosti) VALUES(31,(SELECT idtekmovalec FROM tekmovalec WHERE sailno='SLO689'),'dns');</v>
      </c>
      <c r="G61" t="s">
        <v>42</v>
      </c>
      <c r="H61" t="str">
        <f t="shared" si="2"/>
        <v>INSERT INTO tocke_plovi(plov_idplov,tekmovalec_idtekmovalec,posebnosti) VALUES(32,(SELECT idtekmovalec FROM tekmovalec WHERE sailno='SLO689'),'dns');</v>
      </c>
      <c r="I61" t="s">
        <v>42</v>
      </c>
      <c r="J61" t="str">
        <f t="shared" si="3"/>
        <v>INSERT INTO tocke_plovi(plov_idplov,tekmovalec_idtekmovalec,posebnosti) VALUES(33,(SELECT idtekmovalec FROM tekmovalec WHERE sailno='SLO689'),'dns');</v>
      </c>
      <c r="K61" t="s">
        <v>42</v>
      </c>
      <c r="L61" t="str">
        <f t="shared" si="4"/>
        <v>INSERT INTO tocke_plovi(plov_idplov, tekmovalec_idtekmovalec, tocke) VALUES(34,(SELECT idtekmovalec FROM tekmovalec WHERE sailno='SLO689'),26);</v>
      </c>
      <c r="M61">
        <v>26</v>
      </c>
      <c r="N61" t="str">
        <f t="shared" si="5"/>
        <v>INSERT INTO tocke_plovi(plov_idplov, tekmovalec_idtekmovalec, tocke) VALUES(38,(SELECT idtekmovalec FROM tekmovalec WHERE sailno='SLO689'),43);</v>
      </c>
      <c r="O61">
        <v>43</v>
      </c>
    </row>
    <row r="62" spans="1:15" x14ac:dyDescent="0.25">
      <c r="A62" t="s">
        <v>74</v>
      </c>
      <c r="D62" t="str">
        <f t="shared" si="0"/>
        <v>INSERT INTO tocke_plovi(plov_idplov,tekmovalec_idtekmovalec,posebnosti) VALUES(30,(SELECT idtekmovalec FROM tekmovalec WHERE sailno='SLO668'),'dns');</v>
      </c>
      <c r="E62" t="s">
        <v>42</v>
      </c>
      <c r="F62" t="str">
        <f t="shared" si="1"/>
        <v>INSERT INTO tocke_plovi(plov_idplov, tekmovalec_idtekmovalec, tocke) VALUES(31,(SELECT idtekmovalec FROM tekmovalec WHERE sailno='SLO668'),62);</v>
      </c>
      <c r="G62">
        <v>62</v>
      </c>
      <c r="H62" t="str">
        <f t="shared" si="2"/>
        <v>INSERT INTO tocke_plovi(plov_idplov, tekmovalec_idtekmovalec, tocke) VALUES(32,(SELECT idtekmovalec FROM tekmovalec WHERE sailno='SLO668'),61);</v>
      </c>
      <c r="I62">
        <v>61</v>
      </c>
      <c r="J62" t="str">
        <f t="shared" si="3"/>
        <v>INSERT INTO tocke_plovi(plov_idplov, tekmovalec_idtekmovalec, tocke) VALUES(33,(SELECT idtekmovalec FROM tekmovalec WHERE sailno='SLO668'),62);</v>
      </c>
      <c r="K62">
        <v>62</v>
      </c>
      <c r="L62" t="str">
        <f t="shared" si="4"/>
        <v>INSERT INTO tocke_plovi(plov_idplov, tekmovalec_idtekmovalec, tocke) VALUES(34,(SELECT idtekmovalec FROM tekmovalec WHERE sailno='SLO668'),53);</v>
      </c>
      <c r="M62">
        <v>53</v>
      </c>
      <c r="N62" t="str">
        <f t="shared" si="5"/>
        <v>INSERT INTO tocke_plovi(plov_idplov, tekmovalec_idtekmovalec, tocke) VALUES(38,(SELECT idtekmovalec FROM tekmovalec WHERE sailno='SLO668'),50);</v>
      </c>
      <c r="O62">
        <v>50</v>
      </c>
    </row>
    <row r="63" spans="1:15" x14ac:dyDescent="0.25">
      <c r="A63" t="s">
        <v>75</v>
      </c>
      <c r="D63" t="str">
        <f t="shared" si="0"/>
        <v>INSERT INTO tocke_plovi(plov_idplov, tekmovalec_idtekmovalec, tocke) VALUES(30,(SELECT idtekmovalec FROM tekmovalec WHERE sailno='SLO37'),53);</v>
      </c>
      <c r="E63">
        <v>53</v>
      </c>
      <c r="F63" t="str">
        <f t="shared" si="1"/>
        <v>INSERT INTO tocke_plovi(plov_idplov, tekmovalec_idtekmovalec, tocke) VALUES(31,(SELECT idtekmovalec FROM tekmovalec WHERE sailno='SLO37'),65);</v>
      </c>
      <c r="G63">
        <v>65</v>
      </c>
      <c r="H63" t="str">
        <f t="shared" si="2"/>
        <v>INSERT INTO tocke_plovi(plov_idplov, tekmovalec_idtekmovalec, tocke) VALUES(32,(SELECT idtekmovalec FROM tekmovalec WHERE sailno='SLO37'),59);</v>
      </c>
      <c r="I63">
        <v>59</v>
      </c>
      <c r="J63" t="str">
        <f t="shared" si="3"/>
        <v>INSERT INTO tocke_plovi(plov_idplov, tekmovalec_idtekmovalec, tocke) VALUES(33,(SELECT idtekmovalec FROM tekmovalec WHERE sailno='SLO37'),61);</v>
      </c>
      <c r="K63">
        <v>61</v>
      </c>
      <c r="L63" t="str">
        <f t="shared" si="4"/>
        <v>INSERT INTO tocke_plovi(plov_idplov, tekmovalec_idtekmovalec, tocke) VALUES(34,(SELECT idtekmovalec FROM tekmovalec WHERE sailno='SLO37'),60);</v>
      </c>
      <c r="M63">
        <v>60</v>
      </c>
      <c r="N63" t="str">
        <f t="shared" si="5"/>
        <v>INSERT INTO tocke_plovi(plov_idplov, tekmovalec_idtekmovalec, tocke) VALUES(38,(SELECT idtekmovalec FROM tekmovalec WHERE sailno='SLO37'),60);</v>
      </c>
      <c r="O63">
        <v>60</v>
      </c>
    </row>
    <row r="64" spans="1:15" x14ac:dyDescent="0.25">
      <c r="A64" t="s">
        <v>76</v>
      </c>
      <c r="D64" t="str">
        <f t="shared" si="0"/>
        <v>INSERT INTO tocke_plovi(plov_idplov, tekmovalec_idtekmovalec, tocke) VALUES(30,(SELECT idtekmovalec FROM tekmovalec WHERE sailno='ITA8998'),55);</v>
      </c>
      <c r="E64">
        <v>55</v>
      </c>
      <c r="F64" t="str">
        <f t="shared" si="1"/>
        <v>INSERT INTO tocke_plovi(plov_idplov, tekmovalec_idtekmovalec, tocke) VALUES(31,(SELECT idtekmovalec FROM tekmovalec WHERE sailno='ITA8998'),59);</v>
      </c>
      <c r="G64">
        <v>59</v>
      </c>
      <c r="H64" t="str">
        <f t="shared" si="2"/>
        <v>INSERT INTO tocke_plovi(plov_idplov, tekmovalec_idtekmovalec, tocke) VALUES(32,(SELECT idtekmovalec FROM tekmovalec WHERE sailno='ITA8998'),64);</v>
      </c>
      <c r="I64">
        <v>64</v>
      </c>
      <c r="J64" t="str">
        <f t="shared" si="3"/>
        <v>INSERT INTO tocke_plovi(plov_idplov, tekmovalec_idtekmovalec, tocke) VALUES(33,(SELECT idtekmovalec FROM tekmovalec WHERE sailno='ITA8998'),54);</v>
      </c>
      <c r="K64">
        <v>54</v>
      </c>
      <c r="L64" t="str">
        <f t="shared" si="4"/>
        <v>INSERT INTO tocke_plovi(plov_idplov, tekmovalec_idtekmovalec, tocke) VALUES(34,(SELECT idtekmovalec FROM tekmovalec WHERE sailno='ITA8998'),64);</v>
      </c>
      <c r="M64">
        <v>64</v>
      </c>
      <c r="N64" t="str">
        <f t="shared" si="5"/>
        <v>INSERT INTO tocke_plovi(plov_idplov, tekmovalec_idtekmovalec, tocke) VALUES(38,(SELECT idtekmovalec FROM tekmovalec WHERE sailno='ITA8998'),61);</v>
      </c>
      <c r="O64">
        <v>61</v>
      </c>
    </row>
    <row r="65" spans="1:15" x14ac:dyDescent="0.25">
      <c r="A65" t="s">
        <v>77</v>
      </c>
      <c r="D65" t="str">
        <f t="shared" si="0"/>
        <v>INSERT INTO tocke_plovi(plov_idplov, tekmovalec_idtekmovalec, tocke) VALUES(30,(SELECT idtekmovalec FROM tekmovalec WHERE sailno='SLO855'),63);</v>
      </c>
      <c r="E65">
        <v>63</v>
      </c>
      <c r="F65" t="str">
        <f t="shared" si="1"/>
        <v>INSERT INTO tocke_plovi(plov_idplov, tekmovalec_idtekmovalec, tocke) VALUES(31,(SELECT idtekmovalec FROM tekmovalec WHERE sailno='SLO855'),61);</v>
      </c>
      <c r="G65">
        <v>61</v>
      </c>
      <c r="H65" t="str">
        <f t="shared" si="2"/>
        <v>INSERT INTO tocke_plovi(plov_idplov, tekmovalec_idtekmovalec, tocke) VALUES(32,(SELECT idtekmovalec FROM tekmovalec WHERE sailno='SLO855'),52);</v>
      </c>
      <c r="I65">
        <v>52</v>
      </c>
      <c r="J65" t="str">
        <f t="shared" si="3"/>
        <v>INSERT INTO tocke_plovi(plov_idplov, tekmovalec_idtekmovalec, tocke) VALUES(33,(SELECT idtekmovalec FROM tekmovalec WHERE sailno='SLO855'),65);</v>
      </c>
      <c r="K65">
        <v>65</v>
      </c>
      <c r="L65" t="str">
        <f t="shared" si="4"/>
        <v>INSERT INTO tocke_plovi(plov_idplov, tekmovalec_idtekmovalec, tocke) VALUES(34,(SELECT idtekmovalec FROM tekmovalec WHERE sailno='SLO855'),62);</v>
      </c>
      <c r="M65">
        <v>62</v>
      </c>
      <c r="N65" t="str">
        <f t="shared" si="5"/>
        <v>INSERT INTO tocke_plovi(plov_idplov, tekmovalec_idtekmovalec, tocke) VALUES(38,(SELECT idtekmovalec FROM tekmovalec WHERE sailno='SLO855'),62);</v>
      </c>
      <c r="O65">
        <v>62</v>
      </c>
    </row>
    <row r="66" spans="1:15" x14ac:dyDescent="0.25">
      <c r="A66" t="s">
        <v>78</v>
      </c>
      <c r="D66" t="str">
        <f t="shared" ref="D66:D78" si="6">IF(ISNUMBER(E66),CONCATENATE("INSERT INTO tocke_plovi(plov_idplov, tekmovalec_idtekmovalec, tocke) VALUES(30,(SELECT idtekmovalec FROM tekmovalec WHERE sailno='",$A66,"'),",E66,");"),CONCATENATE("INSERT INTO tocke_plovi(plov_idplov,tekmovalec_idtekmovalec,posebnosti) VALUES(30,(SELECT idtekmovalec FROM tekmovalec WHERE sailno='",$A66,"'),'",E66,"');"))</f>
        <v>INSERT INTO tocke_plovi(plov_idplov, tekmovalec_idtekmovalec, tocke) VALUES(30,(SELECT idtekmovalec FROM tekmovalec WHERE sailno='ITA7072'),62);</v>
      </c>
      <c r="E66">
        <v>62</v>
      </c>
      <c r="F66" t="str">
        <f t="shared" ref="F66:F78" si="7">IF(ISNUMBER(G66),CONCATENATE("INSERT INTO tocke_plovi(plov_idplov, tekmovalec_idtekmovalec, tocke) VALUES(31,(SELECT idtekmovalec FROM tekmovalec WHERE sailno='",$A66,"'),",G66,");"),CONCATENATE("INSERT INTO tocke_plovi(plov_idplov,tekmovalec_idtekmovalec,posebnosti) VALUES(31,(SELECT idtekmovalec FROM tekmovalec WHERE sailno='",$A66,"'),'",G66,"');"))</f>
        <v>INSERT INTO tocke_plovi(plov_idplov, tekmovalec_idtekmovalec, tocke) VALUES(31,(SELECT idtekmovalec FROM tekmovalec WHERE sailno='ITA7072'),64);</v>
      </c>
      <c r="G66">
        <v>64</v>
      </c>
      <c r="H66" t="str">
        <f t="shared" ref="H66:H78" si="8">IF(ISNUMBER(I66),CONCATENATE("INSERT INTO tocke_plovi(plov_idplov, tekmovalec_idtekmovalec, tocke) VALUES(32,(SELECT idtekmovalec FROM tekmovalec WHERE sailno='",$A66,"'),",I66,");"),CONCATENATE("INSERT INTO tocke_plovi(plov_idplov,tekmovalec_idtekmovalec,posebnosti) VALUES(32,(SELECT idtekmovalec FROM tekmovalec WHERE sailno='",$A66,"'),'",I66,"');"))</f>
        <v>INSERT INTO tocke_plovi(plov_idplov,tekmovalec_idtekmovalec,posebnosti) VALUES(32,(SELECT idtekmovalec FROM tekmovalec WHERE sailno='ITA7072'),'dns');</v>
      </c>
      <c r="I66" t="s">
        <v>42</v>
      </c>
      <c r="J66" t="str">
        <f t="shared" ref="J66:J78" si="9">IF(ISNUMBER(K66),CONCATENATE("INSERT INTO tocke_plovi(plov_idplov, tekmovalec_idtekmovalec, tocke) VALUES(33,(SELECT idtekmovalec FROM tekmovalec WHERE sailno='",$A66,"'),",K66,");"),CONCATENATE("INSERT INTO tocke_plovi(plov_idplov,tekmovalec_idtekmovalec,posebnosti) VALUES(33,(SELECT idtekmovalec FROM tekmovalec WHERE sailno='",$A66,"'),'",K66,"');"))</f>
        <v>INSERT INTO tocke_plovi(plov_idplov, tekmovalec_idtekmovalec, tocke) VALUES(33,(SELECT idtekmovalec FROM tekmovalec WHERE sailno='ITA7072'),57);</v>
      </c>
      <c r="K66">
        <v>57</v>
      </c>
      <c r="L66" t="str">
        <f t="shared" ref="L66:L78" si="10">IF(ISNUMBER(M66),CONCATENATE("INSERT INTO tocke_plovi(plov_idplov, tekmovalec_idtekmovalec, tocke) VALUES(34,(SELECT idtekmovalec FROM tekmovalec WHERE sailno='",$A66,"'),",M66,");"),CONCATENATE("INSERT INTO tocke_plovi(plov_idplov,tekmovalec_idtekmovalec,posebnosti) VALUES(34,(SELECT idtekmovalec FROM tekmovalec WHERE sailno='",$A66,"'),'",M66,"');"))</f>
        <v>INSERT INTO tocke_plovi(plov_idplov, tekmovalec_idtekmovalec, tocke) VALUES(34,(SELECT idtekmovalec FROM tekmovalec WHERE sailno='ITA7072'),65);</v>
      </c>
      <c r="M66">
        <v>65</v>
      </c>
      <c r="N66" t="str">
        <f t="shared" ref="N66:N78" si="11">IF(ISNUMBER(O66),CONCATENATE("INSERT INTO tocke_plovi(plov_idplov, tekmovalec_idtekmovalec, tocke) VALUES(38,(SELECT idtekmovalec FROM tekmovalec WHERE sailno='",$A66,"'),",O66,");"),CONCATENATE("INSERT INTO tocke_plovi(plov_idplov,tekmovalec_idtekmovalec,posebnosti) VALUES(38,(SELECT idtekmovalec FROM tekmovalec WHERE sailno='",$A66,"'),'",O66,"');"))</f>
        <v>INSERT INTO tocke_plovi(plov_idplov, tekmovalec_idtekmovalec, tocke) VALUES(38,(SELECT idtekmovalec FROM tekmovalec WHERE sailno='ITA7072'),54);</v>
      </c>
      <c r="O66">
        <v>54</v>
      </c>
    </row>
    <row r="67" spans="1:15" x14ac:dyDescent="0.25">
      <c r="A67" t="s">
        <v>79</v>
      </c>
      <c r="D67" t="str">
        <f t="shared" si="6"/>
        <v>INSERT INTO tocke_plovi(plov_idplov, tekmovalec_idtekmovalec, tocke) VALUES(30,(SELECT idtekmovalec FROM tekmovalec WHERE sailno='SLO729'),54);</v>
      </c>
      <c r="E67">
        <v>54</v>
      </c>
      <c r="F67" t="str">
        <f t="shared" si="7"/>
        <v>INSERT INTO tocke_plovi(plov_idplov, tekmovalec_idtekmovalec, tocke) VALUES(31,(SELECT idtekmovalec FROM tekmovalec WHERE sailno='SLO729'),66);</v>
      </c>
      <c r="G67">
        <v>66</v>
      </c>
      <c r="H67" t="str">
        <f t="shared" si="8"/>
        <v>INSERT INTO tocke_plovi(plov_idplov,tekmovalec_idtekmovalec,posebnosti) VALUES(32,(SELECT idtekmovalec FROM tekmovalec WHERE sailno='SLO729'),'dns');</v>
      </c>
      <c r="I67" t="s">
        <v>42</v>
      </c>
      <c r="J67" t="str">
        <f t="shared" si="9"/>
        <v>INSERT INTO tocke_plovi(plov_idplov,tekmovalec_idtekmovalec,posebnosti) VALUES(33,(SELECT idtekmovalec FROM tekmovalec WHERE sailno='SLO729'),'dns');</v>
      </c>
      <c r="K67" t="s">
        <v>42</v>
      </c>
      <c r="L67" t="str">
        <f t="shared" si="10"/>
        <v>INSERT INTO tocke_plovi(plov_idplov, tekmovalec_idtekmovalec, tocke) VALUES(34,(SELECT idtekmovalec FROM tekmovalec WHERE sailno='SLO729'),63);</v>
      </c>
      <c r="M67">
        <v>63</v>
      </c>
      <c r="N67" t="str">
        <f t="shared" si="11"/>
        <v>INSERT INTO tocke_plovi(plov_idplov, tekmovalec_idtekmovalec, tocke) VALUES(38,(SELECT idtekmovalec FROM tekmovalec WHERE sailno='SLO729'),47);</v>
      </c>
      <c r="O67">
        <v>47</v>
      </c>
    </row>
    <row r="68" spans="1:15" x14ac:dyDescent="0.25">
      <c r="A68" t="s">
        <v>80</v>
      </c>
      <c r="D68" t="str">
        <f t="shared" si="6"/>
        <v>INSERT INTO tocke_plovi(plov_idplov, tekmovalec_idtekmovalec, tocke) VALUES(30,(SELECT idtekmovalec FROM tekmovalec WHERE sailno='SLO523'),57);</v>
      </c>
      <c r="E68">
        <v>57</v>
      </c>
      <c r="F68" t="str">
        <f t="shared" si="7"/>
        <v>INSERT INTO tocke_plovi(plov_idplov, tekmovalec_idtekmovalec, tocke) VALUES(31,(SELECT idtekmovalec FROM tekmovalec WHERE sailno='SLO523'),63);</v>
      </c>
      <c r="G68">
        <v>63</v>
      </c>
      <c r="H68" t="str">
        <f t="shared" si="8"/>
        <v>INSERT INTO tocke_plovi(plov_idplov, tekmovalec_idtekmovalec, tocke) VALUES(32,(SELECT idtekmovalec FROM tekmovalec WHERE sailno='SLO523'),56);</v>
      </c>
      <c r="I68">
        <v>56</v>
      </c>
      <c r="J68" t="str">
        <f t="shared" si="9"/>
        <v>INSERT INTO tocke_plovi(plov_idplov, tekmovalec_idtekmovalec, tocke) VALUES(33,(SELECT idtekmovalec FROM tekmovalec WHERE sailno='SLO523'),63);</v>
      </c>
      <c r="K68">
        <v>63</v>
      </c>
      <c r="L68" t="str">
        <f t="shared" si="10"/>
        <v>INSERT INTO tocke_plovi(plov_idplov,tekmovalec_idtekmovalec,posebnosti) VALUES(34,(SELECT idtekmovalec FROM tekmovalec WHERE sailno='SLO523'),'dns');</v>
      </c>
      <c r="M68" t="s">
        <v>42</v>
      </c>
      <c r="N68" t="str">
        <f t="shared" si="11"/>
        <v>INSERT INTO tocke_plovi(plov_idplov,tekmovalec_idtekmovalec,posebnosti) VALUES(38,(SELECT idtekmovalec FROM tekmovalec WHERE sailno='SLO523'),'dns');</v>
      </c>
      <c r="O68" t="s">
        <v>42</v>
      </c>
    </row>
    <row r="69" spans="1:15" x14ac:dyDescent="0.25">
      <c r="A69" t="s">
        <v>81</v>
      </c>
      <c r="D69" t="str">
        <f t="shared" si="6"/>
        <v>INSERT INTO tocke_plovi(plov_idplov,tekmovalec_idtekmovalec,posebnosti) VALUES(30,(SELECT idtekmovalec FROM tekmovalec WHERE sailno='SLO984'),'dns');</v>
      </c>
      <c r="E69" t="s">
        <v>42</v>
      </c>
      <c r="F69" t="str">
        <f t="shared" si="7"/>
        <v>INSERT INTO tocke_plovi(plov_idplov, tekmovalec_idtekmovalec, tocke) VALUES(31,(SELECT idtekmovalec FROM tekmovalec WHERE sailno='SLO984'),67);</v>
      </c>
      <c r="G69">
        <v>67</v>
      </c>
      <c r="H69" t="str">
        <f t="shared" si="8"/>
        <v>INSERT INTO tocke_plovi(plov_idplov, tekmovalec_idtekmovalec, tocke) VALUES(32,(SELECT idtekmovalec FROM tekmovalec WHERE sailno='SLO984'),63);</v>
      </c>
      <c r="I69">
        <v>63</v>
      </c>
      <c r="J69" t="str">
        <f t="shared" si="9"/>
        <v>INSERT INTO tocke_plovi(plov_idplov,tekmovalec_idtekmovalec,posebnosti) VALUES(33,(SELECT idtekmovalec FROM tekmovalec WHERE sailno='SLO984'),'dns');</v>
      </c>
      <c r="K69" t="s">
        <v>42</v>
      </c>
      <c r="L69" t="str">
        <f t="shared" si="10"/>
        <v>INSERT INTO tocke_plovi(plov_idplov,tekmovalec_idtekmovalec,posebnosti) VALUES(34,(SELECT idtekmovalec FROM tekmovalec WHERE sailno='SLO984'),'dns');</v>
      </c>
      <c r="M69" t="s">
        <v>42</v>
      </c>
      <c r="N69" t="str">
        <f t="shared" si="11"/>
        <v>INSERT INTO tocke_plovi(plov_idplov,tekmovalec_idtekmovalec,posebnosti) VALUES(38,(SELECT idtekmovalec FROM tekmovalec WHERE sailno='SLO984'),'dns');</v>
      </c>
      <c r="O69" t="s">
        <v>42</v>
      </c>
    </row>
    <row r="70" spans="1:15" x14ac:dyDescent="0.25">
      <c r="A70" t="s">
        <v>82</v>
      </c>
      <c r="D70" t="str">
        <f t="shared" si="6"/>
        <v>INSERT INTO tocke_plovi(plov_idplov,tekmovalec_idtekmovalec,posebnosti) VALUES(30,(SELECT idtekmovalec FROM tekmovalec WHERE sailno='SLO849'),'dns');</v>
      </c>
      <c r="E70" t="s">
        <v>42</v>
      </c>
      <c r="F70" t="str">
        <f t="shared" si="7"/>
        <v>INSERT INTO tocke_plovi(plov_idplov,tekmovalec_idtekmovalec,posebnosti) VALUES(31,(SELECT idtekmovalec FROM tekmovalec WHERE sailno='SLO849'),'dns');</v>
      </c>
      <c r="G70" t="s">
        <v>42</v>
      </c>
      <c r="H70" t="str">
        <f t="shared" si="8"/>
        <v>INSERT INTO tocke_plovi(plov_idplov,tekmovalec_idtekmovalec,posebnosti) VALUES(32,(SELECT idtekmovalec FROM tekmovalec WHERE sailno='SLO849'),'dns');</v>
      </c>
      <c r="I70" t="s">
        <v>42</v>
      </c>
      <c r="J70" t="str">
        <f t="shared" si="9"/>
        <v>INSERT INTO tocke_plovi(plov_idplov,tekmovalec_idtekmovalec,posebnosti) VALUES(33,(SELECT idtekmovalec FROM tekmovalec WHERE sailno='SLO849'),'dns');</v>
      </c>
      <c r="K70" t="s">
        <v>42</v>
      </c>
      <c r="L70" t="str">
        <f t="shared" si="10"/>
        <v>INSERT INTO tocke_plovi(plov_idplov, tekmovalec_idtekmovalec, tocke) VALUES(34,(SELECT idtekmovalec FROM tekmovalec WHERE sailno='SLO849'),59);</v>
      </c>
      <c r="M70">
        <v>59</v>
      </c>
      <c r="N70" t="str">
        <f t="shared" si="11"/>
        <v>INSERT INTO tocke_plovi(plov_idplov,tekmovalec_idtekmovalec,posebnosti) VALUES(38,(SELECT idtekmovalec FROM tekmovalec WHERE sailno='SLO849'),'dns');</v>
      </c>
      <c r="O70" t="s">
        <v>42</v>
      </c>
    </row>
    <row r="71" spans="1:15" x14ac:dyDescent="0.25">
      <c r="A71" t="s">
        <v>83</v>
      </c>
      <c r="D71" t="str">
        <f t="shared" si="6"/>
        <v>INSERT INTO tocke_plovi(plov_idplov,tekmovalec_idtekmovalec,posebnosti) VALUES(30,(SELECT idtekmovalec FROM tekmovalec WHERE sailno='SLO957'),'dns');</v>
      </c>
      <c r="E71" t="s">
        <v>42</v>
      </c>
      <c r="F71" t="str">
        <f t="shared" si="7"/>
        <v>INSERT INTO tocke_plovi(plov_idplov, tekmovalec_idtekmovalec, tocke) VALUES(31,(SELECT idtekmovalec FROM tekmovalec WHERE sailno='SLO957'),68);</v>
      </c>
      <c r="G71">
        <v>68</v>
      </c>
      <c r="H71" t="str">
        <f t="shared" si="8"/>
        <v>INSERT INTO tocke_plovi(plov_idplov,tekmovalec_idtekmovalec,posebnosti) VALUES(32,(SELECT idtekmovalec FROM tekmovalec WHERE sailno='SLO957'),'dns');</v>
      </c>
      <c r="I71" t="s">
        <v>42</v>
      </c>
      <c r="J71" t="str">
        <f t="shared" si="9"/>
        <v>INSERT INTO tocke_plovi(plov_idplov,tekmovalec_idtekmovalec,posebnosti) VALUES(33,(SELECT idtekmovalec FROM tekmovalec WHERE sailno='SLO957'),'dns');</v>
      </c>
      <c r="K71" t="s">
        <v>42</v>
      </c>
      <c r="L71" t="str">
        <f t="shared" si="10"/>
        <v>INSERT INTO tocke_plovi(plov_idplov,tekmovalec_idtekmovalec,posebnosti) VALUES(34,(SELECT idtekmovalec FROM tekmovalec WHERE sailno='SLO957'),'dns');</v>
      </c>
      <c r="M71" t="s">
        <v>42</v>
      </c>
      <c r="N71" t="str">
        <f t="shared" si="11"/>
        <v>INSERT INTO tocke_plovi(plov_idplov,tekmovalec_idtekmovalec,posebnosti) VALUES(38,(SELECT idtekmovalec FROM tekmovalec WHERE sailno='SLO957'),'dns');</v>
      </c>
      <c r="O71" t="s">
        <v>42</v>
      </c>
    </row>
    <row r="72" spans="1:15" x14ac:dyDescent="0.25">
      <c r="A72" t="s">
        <v>84</v>
      </c>
      <c r="D72" t="str">
        <f t="shared" si="6"/>
        <v>INSERT INTO tocke_plovi(plov_idplov,tekmovalec_idtekmovalec,posebnosti) VALUES(30,(SELECT idtekmovalec FROM tekmovalec WHERE sailno='SLO949'),'dns');</v>
      </c>
      <c r="E72" t="s">
        <v>42</v>
      </c>
      <c r="F72" t="str">
        <f t="shared" si="7"/>
        <v>INSERT INTO tocke_plovi(plov_idplov, tekmovalec_idtekmovalec, tocke) VALUES(31,(SELECT idtekmovalec FROM tekmovalec WHERE sailno='SLO949'),69);</v>
      </c>
      <c r="G72">
        <v>69</v>
      </c>
      <c r="H72" t="str">
        <f t="shared" si="8"/>
        <v>INSERT INTO tocke_plovi(plov_idplov,tekmovalec_idtekmovalec,posebnosti) VALUES(32,(SELECT idtekmovalec FROM tekmovalec WHERE sailno='SLO949'),'dns');</v>
      </c>
      <c r="I72" t="s">
        <v>42</v>
      </c>
      <c r="J72" t="str">
        <f t="shared" si="9"/>
        <v>INSERT INTO tocke_plovi(plov_idplov,tekmovalec_idtekmovalec,posebnosti) VALUES(33,(SELECT idtekmovalec FROM tekmovalec WHERE sailno='SLO949'),'dns');</v>
      </c>
      <c r="K72" t="s">
        <v>42</v>
      </c>
      <c r="L72" t="str">
        <f t="shared" si="10"/>
        <v>INSERT INTO tocke_plovi(plov_idplov,tekmovalec_idtekmovalec,posebnosti) VALUES(34,(SELECT idtekmovalec FROM tekmovalec WHERE sailno='SLO949'),'dns');</v>
      </c>
      <c r="M72" t="s">
        <v>42</v>
      </c>
      <c r="N72" t="str">
        <f t="shared" si="11"/>
        <v>INSERT INTO tocke_plovi(plov_idplov,tekmovalec_idtekmovalec,posebnosti) VALUES(38,(SELECT idtekmovalec FROM tekmovalec WHERE sailno='SLO949'),'dns');</v>
      </c>
      <c r="O72" t="s">
        <v>42</v>
      </c>
    </row>
    <row r="73" spans="1:15" x14ac:dyDescent="0.25">
      <c r="A73" t="s">
        <v>85</v>
      </c>
      <c r="D73" t="str">
        <f t="shared" si="6"/>
        <v>INSERT INTO tocke_plovi(plov_idplov,tekmovalec_idtekmovalec,posebnosti) VALUES(30,(SELECT idtekmovalec FROM tekmovalec WHERE sailno='SLO9'),'dns');</v>
      </c>
      <c r="E73" t="s">
        <v>42</v>
      </c>
      <c r="F73" t="str">
        <f t="shared" si="7"/>
        <v>INSERT INTO tocke_plovi(plov_idplov, tekmovalec_idtekmovalec, tocke) VALUES(31,(SELECT idtekmovalec FROM tekmovalec WHERE sailno='SLO9'),70);</v>
      </c>
      <c r="G73">
        <v>70</v>
      </c>
      <c r="H73" t="str">
        <f t="shared" si="8"/>
        <v>INSERT INTO tocke_plovi(plov_idplov,tekmovalec_idtekmovalec,posebnosti) VALUES(32,(SELECT idtekmovalec FROM tekmovalec WHERE sailno='SLO9'),'dns');</v>
      </c>
      <c r="I73" t="s">
        <v>42</v>
      </c>
      <c r="J73" t="str">
        <f t="shared" si="9"/>
        <v>INSERT INTO tocke_plovi(plov_idplov,tekmovalec_idtekmovalec,posebnosti) VALUES(33,(SELECT idtekmovalec FROM tekmovalec WHERE sailno='SLO9'),'dns');</v>
      </c>
      <c r="K73" t="s">
        <v>42</v>
      </c>
      <c r="L73" t="str">
        <f t="shared" si="10"/>
        <v>INSERT INTO tocke_plovi(plov_idplov,tekmovalec_idtekmovalec,posebnosti) VALUES(34,(SELECT idtekmovalec FROM tekmovalec WHERE sailno='SLO9'),'dns');</v>
      </c>
      <c r="M73" t="s">
        <v>42</v>
      </c>
      <c r="N73" t="str">
        <f t="shared" si="11"/>
        <v>INSERT INTO tocke_plovi(plov_idplov,tekmovalec_idtekmovalec,posebnosti) VALUES(38,(SELECT idtekmovalec FROM tekmovalec WHERE sailno='SLO9'),'dns');</v>
      </c>
      <c r="O73" t="s">
        <v>42</v>
      </c>
    </row>
    <row r="74" spans="1:15" x14ac:dyDescent="0.25">
      <c r="A74" t="s">
        <v>86</v>
      </c>
      <c r="D74" t="str">
        <f t="shared" si="6"/>
        <v>INSERT INTO tocke_plovi(plov_idplov,tekmovalec_idtekmovalec,posebnosti) VALUES(30,(SELECT idtekmovalec FROM tekmovalec WHERE sailno='SLO93'),'dns');</v>
      </c>
      <c r="E74" t="s">
        <v>42</v>
      </c>
      <c r="F74" t="str">
        <f t="shared" si="7"/>
        <v>INSERT INTO tocke_plovi(plov_idplov,tekmovalec_idtekmovalec,posebnosti) VALUES(31,(SELECT idtekmovalec FROM tekmovalec WHERE sailno='SLO93'),'dns');</v>
      </c>
      <c r="G74" t="s">
        <v>42</v>
      </c>
      <c r="H74" t="str">
        <f t="shared" si="8"/>
        <v>INSERT INTO tocke_plovi(plov_idplov,tekmovalec_idtekmovalec,posebnosti) VALUES(32,(SELECT idtekmovalec FROM tekmovalec WHERE sailno='SLO93'),'dns');</v>
      </c>
      <c r="I74" t="s">
        <v>42</v>
      </c>
      <c r="J74" t="str">
        <f t="shared" si="9"/>
        <v>INSERT INTO tocke_plovi(plov_idplov,tekmovalec_idtekmovalec,posebnosti) VALUES(33,(SELECT idtekmovalec FROM tekmovalec WHERE sailno='SLO93'),'dns');</v>
      </c>
      <c r="K74" t="s">
        <v>42</v>
      </c>
      <c r="L74" t="str">
        <f t="shared" si="10"/>
        <v>INSERT INTO tocke_plovi(plov_idplov,tekmovalec_idtekmovalec,posebnosti) VALUES(34,(SELECT idtekmovalec FROM tekmovalec WHERE sailno='SLO93'),'dns');</v>
      </c>
      <c r="M74" t="s">
        <v>42</v>
      </c>
      <c r="N74" t="str">
        <f t="shared" si="11"/>
        <v>INSERT INTO tocke_plovi(plov_idplov,tekmovalec_idtekmovalec,posebnosti) VALUES(38,(SELECT idtekmovalec FROM tekmovalec WHERE sailno='SLO93'),'dns');</v>
      </c>
      <c r="O74" t="s">
        <v>42</v>
      </c>
    </row>
    <row r="75" spans="1:15" x14ac:dyDescent="0.25">
      <c r="A75" t="s">
        <v>87</v>
      </c>
      <c r="D75" t="str">
        <f t="shared" si="6"/>
        <v>INSERT INTO tocke_plovi(plov_idplov,tekmovalec_idtekmovalec,posebnosti) VALUES(30,(SELECT idtekmovalec FROM tekmovalec WHERE sailno='SLO2112'),'dns');</v>
      </c>
      <c r="E75" t="s">
        <v>42</v>
      </c>
      <c r="F75" t="str">
        <f t="shared" si="7"/>
        <v>INSERT INTO tocke_plovi(plov_idplov,tekmovalec_idtekmovalec,posebnosti) VALUES(31,(SELECT idtekmovalec FROM tekmovalec WHERE sailno='SLO2112'),'dns');</v>
      </c>
      <c r="G75" t="s">
        <v>42</v>
      </c>
      <c r="H75" t="str">
        <f t="shared" si="8"/>
        <v>INSERT INTO tocke_plovi(plov_idplov,tekmovalec_idtekmovalec,posebnosti) VALUES(32,(SELECT idtekmovalec FROM tekmovalec WHERE sailno='SLO2112'),'dns');</v>
      </c>
      <c r="I75" t="s">
        <v>42</v>
      </c>
      <c r="J75" t="str">
        <f t="shared" si="9"/>
        <v>INSERT INTO tocke_plovi(plov_idplov,tekmovalec_idtekmovalec,posebnosti) VALUES(33,(SELECT idtekmovalec FROM tekmovalec WHERE sailno='SLO2112'),'dns');</v>
      </c>
      <c r="K75" t="s">
        <v>42</v>
      </c>
      <c r="L75" t="str">
        <f t="shared" si="10"/>
        <v>INSERT INTO tocke_plovi(plov_idplov,tekmovalec_idtekmovalec,posebnosti) VALUES(34,(SELECT idtekmovalec FROM tekmovalec WHERE sailno='SLO2112'),'dns');</v>
      </c>
      <c r="M75" t="s">
        <v>42</v>
      </c>
      <c r="N75" t="str">
        <f t="shared" si="11"/>
        <v>INSERT INTO tocke_plovi(plov_idplov,tekmovalec_idtekmovalec,posebnosti) VALUES(38,(SELECT idtekmovalec FROM tekmovalec WHERE sailno='SLO2112'),'dns');</v>
      </c>
      <c r="O75" t="s">
        <v>42</v>
      </c>
    </row>
    <row r="76" spans="1:15" x14ac:dyDescent="0.25">
      <c r="A76" t="s">
        <v>88</v>
      </c>
      <c r="D76" t="str">
        <f t="shared" si="6"/>
        <v>INSERT INTO tocke_plovi(plov_idplov,tekmovalec_idtekmovalec,posebnosti) VALUES(30,(SELECT idtekmovalec FROM tekmovalec WHERE sailno='SLO611'),'dns');</v>
      </c>
      <c r="E76" t="s">
        <v>42</v>
      </c>
      <c r="F76" t="str">
        <f t="shared" si="7"/>
        <v>INSERT INTO tocke_plovi(plov_idplov,tekmovalec_idtekmovalec,posebnosti) VALUES(31,(SELECT idtekmovalec FROM tekmovalec WHERE sailno='SLO611'),'dns');</v>
      </c>
      <c r="G76" t="s">
        <v>42</v>
      </c>
      <c r="H76" t="str">
        <f t="shared" si="8"/>
        <v>INSERT INTO tocke_plovi(plov_idplov,tekmovalec_idtekmovalec,posebnosti) VALUES(32,(SELECT idtekmovalec FROM tekmovalec WHERE sailno='SLO611'),'dns');</v>
      </c>
      <c r="I76" t="s">
        <v>42</v>
      </c>
      <c r="J76" t="str">
        <f t="shared" si="9"/>
        <v>INSERT INTO tocke_plovi(plov_idplov,tekmovalec_idtekmovalec,posebnosti) VALUES(33,(SELECT idtekmovalec FROM tekmovalec WHERE sailno='SLO611'),'dns');</v>
      </c>
      <c r="K76" t="s">
        <v>42</v>
      </c>
      <c r="L76" t="str">
        <f t="shared" si="10"/>
        <v>INSERT INTO tocke_plovi(plov_idplov,tekmovalec_idtekmovalec,posebnosti) VALUES(34,(SELECT idtekmovalec FROM tekmovalec WHERE sailno='SLO611'),'dns');</v>
      </c>
      <c r="M76" t="s">
        <v>42</v>
      </c>
      <c r="N76" t="str">
        <f t="shared" si="11"/>
        <v>INSERT INTO tocke_plovi(plov_idplov,tekmovalec_idtekmovalec,posebnosti) VALUES(38,(SELECT idtekmovalec FROM tekmovalec WHERE sailno='SLO611'),'dns');</v>
      </c>
      <c r="O76" t="s">
        <v>42</v>
      </c>
    </row>
    <row r="77" spans="1:15" x14ac:dyDescent="0.25">
      <c r="A77" t="s">
        <v>89</v>
      </c>
      <c r="D77" t="str">
        <f t="shared" si="6"/>
        <v>INSERT INTO tocke_plovi(plov_idplov,tekmovalec_idtekmovalec,posebnosti) VALUES(30,(SELECT idtekmovalec FROM tekmovalec WHERE sailno='SLO962'),'dns');</v>
      </c>
      <c r="E77" t="s">
        <v>42</v>
      </c>
      <c r="F77" t="str">
        <f t="shared" si="7"/>
        <v>INSERT INTO tocke_plovi(plov_idplov,tekmovalec_idtekmovalec,posebnosti) VALUES(31,(SELECT idtekmovalec FROM tekmovalec WHERE sailno='SLO962'),'dns');</v>
      </c>
      <c r="G77" t="s">
        <v>42</v>
      </c>
      <c r="H77" t="str">
        <f t="shared" si="8"/>
        <v>INSERT INTO tocke_plovi(plov_idplov,tekmovalec_idtekmovalec,posebnosti) VALUES(32,(SELECT idtekmovalec FROM tekmovalec WHERE sailno='SLO962'),'dns');</v>
      </c>
      <c r="I77" t="s">
        <v>42</v>
      </c>
      <c r="J77" t="str">
        <f t="shared" si="9"/>
        <v>INSERT INTO tocke_plovi(plov_idplov,tekmovalec_idtekmovalec,posebnosti) VALUES(33,(SELECT idtekmovalec FROM tekmovalec WHERE sailno='SLO962'),'dns');</v>
      </c>
      <c r="K77" t="s">
        <v>42</v>
      </c>
      <c r="L77" t="str">
        <f t="shared" si="10"/>
        <v>INSERT INTO tocke_plovi(plov_idplov,tekmovalec_idtekmovalec,posebnosti) VALUES(34,(SELECT idtekmovalec FROM tekmovalec WHERE sailno='SLO962'),'dns');</v>
      </c>
      <c r="M77" t="s">
        <v>42</v>
      </c>
      <c r="N77" t="str">
        <f t="shared" si="11"/>
        <v>INSERT INTO tocke_plovi(plov_idplov,tekmovalec_idtekmovalec,posebnosti) VALUES(38,(SELECT idtekmovalec FROM tekmovalec WHERE sailno='SLO962'),'dns');</v>
      </c>
      <c r="O77" t="s">
        <v>42</v>
      </c>
    </row>
    <row r="78" spans="1:15" x14ac:dyDescent="0.25">
      <c r="A78" t="s">
        <v>90</v>
      </c>
      <c r="D78" t="str">
        <f t="shared" si="6"/>
        <v>INSERT INTO tocke_plovi(plov_idplov,tekmovalec_idtekmovalec,posebnosti) VALUES(30,(SELECT idtekmovalec FROM tekmovalec WHERE sailno='SLO918'),'dns');</v>
      </c>
      <c r="E78" t="s">
        <v>42</v>
      </c>
      <c r="F78" t="str">
        <f t="shared" si="7"/>
        <v>INSERT INTO tocke_plovi(plov_idplov,tekmovalec_idtekmovalec,posebnosti) VALUES(31,(SELECT idtekmovalec FROM tekmovalec WHERE sailno='SLO918'),'dns');</v>
      </c>
      <c r="G78" t="s">
        <v>42</v>
      </c>
      <c r="H78" t="str">
        <f t="shared" si="8"/>
        <v>INSERT INTO tocke_plovi(plov_idplov,tekmovalec_idtekmovalec,posebnosti) VALUES(32,(SELECT idtekmovalec FROM tekmovalec WHERE sailno='SLO918'),'dns');</v>
      </c>
      <c r="I78" t="s">
        <v>42</v>
      </c>
      <c r="J78" t="str">
        <f t="shared" si="9"/>
        <v>INSERT INTO tocke_plovi(plov_idplov,tekmovalec_idtekmovalec,posebnosti) VALUES(33,(SELECT idtekmovalec FROM tekmovalec WHERE sailno='SLO918'),'dns');</v>
      </c>
      <c r="K78" t="s">
        <v>42</v>
      </c>
      <c r="L78" t="str">
        <f t="shared" si="10"/>
        <v>INSERT INTO tocke_plovi(plov_idplov,tekmovalec_idtekmovalec,posebnosti) VALUES(34,(SELECT idtekmovalec FROM tekmovalec WHERE sailno='SLO918'),'dns');</v>
      </c>
      <c r="M78" t="s">
        <v>42</v>
      </c>
      <c r="N78" t="str">
        <f t="shared" si="11"/>
        <v>INSERT INTO tocke_plovi(plov_idplov,tekmovalec_idtekmovalec,posebnosti) VALUES(38,(SELECT idtekmovalec FROM tekmovalec WHERE sailno='SLO918'),'dns');</v>
      </c>
      <c r="O78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8" workbookViewId="0">
      <selection sqref="A1:N7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93</v>
      </c>
      <c r="E1" t="s">
        <v>94</v>
      </c>
      <c r="F1" t="s">
        <v>107</v>
      </c>
      <c r="G1" t="s">
        <v>95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92</v>
      </c>
    </row>
    <row r="2" spans="1:14" x14ac:dyDescent="0.25">
      <c r="A2">
        <v>1</v>
      </c>
      <c r="B2" t="s">
        <v>3</v>
      </c>
      <c r="C2" t="s">
        <v>108</v>
      </c>
      <c r="D2" t="s">
        <v>4</v>
      </c>
      <c r="E2">
        <v>2005</v>
      </c>
      <c r="G2" t="s">
        <v>96</v>
      </c>
      <c r="H2">
        <v>2</v>
      </c>
      <c r="I2">
        <v>3</v>
      </c>
      <c r="J2">
        <v>2</v>
      </c>
      <c r="K2">
        <v>7</v>
      </c>
      <c r="L2">
        <v>3</v>
      </c>
      <c r="M2">
        <v>1</v>
      </c>
      <c r="N2">
        <v>11</v>
      </c>
    </row>
    <row r="3" spans="1:14" x14ac:dyDescent="0.25">
      <c r="A3">
        <v>2</v>
      </c>
      <c r="B3" t="s">
        <v>6</v>
      </c>
      <c r="C3" t="s">
        <v>109</v>
      </c>
      <c r="D3" t="s">
        <v>7</v>
      </c>
      <c r="E3">
        <v>2006</v>
      </c>
      <c r="G3" t="s">
        <v>96</v>
      </c>
      <c r="H3">
        <v>7</v>
      </c>
      <c r="I3">
        <v>1</v>
      </c>
      <c r="J3">
        <v>3</v>
      </c>
      <c r="K3">
        <v>1</v>
      </c>
      <c r="L3">
        <v>1</v>
      </c>
      <c r="M3">
        <v>15</v>
      </c>
      <c r="N3">
        <v>13</v>
      </c>
    </row>
    <row r="4" spans="1:14" x14ac:dyDescent="0.25">
      <c r="A4">
        <v>3</v>
      </c>
      <c r="B4" t="s">
        <v>8</v>
      </c>
      <c r="C4" t="s">
        <v>110</v>
      </c>
      <c r="D4" t="s">
        <v>7</v>
      </c>
      <c r="E4">
        <v>2007</v>
      </c>
      <c r="F4" t="s">
        <v>9</v>
      </c>
      <c r="G4" t="s">
        <v>96</v>
      </c>
      <c r="H4">
        <v>1</v>
      </c>
      <c r="I4">
        <v>2</v>
      </c>
      <c r="J4">
        <v>9</v>
      </c>
      <c r="K4">
        <v>6</v>
      </c>
      <c r="L4">
        <v>2</v>
      </c>
      <c r="M4" t="s">
        <v>10</v>
      </c>
      <c r="N4">
        <v>20</v>
      </c>
    </row>
    <row r="5" spans="1:14" x14ac:dyDescent="0.25">
      <c r="A5">
        <v>4</v>
      </c>
      <c r="B5" t="s">
        <v>11</v>
      </c>
      <c r="C5" t="s">
        <v>111</v>
      </c>
      <c r="D5" t="s">
        <v>4</v>
      </c>
      <c r="E5">
        <v>2005</v>
      </c>
      <c r="G5" t="s">
        <v>98</v>
      </c>
      <c r="H5">
        <v>5</v>
      </c>
      <c r="I5">
        <v>9</v>
      </c>
      <c r="J5">
        <v>1</v>
      </c>
      <c r="K5">
        <v>3</v>
      </c>
      <c r="L5">
        <v>9</v>
      </c>
      <c r="M5">
        <v>2</v>
      </c>
      <c r="N5">
        <v>20</v>
      </c>
    </row>
    <row r="6" spans="1:14" x14ac:dyDescent="0.25">
      <c r="A6">
        <v>5</v>
      </c>
      <c r="B6" t="s">
        <v>12</v>
      </c>
      <c r="C6" t="s">
        <v>112</v>
      </c>
      <c r="D6" t="s">
        <v>4</v>
      </c>
      <c r="E6">
        <v>2005</v>
      </c>
      <c r="G6" t="s">
        <v>98</v>
      </c>
      <c r="H6">
        <v>24</v>
      </c>
      <c r="I6">
        <v>11</v>
      </c>
      <c r="J6">
        <v>4</v>
      </c>
      <c r="K6">
        <v>12</v>
      </c>
      <c r="L6">
        <v>6</v>
      </c>
      <c r="M6">
        <v>9</v>
      </c>
      <c r="N6">
        <v>42</v>
      </c>
    </row>
    <row r="7" spans="1:14" x14ac:dyDescent="0.25">
      <c r="A7">
        <v>6</v>
      </c>
      <c r="B7" t="s">
        <v>13</v>
      </c>
      <c r="C7" t="s">
        <v>113</v>
      </c>
      <c r="D7" t="s">
        <v>7</v>
      </c>
      <c r="E7">
        <v>2006</v>
      </c>
      <c r="G7" t="s">
        <v>96</v>
      </c>
      <c r="H7">
        <v>28</v>
      </c>
      <c r="I7">
        <v>28</v>
      </c>
      <c r="J7">
        <v>5</v>
      </c>
      <c r="K7">
        <v>2</v>
      </c>
      <c r="L7">
        <v>4</v>
      </c>
      <c r="M7">
        <v>4</v>
      </c>
      <c r="N7">
        <v>43</v>
      </c>
    </row>
    <row r="8" spans="1:14" x14ac:dyDescent="0.25">
      <c r="A8">
        <v>7</v>
      </c>
      <c r="B8" t="s">
        <v>14</v>
      </c>
      <c r="C8" t="s">
        <v>114</v>
      </c>
      <c r="D8" t="s">
        <v>7</v>
      </c>
      <c r="E8">
        <v>2006</v>
      </c>
      <c r="G8" t="s">
        <v>97</v>
      </c>
      <c r="H8">
        <v>31</v>
      </c>
      <c r="I8">
        <v>7</v>
      </c>
      <c r="J8">
        <v>11</v>
      </c>
      <c r="K8">
        <v>8</v>
      </c>
      <c r="L8">
        <v>13</v>
      </c>
      <c r="M8">
        <v>6</v>
      </c>
      <c r="N8">
        <v>45</v>
      </c>
    </row>
    <row r="9" spans="1:14" x14ac:dyDescent="0.25">
      <c r="A9">
        <v>8</v>
      </c>
      <c r="B9" t="s">
        <v>15</v>
      </c>
      <c r="C9" t="s">
        <v>115</v>
      </c>
      <c r="D9" t="s">
        <v>7</v>
      </c>
      <c r="E9">
        <v>2004</v>
      </c>
      <c r="G9" t="s">
        <v>100</v>
      </c>
      <c r="H9">
        <v>20</v>
      </c>
      <c r="I9">
        <v>8</v>
      </c>
      <c r="J9">
        <v>17</v>
      </c>
      <c r="K9">
        <v>4</v>
      </c>
      <c r="L9">
        <v>5</v>
      </c>
      <c r="M9">
        <v>18</v>
      </c>
      <c r="N9">
        <v>52</v>
      </c>
    </row>
    <row r="10" spans="1:14" x14ac:dyDescent="0.25">
      <c r="A10">
        <v>9</v>
      </c>
      <c r="B10" t="s">
        <v>17</v>
      </c>
      <c r="C10" t="s">
        <v>116</v>
      </c>
      <c r="D10" t="s">
        <v>4</v>
      </c>
      <c r="E10">
        <v>2005</v>
      </c>
      <c r="G10" t="s">
        <v>96</v>
      </c>
      <c r="H10">
        <v>10</v>
      </c>
      <c r="I10">
        <v>5</v>
      </c>
      <c r="J10">
        <v>12</v>
      </c>
      <c r="K10">
        <v>9</v>
      </c>
      <c r="L10">
        <v>19</v>
      </c>
      <c r="M10">
        <v>19</v>
      </c>
      <c r="N10">
        <v>55</v>
      </c>
    </row>
    <row r="11" spans="1:14" x14ac:dyDescent="0.25">
      <c r="A11">
        <v>10</v>
      </c>
      <c r="B11" t="s">
        <v>18</v>
      </c>
      <c r="C11" t="s">
        <v>117</v>
      </c>
      <c r="D11" t="s">
        <v>7</v>
      </c>
      <c r="E11">
        <v>2004</v>
      </c>
      <c r="G11" t="s">
        <v>101</v>
      </c>
      <c r="H11">
        <v>8</v>
      </c>
      <c r="I11">
        <v>41</v>
      </c>
      <c r="J11">
        <v>14</v>
      </c>
      <c r="K11">
        <v>11</v>
      </c>
      <c r="L11">
        <v>11</v>
      </c>
      <c r="M11">
        <v>13</v>
      </c>
      <c r="N11">
        <v>57</v>
      </c>
    </row>
    <row r="12" spans="1:14" x14ac:dyDescent="0.25">
      <c r="A12">
        <v>11</v>
      </c>
      <c r="B12" t="s">
        <v>19</v>
      </c>
      <c r="C12" t="s">
        <v>118</v>
      </c>
      <c r="D12" t="s">
        <v>7</v>
      </c>
      <c r="E12">
        <v>2006</v>
      </c>
      <c r="G12" t="s">
        <v>97</v>
      </c>
      <c r="H12">
        <v>27</v>
      </c>
      <c r="I12">
        <v>19</v>
      </c>
      <c r="J12">
        <v>10</v>
      </c>
      <c r="K12">
        <v>13</v>
      </c>
      <c r="L12">
        <v>8</v>
      </c>
      <c r="M12">
        <v>12</v>
      </c>
      <c r="N12">
        <v>62</v>
      </c>
    </row>
    <row r="13" spans="1:14" x14ac:dyDescent="0.25">
      <c r="A13">
        <v>12</v>
      </c>
      <c r="B13" t="s">
        <v>20</v>
      </c>
      <c r="C13" t="s">
        <v>119</v>
      </c>
      <c r="D13" t="s">
        <v>7</v>
      </c>
      <c r="E13">
        <v>2004</v>
      </c>
      <c r="G13" t="s">
        <v>97</v>
      </c>
      <c r="H13">
        <v>15</v>
      </c>
      <c r="I13">
        <v>6</v>
      </c>
      <c r="J13">
        <v>22</v>
      </c>
      <c r="K13">
        <v>51</v>
      </c>
      <c r="L13">
        <v>10</v>
      </c>
      <c r="M13">
        <v>10</v>
      </c>
      <c r="N13">
        <v>63</v>
      </c>
    </row>
    <row r="14" spans="1:14" x14ac:dyDescent="0.25">
      <c r="A14">
        <v>13</v>
      </c>
      <c r="B14" t="s">
        <v>21</v>
      </c>
      <c r="C14" t="s">
        <v>120</v>
      </c>
      <c r="D14" t="s">
        <v>7</v>
      </c>
      <c r="E14">
        <v>2004</v>
      </c>
      <c r="G14" t="s">
        <v>99</v>
      </c>
      <c r="H14">
        <v>21</v>
      </c>
      <c r="I14">
        <v>10</v>
      </c>
      <c r="J14">
        <v>13</v>
      </c>
      <c r="K14">
        <v>34</v>
      </c>
      <c r="L14">
        <v>15</v>
      </c>
      <c r="M14">
        <v>8</v>
      </c>
      <c r="N14">
        <v>67</v>
      </c>
    </row>
    <row r="15" spans="1:14" x14ac:dyDescent="0.25">
      <c r="A15">
        <v>14</v>
      </c>
      <c r="B15" t="s">
        <v>22</v>
      </c>
      <c r="C15" t="s">
        <v>121</v>
      </c>
      <c r="D15" t="s">
        <v>7</v>
      </c>
      <c r="E15">
        <v>2005</v>
      </c>
      <c r="G15" t="s">
        <v>97</v>
      </c>
      <c r="H15">
        <v>11</v>
      </c>
      <c r="I15">
        <v>15</v>
      </c>
      <c r="J15">
        <v>28</v>
      </c>
      <c r="K15">
        <v>29</v>
      </c>
      <c r="L15">
        <v>12</v>
      </c>
      <c r="M15">
        <v>5</v>
      </c>
      <c r="N15">
        <v>71</v>
      </c>
    </row>
    <row r="16" spans="1:14" x14ac:dyDescent="0.25">
      <c r="A16">
        <v>15</v>
      </c>
      <c r="B16" t="s">
        <v>23</v>
      </c>
      <c r="C16" t="s">
        <v>122</v>
      </c>
      <c r="D16" t="s">
        <v>7</v>
      </c>
      <c r="E16">
        <v>2008</v>
      </c>
    </row>
    <row r="17" spans="1:14" x14ac:dyDescent="0.25">
      <c r="A17">
        <v>16</v>
      </c>
      <c r="B17" t="s">
        <v>24</v>
      </c>
      <c r="C17" t="s">
        <v>123</v>
      </c>
      <c r="D17" t="s">
        <v>4</v>
      </c>
      <c r="E17">
        <v>2006</v>
      </c>
      <c r="G17" t="s">
        <v>96</v>
      </c>
      <c r="H17">
        <v>19</v>
      </c>
      <c r="I17">
        <v>18</v>
      </c>
      <c r="J17">
        <v>19</v>
      </c>
      <c r="K17">
        <v>14</v>
      </c>
      <c r="L17">
        <v>24</v>
      </c>
      <c r="M17">
        <v>14</v>
      </c>
      <c r="N17">
        <v>84</v>
      </c>
    </row>
    <row r="18" spans="1:14" x14ac:dyDescent="0.25">
      <c r="A18">
        <v>17</v>
      </c>
      <c r="B18" t="s">
        <v>25</v>
      </c>
      <c r="C18" t="s">
        <v>124</v>
      </c>
      <c r="D18" t="s">
        <v>4</v>
      </c>
      <c r="E18">
        <v>2007</v>
      </c>
      <c r="F18" t="s">
        <v>26</v>
      </c>
      <c r="G18" t="s">
        <v>98</v>
      </c>
      <c r="H18">
        <v>12</v>
      </c>
      <c r="I18">
        <v>32</v>
      </c>
      <c r="J18">
        <v>7</v>
      </c>
      <c r="K18">
        <v>18</v>
      </c>
      <c r="L18">
        <v>17</v>
      </c>
      <c r="M18">
        <v>36</v>
      </c>
      <c r="N18">
        <v>86</v>
      </c>
    </row>
    <row r="19" spans="1:14" x14ac:dyDescent="0.25">
      <c r="A19">
        <v>18</v>
      </c>
      <c r="B19" t="s">
        <v>27</v>
      </c>
      <c r="C19" t="s">
        <v>125</v>
      </c>
      <c r="D19" t="s">
        <v>7</v>
      </c>
      <c r="E19">
        <v>2006</v>
      </c>
      <c r="G19" t="s">
        <v>96</v>
      </c>
      <c r="H19">
        <v>14</v>
      </c>
      <c r="I19">
        <v>16</v>
      </c>
      <c r="J19">
        <v>27</v>
      </c>
      <c r="K19">
        <v>22</v>
      </c>
      <c r="L19" t="s">
        <v>10</v>
      </c>
      <c r="M19">
        <v>16</v>
      </c>
      <c r="N19">
        <v>95</v>
      </c>
    </row>
    <row r="20" spans="1:14" x14ac:dyDescent="0.25">
      <c r="A20">
        <v>19</v>
      </c>
      <c r="B20" t="s">
        <v>28</v>
      </c>
      <c r="C20" t="s">
        <v>126</v>
      </c>
      <c r="D20" t="s">
        <v>7</v>
      </c>
      <c r="E20">
        <v>2004</v>
      </c>
      <c r="G20" t="s">
        <v>99</v>
      </c>
      <c r="H20">
        <v>6</v>
      </c>
      <c r="I20">
        <v>35</v>
      </c>
      <c r="J20">
        <v>15</v>
      </c>
      <c r="K20">
        <v>17</v>
      </c>
      <c r="L20">
        <v>27</v>
      </c>
      <c r="M20">
        <v>37</v>
      </c>
      <c r="N20">
        <v>100</v>
      </c>
    </row>
    <row r="21" spans="1:14" x14ac:dyDescent="0.25">
      <c r="A21">
        <v>20</v>
      </c>
      <c r="B21" t="s">
        <v>29</v>
      </c>
      <c r="C21" t="s">
        <v>127</v>
      </c>
      <c r="D21" t="s">
        <v>4</v>
      </c>
      <c r="E21">
        <v>2003</v>
      </c>
      <c r="G21" t="s">
        <v>99</v>
      </c>
      <c r="H21">
        <v>18</v>
      </c>
      <c r="I21">
        <v>38</v>
      </c>
      <c r="J21">
        <v>24</v>
      </c>
      <c r="K21">
        <v>21</v>
      </c>
      <c r="L21" t="s">
        <v>10</v>
      </c>
      <c r="M21">
        <v>3</v>
      </c>
      <c r="N21">
        <v>104</v>
      </c>
    </row>
    <row r="22" spans="1:14" x14ac:dyDescent="0.25">
      <c r="A22">
        <v>21</v>
      </c>
      <c r="B22" t="s">
        <v>30</v>
      </c>
      <c r="C22" t="s">
        <v>128</v>
      </c>
      <c r="D22" t="s">
        <v>7</v>
      </c>
      <c r="E22">
        <v>2008</v>
      </c>
      <c r="F22" t="s">
        <v>9</v>
      </c>
      <c r="G22" t="s">
        <v>98</v>
      </c>
      <c r="H22">
        <v>4</v>
      </c>
      <c r="I22">
        <v>17</v>
      </c>
      <c r="J22">
        <v>26</v>
      </c>
      <c r="K22">
        <v>41</v>
      </c>
      <c r="L22">
        <v>16</v>
      </c>
      <c r="M22">
        <v>44</v>
      </c>
      <c r="N22">
        <v>104</v>
      </c>
    </row>
    <row r="23" spans="1:14" x14ac:dyDescent="0.25">
      <c r="A23">
        <v>22</v>
      </c>
      <c r="B23" t="s">
        <v>31</v>
      </c>
      <c r="C23" t="s">
        <v>129</v>
      </c>
      <c r="D23" t="s">
        <v>7</v>
      </c>
      <c r="E23">
        <v>2005</v>
      </c>
      <c r="G23" t="s">
        <v>98</v>
      </c>
      <c r="H23">
        <v>17</v>
      </c>
      <c r="I23">
        <v>21</v>
      </c>
      <c r="J23">
        <v>23</v>
      </c>
      <c r="K23">
        <v>24</v>
      </c>
      <c r="L23">
        <v>22</v>
      </c>
      <c r="M23">
        <v>31</v>
      </c>
      <c r="N23">
        <v>107</v>
      </c>
    </row>
    <row r="24" spans="1:14" x14ac:dyDescent="0.25">
      <c r="A24">
        <v>23</v>
      </c>
      <c r="B24" t="s">
        <v>32</v>
      </c>
      <c r="C24" t="s">
        <v>130</v>
      </c>
      <c r="D24" t="s">
        <v>7</v>
      </c>
      <c r="E24">
        <v>2004</v>
      </c>
      <c r="G24" t="s">
        <v>99</v>
      </c>
      <c r="H24">
        <v>3</v>
      </c>
      <c r="I24">
        <v>13</v>
      </c>
      <c r="J24">
        <v>8</v>
      </c>
      <c r="K24">
        <v>5</v>
      </c>
      <c r="L24" t="s">
        <v>10</v>
      </c>
      <c r="M24" t="s">
        <v>10</v>
      </c>
      <c r="N24">
        <v>108</v>
      </c>
    </row>
    <row r="25" spans="1:14" x14ac:dyDescent="0.25">
      <c r="A25">
        <v>24</v>
      </c>
      <c r="B25" t="s">
        <v>33</v>
      </c>
      <c r="C25" t="s">
        <v>131</v>
      </c>
      <c r="D25" t="s">
        <v>4</v>
      </c>
      <c r="E25">
        <v>2006</v>
      </c>
      <c r="G25" t="s">
        <v>102</v>
      </c>
      <c r="H25">
        <v>22</v>
      </c>
      <c r="I25">
        <v>37</v>
      </c>
      <c r="J25">
        <v>20</v>
      </c>
      <c r="K25">
        <v>19</v>
      </c>
      <c r="L25">
        <v>30</v>
      </c>
      <c r="M25">
        <v>26</v>
      </c>
      <c r="N25">
        <v>117</v>
      </c>
    </row>
    <row r="26" spans="1:14" x14ac:dyDescent="0.25">
      <c r="A26">
        <v>25</v>
      </c>
      <c r="B26" t="s">
        <v>34</v>
      </c>
      <c r="C26" t="s">
        <v>132</v>
      </c>
      <c r="D26" t="s">
        <v>7</v>
      </c>
      <c r="E26">
        <v>2006</v>
      </c>
      <c r="G26" t="s">
        <v>35</v>
      </c>
      <c r="H26">
        <v>45</v>
      </c>
      <c r="I26">
        <v>33</v>
      </c>
      <c r="J26">
        <v>16</v>
      </c>
      <c r="K26">
        <v>37</v>
      </c>
      <c r="L26">
        <v>7</v>
      </c>
      <c r="M26">
        <v>25</v>
      </c>
      <c r="N26">
        <v>118</v>
      </c>
    </row>
    <row r="27" spans="1:14" x14ac:dyDescent="0.25">
      <c r="A27">
        <v>26</v>
      </c>
      <c r="B27" t="s">
        <v>36</v>
      </c>
      <c r="C27" t="s">
        <v>133</v>
      </c>
      <c r="D27" t="s">
        <v>7</v>
      </c>
      <c r="E27">
        <v>2007</v>
      </c>
      <c r="F27" t="s">
        <v>9</v>
      </c>
      <c r="G27" t="s">
        <v>97</v>
      </c>
      <c r="H27">
        <v>32</v>
      </c>
      <c r="I27">
        <v>14</v>
      </c>
      <c r="J27">
        <v>35</v>
      </c>
      <c r="K27">
        <v>39</v>
      </c>
      <c r="L27">
        <v>20</v>
      </c>
      <c r="M27">
        <v>22</v>
      </c>
      <c r="N27">
        <v>123</v>
      </c>
    </row>
    <row r="28" spans="1:14" x14ac:dyDescent="0.25">
      <c r="A28">
        <v>27</v>
      </c>
      <c r="B28" t="s">
        <v>37</v>
      </c>
      <c r="C28" t="s">
        <v>134</v>
      </c>
      <c r="D28" t="s">
        <v>7</v>
      </c>
      <c r="E28">
        <v>2003</v>
      </c>
      <c r="G28" t="s">
        <v>103</v>
      </c>
      <c r="H28">
        <v>43</v>
      </c>
      <c r="I28">
        <v>22</v>
      </c>
      <c r="J28">
        <v>30</v>
      </c>
      <c r="K28">
        <v>45</v>
      </c>
      <c r="L28">
        <v>25</v>
      </c>
      <c r="M28">
        <v>7</v>
      </c>
      <c r="N28">
        <v>127</v>
      </c>
    </row>
    <row r="29" spans="1:14" x14ac:dyDescent="0.25">
      <c r="A29">
        <v>28</v>
      </c>
      <c r="B29" t="s">
        <v>38</v>
      </c>
      <c r="C29" t="s">
        <v>135</v>
      </c>
      <c r="D29" t="s">
        <v>7</v>
      </c>
      <c r="E29">
        <v>2007</v>
      </c>
      <c r="F29" t="s">
        <v>9</v>
      </c>
      <c r="G29" t="s">
        <v>35</v>
      </c>
      <c r="H29">
        <v>9</v>
      </c>
      <c r="I29">
        <v>29</v>
      </c>
      <c r="J29">
        <v>32</v>
      </c>
      <c r="K29">
        <v>28</v>
      </c>
      <c r="L29">
        <v>33</v>
      </c>
      <c r="M29">
        <v>48</v>
      </c>
      <c r="N29">
        <v>131</v>
      </c>
    </row>
    <row r="30" spans="1:14" x14ac:dyDescent="0.25">
      <c r="A30">
        <v>29</v>
      </c>
      <c r="B30" t="s">
        <v>39</v>
      </c>
      <c r="C30" t="s">
        <v>136</v>
      </c>
      <c r="D30" t="s">
        <v>4</v>
      </c>
      <c r="E30">
        <v>2004</v>
      </c>
      <c r="G30" t="s">
        <v>96</v>
      </c>
      <c r="H30">
        <v>33</v>
      </c>
      <c r="I30">
        <v>42</v>
      </c>
      <c r="J30">
        <v>37</v>
      </c>
      <c r="K30">
        <v>30</v>
      </c>
      <c r="L30">
        <v>14</v>
      </c>
      <c r="M30">
        <v>17</v>
      </c>
      <c r="N30">
        <v>131</v>
      </c>
    </row>
    <row r="31" spans="1:14" x14ac:dyDescent="0.25">
      <c r="A31">
        <v>30</v>
      </c>
      <c r="B31" t="s">
        <v>40</v>
      </c>
      <c r="C31" t="s">
        <v>137</v>
      </c>
      <c r="D31" t="s">
        <v>7</v>
      </c>
      <c r="E31">
        <v>2007</v>
      </c>
      <c r="F31" t="s">
        <v>9</v>
      </c>
      <c r="G31" t="s">
        <v>96</v>
      </c>
      <c r="H31">
        <v>36</v>
      </c>
      <c r="I31">
        <v>23</v>
      </c>
      <c r="J31">
        <v>41</v>
      </c>
      <c r="K31">
        <v>25</v>
      </c>
      <c r="L31">
        <v>35</v>
      </c>
      <c r="M31">
        <v>20</v>
      </c>
      <c r="N31">
        <v>139</v>
      </c>
    </row>
    <row r="32" spans="1:14" x14ac:dyDescent="0.25">
      <c r="A32">
        <v>31</v>
      </c>
      <c r="B32" t="s">
        <v>41</v>
      </c>
      <c r="C32" t="s">
        <v>138</v>
      </c>
      <c r="D32" t="s">
        <v>4</v>
      </c>
      <c r="E32">
        <v>2007</v>
      </c>
      <c r="F32" t="s">
        <v>26</v>
      </c>
      <c r="G32" t="s">
        <v>100</v>
      </c>
      <c r="H32" t="s">
        <v>42</v>
      </c>
      <c r="I32">
        <v>30</v>
      </c>
      <c r="J32">
        <v>39</v>
      </c>
      <c r="K32">
        <v>20</v>
      </c>
      <c r="L32">
        <v>41</v>
      </c>
      <c r="M32">
        <v>11</v>
      </c>
      <c r="N32">
        <v>141</v>
      </c>
    </row>
    <row r="33" spans="1:14" x14ac:dyDescent="0.25">
      <c r="A33">
        <v>32</v>
      </c>
      <c r="B33" t="s">
        <v>43</v>
      </c>
      <c r="C33" t="s">
        <v>139</v>
      </c>
      <c r="D33" t="s">
        <v>7</v>
      </c>
      <c r="E33">
        <v>2005</v>
      </c>
      <c r="G33" t="s">
        <v>101</v>
      </c>
      <c r="H33">
        <v>16</v>
      </c>
      <c r="I33">
        <v>31</v>
      </c>
      <c r="J33">
        <v>44</v>
      </c>
      <c r="K33">
        <v>44</v>
      </c>
      <c r="L33">
        <v>29</v>
      </c>
      <c r="M33">
        <v>24</v>
      </c>
      <c r="N33">
        <v>144</v>
      </c>
    </row>
    <row r="34" spans="1:14" x14ac:dyDescent="0.25">
      <c r="A34">
        <v>33</v>
      </c>
      <c r="B34" t="s">
        <v>44</v>
      </c>
      <c r="C34" t="s">
        <v>140</v>
      </c>
      <c r="D34" t="s">
        <v>4</v>
      </c>
      <c r="E34">
        <v>2006</v>
      </c>
      <c r="G34" t="s">
        <v>35</v>
      </c>
      <c r="H34">
        <v>29</v>
      </c>
      <c r="I34">
        <v>44</v>
      </c>
      <c r="J34">
        <v>31</v>
      </c>
      <c r="K34">
        <v>26</v>
      </c>
      <c r="L34">
        <v>31</v>
      </c>
      <c r="M34">
        <v>27</v>
      </c>
      <c r="N34">
        <v>144</v>
      </c>
    </row>
    <row r="35" spans="1:14" x14ac:dyDescent="0.25">
      <c r="A35">
        <v>34</v>
      </c>
      <c r="B35" t="s">
        <v>45</v>
      </c>
      <c r="C35" t="s">
        <v>141</v>
      </c>
      <c r="D35" t="s">
        <v>4</v>
      </c>
      <c r="E35">
        <v>2004</v>
      </c>
      <c r="G35" t="s">
        <v>104</v>
      </c>
      <c r="H35">
        <v>23</v>
      </c>
      <c r="I35">
        <v>12</v>
      </c>
      <c r="J35" t="s">
        <v>46</v>
      </c>
      <c r="K35">
        <v>10</v>
      </c>
      <c r="L35">
        <v>21</v>
      </c>
      <c r="M35" t="s">
        <v>10</v>
      </c>
      <c r="N35">
        <v>145</v>
      </c>
    </row>
    <row r="36" spans="1:14" x14ac:dyDescent="0.25">
      <c r="A36">
        <v>35</v>
      </c>
      <c r="B36" t="s">
        <v>47</v>
      </c>
      <c r="C36" t="s">
        <v>142</v>
      </c>
      <c r="D36" t="s">
        <v>7</v>
      </c>
      <c r="E36">
        <v>2009</v>
      </c>
      <c r="F36" t="s">
        <v>9</v>
      </c>
      <c r="G36" t="s">
        <v>98</v>
      </c>
      <c r="H36">
        <v>25</v>
      </c>
      <c r="I36">
        <v>24</v>
      </c>
      <c r="J36">
        <v>18</v>
      </c>
      <c r="K36">
        <v>47</v>
      </c>
      <c r="L36">
        <v>39</v>
      </c>
      <c r="M36">
        <v>40</v>
      </c>
      <c r="N36">
        <v>146</v>
      </c>
    </row>
    <row r="37" spans="1:14" x14ac:dyDescent="0.25">
      <c r="A37">
        <v>36</v>
      </c>
      <c r="B37" t="s">
        <v>48</v>
      </c>
      <c r="C37" t="s">
        <v>143</v>
      </c>
      <c r="D37" t="s">
        <v>7</v>
      </c>
      <c r="E37">
        <v>2005</v>
      </c>
      <c r="G37" t="s">
        <v>96</v>
      </c>
      <c r="H37">
        <v>34</v>
      </c>
      <c r="I37">
        <v>39</v>
      </c>
      <c r="J37">
        <v>36</v>
      </c>
      <c r="K37">
        <v>15</v>
      </c>
      <c r="L37">
        <v>32</v>
      </c>
      <c r="M37">
        <v>38</v>
      </c>
      <c r="N37">
        <v>155</v>
      </c>
    </row>
    <row r="38" spans="1:14" x14ac:dyDescent="0.25">
      <c r="A38">
        <v>37</v>
      </c>
      <c r="B38" t="s">
        <v>49</v>
      </c>
      <c r="C38" t="s">
        <v>144</v>
      </c>
      <c r="D38" t="s">
        <v>7</v>
      </c>
      <c r="E38">
        <v>2004</v>
      </c>
      <c r="G38" t="s">
        <v>96</v>
      </c>
      <c r="H38">
        <v>35</v>
      </c>
      <c r="I38">
        <v>34</v>
      </c>
      <c r="J38">
        <v>34</v>
      </c>
      <c r="K38">
        <v>33</v>
      </c>
      <c r="L38">
        <v>23</v>
      </c>
      <c r="M38">
        <v>41</v>
      </c>
      <c r="N38">
        <v>159</v>
      </c>
    </row>
    <row r="39" spans="1:14" x14ac:dyDescent="0.25">
      <c r="A39">
        <v>38</v>
      </c>
      <c r="B39" t="s">
        <v>50</v>
      </c>
      <c r="C39" t="s">
        <v>145</v>
      </c>
      <c r="D39" t="s">
        <v>7</v>
      </c>
      <c r="E39">
        <v>2007</v>
      </c>
      <c r="F39" t="s">
        <v>9</v>
      </c>
      <c r="G39" t="s">
        <v>102</v>
      </c>
      <c r="H39" t="s">
        <v>42</v>
      </c>
      <c r="I39">
        <v>43</v>
      </c>
      <c r="J39">
        <v>25</v>
      </c>
      <c r="K39">
        <v>23</v>
      </c>
      <c r="L39">
        <v>37</v>
      </c>
      <c r="M39">
        <v>32</v>
      </c>
      <c r="N39">
        <v>160</v>
      </c>
    </row>
    <row r="40" spans="1:14" x14ac:dyDescent="0.25">
      <c r="A40">
        <v>39</v>
      </c>
      <c r="B40" t="s">
        <v>51</v>
      </c>
      <c r="C40" t="s">
        <v>146</v>
      </c>
      <c r="D40" t="s">
        <v>7</v>
      </c>
      <c r="E40">
        <v>2007</v>
      </c>
      <c r="F40" t="s">
        <v>9</v>
      </c>
      <c r="G40" t="s">
        <v>96</v>
      </c>
      <c r="H40">
        <v>30</v>
      </c>
      <c r="I40">
        <v>20</v>
      </c>
      <c r="J40">
        <v>38</v>
      </c>
      <c r="K40">
        <v>32</v>
      </c>
      <c r="L40">
        <v>43</v>
      </c>
      <c r="M40">
        <v>42</v>
      </c>
      <c r="N40">
        <v>162</v>
      </c>
    </row>
    <row r="41" spans="1:14" x14ac:dyDescent="0.25">
      <c r="A41">
        <v>40</v>
      </c>
      <c r="B41" t="s">
        <v>52</v>
      </c>
      <c r="C41" t="s">
        <v>147</v>
      </c>
      <c r="D41" t="s">
        <v>7</v>
      </c>
      <c r="E41">
        <v>2004</v>
      </c>
      <c r="G41" t="s">
        <v>101</v>
      </c>
      <c r="H41">
        <v>40</v>
      </c>
      <c r="I41">
        <v>45</v>
      </c>
      <c r="J41">
        <v>33</v>
      </c>
      <c r="K41">
        <v>35</v>
      </c>
      <c r="L41">
        <v>34</v>
      </c>
      <c r="M41">
        <v>30</v>
      </c>
      <c r="N41">
        <v>172</v>
      </c>
    </row>
    <row r="42" spans="1:14" x14ac:dyDescent="0.25">
      <c r="A42">
        <v>41</v>
      </c>
      <c r="B42" t="s">
        <v>53</v>
      </c>
      <c r="C42" t="s">
        <v>148</v>
      </c>
      <c r="D42" t="s">
        <v>4</v>
      </c>
      <c r="E42">
        <v>2005</v>
      </c>
      <c r="G42" t="s">
        <v>99</v>
      </c>
      <c r="H42">
        <v>37</v>
      </c>
      <c r="I42">
        <v>26</v>
      </c>
      <c r="J42">
        <v>47</v>
      </c>
      <c r="K42">
        <v>27</v>
      </c>
      <c r="L42">
        <v>38</v>
      </c>
      <c r="M42" t="s">
        <v>10</v>
      </c>
      <c r="N42">
        <v>175</v>
      </c>
    </row>
    <row r="43" spans="1:14" x14ac:dyDescent="0.25">
      <c r="A43">
        <v>42</v>
      </c>
      <c r="B43" t="s">
        <v>54</v>
      </c>
      <c r="C43" t="s">
        <v>149</v>
      </c>
      <c r="D43" t="s">
        <v>4</v>
      </c>
      <c r="E43">
        <v>2007</v>
      </c>
      <c r="F43" t="s">
        <v>26</v>
      </c>
      <c r="G43" t="s">
        <v>96</v>
      </c>
      <c r="H43">
        <v>41</v>
      </c>
      <c r="I43">
        <v>40</v>
      </c>
      <c r="J43">
        <v>45</v>
      </c>
      <c r="K43">
        <v>31</v>
      </c>
      <c r="L43">
        <v>47</v>
      </c>
      <c r="M43">
        <v>23</v>
      </c>
      <c r="N43">
        <v>180</v>
      </c>
    </row>
    <row r="44" spans="1:14" x14ac:dyDescent="0.25">
      <c r="A44">
        <v>43</v>
      </c>
      <c r="B44" t="s">
        <v>55</v>
      </c>
      <c r="C44" t="s">
        <v>150</v>
      </c>
      <c r="D44" t="s">
        <v>7</v>
      </c>
      <c r="E44">
        <v>2006</v>
      </c>
      <c r="G44" t="s">
        <v>100</v>
      </c>
      <c r="H44" t="s">
        <v>42</v>
      </c>
      <c r="I44">
        <v>36</v>
      </c>
      <c r="J44">
        <v>46</v>
      </c>
      <c r="K44">
        <v>38</v>
      </c>
      <c r="L44">
        <v>42</v>
      </c>
      <c r="M44">
        <v>21</v>
      </c>
      <c r="N44">
        <v>183</v>
      </c>
    </row>
    <row r="45" spans="1:14" x14ac:dyDescent="0.25">
      <c r="A45">
        <v>44</v>
      </c>
      <c r="B45" t="s">
        <v>56</v>
      </c>
      <c r="C45" t="s">
        <v>151</v>
      </c>
      <c r="D45" t="s">
        <v>7</v>
      </c>
      <c r="E45">
        <v>2005</v>
      </c>
      <c r="G45" t="s">
        <v>97</v>
      </c>
      <c r="H45" t="s">
        <v>42</v>
      </c>
      <c r="I45">
        <v>46</v>
      </c>
      <c r="J45">
        <v>21</v>
      </c>
      <c r="K45">
        <v>53</v>
      </c>
      <c r="L45">
        <v>45</v>
      </c>
      <c r="M45">
        <v>29</v>
      </c>
      <c r="N45">
        <v>194</v>
      </c>
    </row>
    <row r="46" spans="1:14" x14ac:dyDescent="0.25">
      <c r="A46">
        <v>45</v>
      </c>
      <c r="B46" t="s">
        <v>57</v>
      </c>
      <c r="C46" t="s">
        <v>152</v>
      </c>
      <c r="D46" t="s">
        <v>7</v>
      </c>
      <c r="E46">
        <v>2006</v>
      </c>
      <c r="G46" t="s">
        <v>98</v>
      </c>
      <c r="H46">
        <v>42</v>
      </c>
      <c r="I46">
        <v>54</v>
      </c>
      <c r="J46">
        <v>29</v>
      </c>
      <c r="K46">
        <v>52</v>
      </c>
      <c r="L46">
        <v>40</v>
      </c>
      <c r="M46">
        <v>35</v>
      </c>
      <c r="N46">
        <v>198</v>
      </c>
    </row>
    <row r="47" spans="1:14" x14ac:dyDescent="0.25">
      <c r="A47">
        <v>46</v>
      </c>
      <c r="B47" t="s">
        <v>58</v>
      </c>
      <c r="C47" t="s">
        <v>153</v>
      </c>
      <c r="D47" t="s">
        <v>7</v>
      </c>
      <c r="E47">
        <v>2005</v>
      </c>
      <c r="G47" t="s">
        <v>106</v>
      </c>
      <c r="H47">
        <v>56</v>
      </c>
      <c r="I47">
        <v>25</v>
      </c>
      <c r="J47">
        <v>49</v>
      </c>
      <c r="K47">
        <v>36</v>
      </c>
      <c r="L47">
        <v>50</v>
      </c>
      <c r="M47">
        <v>46</v>
      </c>
      <c r="N47">
        <v>206</v>
      </c>
    </row>
    <row r="48" spans="1:14" x14ac:dyDescent="0.25">
      <c r="A48">
        <v>47</v>
      </c>
      <c r="B48" t="s">
        <v>59</v>
      </c>
      <c r="C48" t="s">
        <v>154</v>
      </c>
      <c r="D48" t="s">
        <v>7</v>
      </c>
      <c r="E48">
        <v>2005</v>
      </c>
      <c r="G48" t="s">
        <v>98</v>
      </c>
      <c r="H48">
        <v>38</v>
      </c>
      <c r="I48">
        <v>51</v>
      </c>
      <c r="J48">
        <v>53</v>
      </c>
      <c r="K48">
        <v>42</v>
      </c>
      <c r="L48">
        <v>36</v>
      </c>
      <c r="M48">
        <v>39</v>
      </c>
      <c r="N48">
        <v>206</v>
      </c>
    </row>
    <row r="49" spans="1:14" x14ac:dyDescent="0.25">
      <c r="A49">
        <v>48</v>
      </c>
      <c r="B49" t="s">
        <v>60</v>
      </c>
      <c r="C49" t="s">
        <v>155</v>
      </c>
      <c r="D49" t="s">
        <v>7</v>
      </c>
      <c r="E49">
        <v>2005</v>
      </c>
      <c r="G49" t="s">
        <v>103</v>
      </c>
      <c r="H49">
        <v>51</v>
      </c>
      <c r="I49">
        <v>47</v>
      </c>
      <c r="J49">
        <v>40</v>
      </c>
      <c r="K49">
        <v>48</v>
      </c>
      <c r="L49">
        <v>46</v>
      </c>
      <c r="M49">
        <v>34</v>
      </c>
      <c r="N49">
        <v>215</v>
      </c>
    </row>
    <row r="50" spans="1:14" x14ac:dyDescent="0.25">
      <c r="A50">
        <v>49</v>
      </c>
      <c r="B50" t="s">
        <v>61</v>
      </c>
      <c r="C50" t="s">
        <v>156</v>
      </c>
      <c r="D50" t="s">
        <v>7</v>
      </c>
      <c r="E50">
        <v>2004</v>
      </c>
      <c r="G50" t="s">
        <v>35</v>
      </c>
      <c r="H50" t="s">
        <v>42</v>
      </c>
      <c r="I50" t="s">
        <v>42</v>
      </c>
      <c r="J50" t="s">
        <v>42</v>
      </c>
      <c r="K50">
        <v>18</v>
      </c>
      <c r="L50">
        <v>28</v>
      </c>
      <c r="N50">
        <v>13</v>
      </c>
    </row>
    <row r="51" spans="1:14" x14ac:dyDescent="0.25">
      <c r="A51">
        <v>50</v>
      </c>
      <c r="B51" t="s">
        <v>62</v>
      </c>
      <c r="C51" t="s">
        <v>157</v>
      </c>
      <c r="D51" t="s">
        <v>7</v>
      </c>
      <c r="E51">
        <v>2009</v>
      </c>
      <c r="F51" t="s">
        <v>9</v>
      </c>
      <c r="G51" t="s">
        <v>35</v>
      </c>
      <c r="H51">
        <v>52</v>
      </c>
      <c r="I51">
        <v>49</v>
      </c>
      <c r="J51">
        <v>58</v>
      </c>
      <c r="K51">
        <v>40</v>
      </c>
      <c r="L51">
        <v>51</v>
      </c>
      <c r="M51">
        <v>33</v>
      </c>
      <c r="N51">
        <v>225</v>
      </c>
    </row>
    <row r="52" spans="1:14" x14ac:dyDescent="0.25">
      <c r="A52">
        <v>51</v>
      </c>
      <c r="B52" t="s">
        <v>63</v>
      </c>
      <c r="C52" t="s">
        <v>158</v>
      </c>
      <c r="D52" t="s">
        <v>7</v>
      </c>
      <c r="E52">
        <v>2007</v>
      </c>
      <c r="F52" t="s">
        <v>9</v>
      </c>
      <c r="G52" t="s">
        <v>96</v>
      </c>
      <c r="H52">
        <v>39</v>
      </c>
      <c r="I52">
        <v>56</v>
      </c>
      <c r="J52">
        <v>43</v>
      </c>
      <c r="K52">
        <v>43</v>
      </c>
      <c r="L52">
        <v>52</v>
      </c>
      <c r="M52">
        <v>58</v>
      </c>
      <c r="N52">
        <v>233</v>
      </c>
    </row>
    <row r="53" spans="1:14" x14ac:dyDescent="0.25">
      <c r="A53">
        <v>52</v>
      </c>
      <c r="B53" t="s">
        <v>64</v>
      </c>
      <c r="C53" t="s">
        <v>159</v>
      </c>
      <c r="D53" t="s">
        <v>4</v>
      </c>
      <c r="E53">
        <v>2007</v>
      </c>
      <c r="F53" t="s">
        <v>26</v>
      </c>
      <c r="G53" t="s">
        <v>101</v>
      </c>
      <c r="H53">
        <v>47</v>
      </c>
      <c r="I53">
        <v>58</v>
      </c>
      <c r="J53">
        <v>54</v>
      </c>
      <c r="K53">
        <v>46</v>
      </c>
      <c r="L53">
        <v>44</v>
      </c>
      <c r="M53">
        <v>55</v>
      </c>
      <c r="N53">
        <v>246</v>
      </c>
    </row>
    <row r="54" spans="1:14" x14ac:dyDescent="0.25">
      <c r="A54">
        <v>53</v>
      </c>
      <c r="B54" t="s">
        <v>65</v>
      </c>
      <c r="C54" t="s">
        <v>160</v>
      </c>
      <c r="D54" t="s">
        <v>7</v>
      </c>
      <c r="E54">
        <v>2008</v>
      </c>
      <c r="F54" t="s">
        <v>9</v>
      </c>
      <c r="G54" t="s">
        <v>97</v>
      </c>
      <c r="H54">
        <v>60</v>
      </c>
      <c r="I54">
        <v>27</v>
      </c>
      <c r="J54">
        <v>62</v>
      </c>
      <c r="K54">
        <v>55</v>
      </c>
      <c r="L54">
        <v>58</v>
      </c>
      <c r="M54">
        <v>52</v>
      </c>
      <c r="N54">
        <v>252</v>
      </c>
    </row>
    <row r="55" spans="1:14" x14ac:dyDescent="0.25">
      <c r="A55">
        <v>54</v>
      </c>
      <c r="B55" t="s">
        <v>66</v>
      </c>
      <c r="C55" t="s">
        <v>161</v>
      </c>
      <c r="D55" t="s">
        <v>7</v>
      </c>
      <c r="E55">
        <v>2006</v>
      </c>
      <c r="G55" t="s">
        <v>105</v>
      </c>
      <c r="H55">
        <v>44</v>
      </c>
      <c r="I55">
        <v>52</v>
      </c>
      <c r="J55">
        <v>55</v>
      </c>
      <c r="K55">
        <v>56</v>
      </c>
      <c r="L55">
        <v>54</v>
      </c>
      <c r="M55">
        <v>49</v>
      </c>
      <c r="N55">
        <v>254</v>
      </c>
    </row>
    <row r="56" spans="1:14" x14ac:dyDescent="0.25">
      <c r="A56">
        <v>55</v>
      </c>
      <c r="B56" t="s">
        <v>67</v>
      </c>
      <c r="C56" t="s">
        <v>162</v>
      </c>
      <c r="D56" t="s">
        <v>7</v>
      </c>
      <c r="E56">
        <v>2007</v>
      </c>
      <c r="F56" t="s">
        <v>9</v>
      </c>
      <c r="G56" t="s">
        <v>106</v>
      </c>
      <c r="H56">
        <v>61</v>
      </c>
      <c r="I56">
        <v>53</v>
      </c>
      <c r="J56">
        <v>42</v>
      </c>
      <c r="K56">
        <v>58</v>
      </c>
      <c r="L56">
        <v>49</v>
      </c>
      <c r="M56">
        <v>56</v>
      </c>
      <c r="N56">
        <v>258</v>
      </c>
    </row>
    <row r="57" spans="1:14" x14ac:dyDescent="0.25">
      <c r="A57">
        <v>56</v>
      </c>
      <c r="B57" t="s">
        <v>68</v>
      </c>
      <c r="C57" t="s">
        <v>163</v>
      </c>
      <c r="D57" t="s">
        <v>4</v>
      </c>
      <c r="E57">
        <v>2008</v>
      </c>
      <c r="F57" t="s">
        <v>26</v>
      </c>
      <c r="G57" t="s">
        <v>35</v>
      </c>
      <c r="H57">
        <v>50</v>
      </c>
      <c r="I57">
        <v>55</v>
      </c>
      <c r="J57">
        <v>51</v>
      </c>
      <c r="K57">
        <v>50</v>
      </c>
      <c r="L57">
        <v>61</v>
      </c>
      <c r="M57">
        <v>53</v>
      </c>
      <c r="N57">
        <v>259</v>
      </c>
    </row>
    <row r="58" spans="1:14" x14ac:dyDescent="0.25">
      <c r="A58">
        <v>57</v>
      </c>
      <c r="B58" t="s">
        <v>69</v>
      </c>
      <c r="C58" t="s">
        <v>164</v>
      </c>
      <c r="D58" t="s">
        <v>4</v>
      </c>
      <c r="E58">
        <v>2007</v>
      </c>
      <c r="F58" t="s">
        <v>26</v>
      </c>
      <c r="G58" t="s">
        <v>35</v>
      </c>
      <c r="H58">
        <v>59</v>
      </c>
      <c r="I58">
        <v>50</v>
      </c>
      <c r="J58">
        <v>60</v>
      </c>
      <c r="K58">
        <v>59</v>
      </c>
      <c r="L58">
        <v>48</v>
      </c>
      <c r="M58">
        <v>45</v>
      </c>
      <c r="N58">
        <v>261</v>
      </c>
    </row>
    <row r="59" spans="1:14" x14ac:dyDescent="0.25">
      <c r="A59">
        <v>58</v>
      </c>
      <c r="B59" t="s">
        <v>70</v>
      </c>
      <c r="C59" t="s">
        <v>165</v>
      </c>
      <c r="D59" t="s">
        <v>4</v>
      </c>
      <c r="E59">
        <v>2007</v>
      </c>
      <c r="F59" t="s">
        <v>26</v>
      </c>
      <c r="G59" t="s">
        <v>5</v>
      </c>
      <c r="H59">
        <v>49</v>
      </c>
      <c r="I59">
        <v>48</v>
      </c>
      <c r="J59">
        <v>48</v>
      </c>
      <c r="K59">
        <v>60</v>
      </c>
      <c r="L59">
        <v>57</v>
      </c>
      <c r="M59">
        <v>59</v>
      </c>
      <c r="N59">
        <v>261</v>
      </c>
    </row>
    <row r="60" spans="1:14" x14ac:dyDescent="0.25">
      <c r="A60">
        <v>59</v>
      </c>
      <c r="B60" t="s">
        <v>71</v>
      </c>
      <c r="C60" t="s">
        <v>166</v>
      </c>
      <c r="D60" t="s">
        <v>7</v>
      </c>
      <c r="E60">
        <v>2008</v>
      </c>
      <c r="F60" t="s">
        <v>9</v>
      </c>
      <c r="G60" t="s">
        <v>16</v>
      </c>
      <c r="H60">
        <v>58</v>
      </c>
      <c r="I60">
        <v>60</v>
      </c>
      <c r="J60">
        <v>50</v>
      </c>
      <c r="K60">
        <v>49</v>
      </c>
      <c r="L60">
        <v>56</v>
      </c>
      <c r="M60">
        <v>51</v>
      </c>
      <c r="N60">
        <v>264</v>
      </c>
    </row>
    <row r="61" spans="1:14" x14ac:dyDescent="0.25">
      <c r="A61">
        <v>60</v>
      </c>
      <c r="B61" t="s">
        <v>72</v>
      </c>
      <c r="C61" t="s">
        <v>167</v>
      </c>
      <c r="D61" t="s">
        <v>4</v>
      </c>
      <c r="E61">
        <v>2007</v>
      </c>
      <c r="F61" t="s">
        <v>26</v>
      </c>
      <c r="G61" t="s">
        <v>5</v>
      </c>
      <c r="H61">
        <v>46</v>
      </c>
      <c r="I61">
        <v>57</v>
      </c>
      <c r="J61">
        <v>57</v>
      </c>
      <c r="K61">
        <v>64</v>
      </c>
      <c r="L61">
        <v>55</v>
      </c>
      <c r="M61">
        <v>57</v>
      </c>
      <c r="N61">
        <v>272</v>
      </c>
    </row>
    <row r="62" spans="1:14" x14ac:dyDescent="0.25">
      <c r="A62">
        <v>61</v>
      </c>
      <c r="B62" t="s">
        <v>73</v>
      </c>
      <c r="C62" t="s">
        <v>168</v>
      </c>
      <c r="D62" t="s">
        <v>7</v>
      </c>
      <c r="E62">
        <v>2005</v>
      </c>
      <c r="G62" t="s">
        <v>101</v>
      </c>
      <c r="H62">
        <v>48</v>
      </c>
      <c r="I62" t="s">
        <v>42</v>
      </c>
      <c r="J62" t="s">
        <v>42</v>
      </c>
      <c r="K62" t="s">
        <v>42</v>
      </c>
      <c r="L62">
        <v>26</v>
      </c>
      <c r="M62">
        <v>43</v>
      </c>
      <c r="N62">
        <v>275</v>
      </c>
    </row>
    <row r="63" spans="1:14" x14ac:dyDescent="0.25">
      <c r="A63">
        <v>62</v>
      </c>
      <c r="B63" t="s">
        <v>74</v>
      </c>
      <c r="C63" t="s">
        <v>169</v>
      </c>
      <c r="D63" t="s">
        <v>4</v>
      </c>
      <c r="E63">
        <v>2007</v>
      </c>
      <c r="F63" t="s">
        <v>26</v>
      </c>
      <c r="G63" t="s">
        <v>101</v>
      </c>
      <c r="H63" t="s">
        <v>42</v>
      </c>
      <c r="I63">
        <v>62</v>
      </c>
      <c r="J63">
        <v>61</v>
      </c>
      <c r="K63">
        <v>62</v>
      </c>
      <c r="L63">
        <v>53</v>
      </c>
      <c r="M63">
        <v>50</v>
      </c>
      <c r="N63">
        <v>288</v>
      </c>
    </row>
    <row r="64" spans="1:14" x14ac:dyDescent="0.25">
      <c r="A64">
        <v>63</v>
      </c>
      <c r="B64" t="s">
        <v>75</v>
      </c>
      <c r="C64" t="s">
        <v>170</v>
      </c>
      <c r="D64" t="s">
        <v>4</v>
      </c>
      <c r="E64">
        <v>2007</v>
      </c>
      <c r="F64" t="s">
        <v>26</v>
      </c>
      <c r="G64" t="s">
        <v>98</v>
      </c>
      <c r="H64">
        <v>53</v>
      </c>
      <c r="I64">
        <v>65</v>
      </c>
      <c r="J64">
        <v>59</v>
      </c>
      <c r="K64">
        <v>61</v>
      </c>
      <c r="L64">
        <v>60</v>
      </c>
      <c r="M64">
        <v>60</v>
      </c>
      <c r="N64">
        <v>293</v>
      </c>
    </row>
    <row r="65" spans="1:14" x14ac:dyDescent="0.25">
      <c r="A65">
        <v>64</v>
      </c>
      <c r="B65" t="s">
        <v>76</v>
      </c>
      <c r="C65" t="s">
        <v>171</v>
      </c>
      <c r="D65" t="s">
        <v>4</v>
      </c>
      <c r="E65">
        <v>2009</v>
      </c>
      <c r="F65" t="s">
        <v>26</v>
      </c>
      <c r="G65" t="s">
        <v>35</v>
      </c>
      <c r="H65">
        <v>55</v>
      </c>
      <c r="I65">
        <v>59</v>
      </c>
      <c r="J65">
        <v>64</v>
      </c>
      <c r="K65">
        <v>54</v>
      </c>
      <c r="L65">
        <v>64</v>
      </c>
      <c r="M65">
        <v>61</v>
      </c>
      <c r="N65">
        <v>293</v>
      </c>
    </row>
    <row r="66" spans="1:14" x14ac:dyDescent="0.25">
      <c r="A66">
        <v>65</v>
      </c>
      <c r="B66" t="s">
        <v>77</v>
      </c>
      <c r="C66" t="s">
        <v>172</v>
      </c>
      <c r="D66" t="s">
        <v>4</v>
      </c>
      <c r="E66">
        <v>2006</v>
      </c>
      <c r="G66" t="s">
        <v>103</v>
      </c>
      <c r="H66">
        <v>63</v>
      </c>
      <c r="I66">
        <v>61</v>
      </c>
      <c r="J66">
        <v>52</v>
      </c>
      <c r="K66">
        <v>65</v>
      </c>
      <c r="L66">
        <v>62</v>
      </c>
      <c r="M66">
        <v>62</v>
      </c>
      <c r="N66">
        <v>300</v>
      </c>
    </row>
    <row r="67" spans="1:14" x14ac:dyDescent="0.25">
      <c r="A67">
        <v>66</v>
      </c>
      <c r="B67" t="s">
        <v>78</v>
      </c>
      <c r="C67" t="s">
        <v>173</v>
      </c>
      <c r="D67" t="s">
        <v>7</v>
      </c>
      <c r="E67">
        <v>2008</v>
      </c>
      <c r="F67" t="s">
        <v>9</v>
      </c>
      <c r="G67" t="s">
        <v>35</v>
      </c>
      <c r="H67">
        <v>62</v>
      </c>
      <c r="I67">
        <v>64</v>
      </c>
      <c r="J67" t="s">
        <v>42</v>
      </c>
      <c r="K67">
        <v>57</v>
      </c>
      <c r="L67">
        <v>65</v>
      </c>
      <c r="M67">
        <v>54</v>
      </c>
      <c r="N67">
        <v>302</v>
      </c>
    </row>
    <row r="68" spans="1:14" x14ac:dyDescent="0.25">
      <c r="A68">
        <v>67</v>
      </c>
      <c r="B68" t="s">
        <v>79</v>
      </c>
      <c r="C68" t="s">
        <v>174</v>
      </c>
      <c r="D68" t="s">
        <v>7</v>
      </c>
      <c r="E68">
        <v>2005</v>
      </c>
      <c r="G68" t="s">
        <v>106</v>
      </c>
      <c r="H68">
        <v>54</v>
      </c>
      <c r="I68">
        <v>66</v>
      </c>
      <c r="J68" t="s">
        <v>42</v>
      </c>
      <c r="K68" t="s">
        <v>42</v>
      </c>
      <c r="L68">
        <v>63</v>
      </c>
      <c r="M68">
        <v>47</v>
      </c>
      <c r="N68">
        <v>309</v>
      </c>
    </row>
    <row r="69" spans="1:14" x14ac:dyDescent="0.25">
      <c r="A69">
        <v>68</v>
      </c>
      <c r="B69" t="s">
        <v>80</v>
      </c>
      <c r="C69" t="s">
        <v>175</v>
      </c>
      <c r="D69" t="s">
        <v>7</v>
      </c>
      <c r="E69">
        <v>2009</v>
      </c>
      <c r="F69" t="s">
        <v>9</v>
      </c>
      <c r="G69" t="s">
        <v>102</v>
      </c>
      <c r="H69">
        <v>57</v>
      </c>
      <c r="I69">
        <v>63</v>
      </c>
      <c r="J69">
        <v>56</v>
      </c>
      <c r="K69">
        <v>63</v>
      </c>
      <c r="L69" t="s">
        <v>42</v>
      </c>
      <c r="M69" t="s">
        <v>42</v>
      </c>
      <c r="N69">
        <v>318</v>
      </c>
    </row>
    <row r="70" spans="1:14" x14ac:dyDescent="0.25">
      <c r="A70">
        <v>69</v>
      </c>
      <c r="B70" t="s">
        <v>81</v>
      </c>
      <c r="C70" t="s">
        <v>176</v>
      </c>
      <c r="D70" t="s">
        <v>4</v>
      </c>
      <c r="E70">
        <v>2008</v>
      </c>
      <c r="F70" t="s">
        <v>26</v>
      </c>
      <c r="G70" t="s">
        <v>96</v>
      </c>
      <c r="H70" t="s">
        <v>42</v>
      </c>
      <c r="I70">
        <v>67</v>
      </c>
      <c r="J70">
        <v>63</v>
      </c>
      <c r="K70" t="s">
        <v>42</v>
      </c>
      <c r="L70" t="s">
        <v>42</v>
      </c>
      <c r="M70" t="s">
        <v>42</v>
      </c>
      <c r="N70">
        <v>367</v>
      </c>
    </row>
    <row r="71" spans="1:14" x14ac:dyDescent="0.25">
      <c r="A71">
        <v>70</v>
      </c>
      <c r="B71" t="s">
        <v>82</v>
      </c>
      <c r="C71" t="s">
        <v>177</v>
      </c>
      <c r="D71" t="s">
        <v>4</v>
      </c>
      <c r="E71">
        <v>2008</v>
      </c>
      <c r="F71" t="s">
        <v>26</v>
      </c>
      <c r="G71" t="s">
        <v>102</v>
      </c>
      <c r="H71" t="s">
        <v>42</v>
      </c>
      <c r="I71" t="s">
        <v>42</v>
      </c>
      <c r="J71" t="s">
        <v>42</v>
      </c>
      <c r="K71" t="s">
        <v>42</v>
      </c>
      <c r="L71">
        <v>59</v>
      </c>
      <c r="M71" t="s">
        <v>42</v>
      </c>
      <c r="N71">
        <v>375</v>
      </c>
    </row>
    <row r="72" spans="1:14" x14ac:dyDescent="0.25">
      <c r="A72">
        <v>71</v>
      </c>
      <c r="B72" t="s">
        <v>83</v>
      </c>
      <c r="C72" t="s">
        <v>178</v>
      </c>
      <c r="D72" t="s">
        <v>4</v>
      </c>
      <c r="E72">
        <v>2010</v>
      </c>
      <c r="F72" t="s">
        <v>26</v>
      </c>
      <c r="G72" t="s">
        <v>96</v>
      </c>
      <c r="H72" t="s">
        <v>42</v>
      </c>
      <c r="I72">
        <v>68</v>
      </c>
      <c r="J72" t="s">
        <v>42</v>
      </c>
      <c r="K72" t="s">
        <v>42</v>
      </c>
      <c r="L72" t="s">
        <v>42</v>
      </c>
      <c r="M72" t="s">
        <v>42</v>
      </c>
      <c r="N72">
        <v>384</v>
      </c>
    </row>
    <row r="73" spans="1:14" x14ac:dyDescent="0.25">
      <c r="A73">
        <v>72</v>
      </c>
      <c r="B73" t="s">
        <v>84</v>
      </c>
      <c r="C73" t="s">
        <v>179</v>
      </c>
      <c r="D73" t="s">
        <v>7</v>
      </c>
      <c r="E73">
        <v>2010</v>
      </c>
      <c r="F73" t="s">
        <v>9</v>
      </c>
      <c r="G73" t="s">
        <v>96</v>
      </c>
      <c r="H73" t="s">
        <v>42</v>
      </c>
      <c r="I73">
        <v>69</v>
      </c>
      <c r="J73" t="s">
        <v>42</v>
      </c>
      <c r="K73" t="s">
        <v>42</v>
      </c>
      <c r="L73" t="s">
        <v>42</v>
      </c>
      <c r="M73" t="s">
        <v>42</v>
      </c>
      <c r="N73">
        <v>385</v>
      </c>
    </row>
    <row r="74" spans="1:14" x14ac:dyDescent="0.25">
      <c r="A74">
        <v>73</v>
      </c>
      <c r="B74" t="s">
        <v>85</v>
      </c>
      <c r="C74" t="s">
        <v>180</v>
      </c>
      <c r="D74" t="s">
        <v>4</v>
      </c>
      <c r="E74">
        <v>2010</v>
      </c>
      <c r="F74" t="s">
        <v>26</v>
      </c>
      <c r="G74" t="s">
        <v>96</v>
      </c>
      <c r="H74" t="s">
        <v>42</v>
      </c>
      <c r="I74">
        <v>70</v>
      </c>
      <c r="J74" t="s">
        <v>42</v>
      </c>
      <c r="K74" t="s">
        <v>42</v>
      </c>
      <c r="L74" t="s">
        <v>42</v>
      </c>
      <c r="M74" t="s">
        <v>42</v>
      </c>
      <c r="N74">
        <v>386</v>
      </c>
    </row>
    <row r="75" spans="1:14" x14ac:dyDescent="0.25">
      <c r="A75">
        <v>74</v>
      </c>
      <c r="B75" t="s">
        <v>86</v>
      </c>
      <c r="C75" t="s">
        <v>181</v>
      </c>
      <c r="D75" t="s">
        <v>4</v>
      </c>
      <c r="E75">
        <v>2008</v>
      </c>
      <c r="F75" t="s">
        <v>26</v>
      </c>
      <c r="G75" t="s">
        <v>97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>
        <v>395</v>
      </c>
    </row>
    <row r="76" spans="1:14" x14ac:dyDescent="0.25">
      <c r="A76">
        <v>74</v>
      </c>
      <c r="B76" t="s">
        <v>87</v>
      </c>
      <c r="C76" t="s">
        <v>182</v>
      </c>
      <c r="D76" t="s">
        <v>7</v>
      </c>
      <c r="E76">
        <v>2007</v>
      </c>
      <c r="F76" t="s">
        <v>9</v>
      </c>
      <c r="G76" t="s">
        <v>97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>
        <v>395</v>
      </c>
    </row>
    <row r="77" spans="1:14" x14ac:dyDescent="0.25">
      <c r="A77">
        <v>74</v>
      </c>
      <c r="B77" t="s">
        <v>88</v>
      </c>
      <c r="C77" t="s">
        <v>183</v>
      </c>
      <c r="D77" t="s">
        <v>4</v>
      </c>
      <c r="E77">
        <v>2008</v>
      </c>
      <c r="F77" t="s">
        <v>26</v>
      </c>
      <c r="G77" t="s">
        <v>96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>
        <v>395</v>
      </c>
    </row>
    <row r="78" spans="1:14" x14ac:dyDescent="0.25">
      <c r="A78">
        <v>74</v>
      </c>
      <c r="B78" t="s">
        <v>89</v>
      </c>
      <c r="C78" t="s">
        <v>184</v>
      </c>
      <c r="D78" t="s">
        <v>7</v>
      </c>
      <c r="E78">
        <v>2010</v>
      </c>
      <c r="F78" t="s">
        <v>9</v>
      </c>
      <c r="G78" t="s">
        <v>96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>
        <v>395</v>
      </c>
    </row>
    <row r="79" spans="1:14" x14ac:dyDescent="0.25">
      <c r="A79">
        <v>74</v>
      </c>
      <c r="B79" t="s">
        <v>90</v>
      </c>
      <c r="C79" t="s">
        <v>185</v>
      </c>
      <c r="D79" t="s">
        <v>4</v>
      </c>
      <c r="E79">
        <v>2009</v>
      </c>
      <c r="F79" t="s">
        <v>91</v>
      </c>
      <c r="G79" t="s">
        <v>96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PokalBurje</vt:lpstr>
      <vt:lpstr>jadralci</vt:lpstr>
      <vt:lpstr>klubi</vt:lpstr>
      <vt:lpstr>plovi</vt:lpstr>
      <vt:lpstr>List5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Uporabnik</cp:lastModifiedBy>
  <dcterms:created xsi:type="dcterms:W3CDTF">2018-05-29T08:45:49Z</dcterms:created>
  <dcterms:modified xsi:type="dcterms:W3CDTF">2018-07-04T12:14:52Z</dcterms:modified>
</cp:coreProperties>
</file>