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Study\ЛАБЫ\СА\"/>
    </mc:Choice>
  </mc:AlternateContent>
  <xr:revisionPtr revIDLastSave="0" documentId="13_ncr:1_{E9D36F43-2CD5-4B1B-90E6-18064F90CAB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1" sheetId="1" r:id="rId1"/>
    <sheet name="Лист2" sheetId="2" r:id="rId2"/>
  </sheets>
  <definedNames>
    <definedName name="_Toc517350765" localSheetId="1">Лист2!$B$16</definedName>
    <definedName name="_Toc517350766" localSheetId="1">Лист2!$B$24</definedName>
    <definedName name="solver_adj" localSheetId="0" hidden="1">Лист1!$D$26:$F$26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Лист1!$D$20:$D$24</definedName>
    <definedName name="solver_lhs2" localSheetId="0" hidden="1">Лист1!$E$20:$E$24</definedName>
    <definedName name="solver_lhs3" localSheetId="0" hidden="1">Лист1!$F$20:$F$24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hs1" localSheetId="0" hidden="1">Лист1!$D$25</definedName>
    <definedName name="solver_rhs2" localSheetId="0" hidden="1">Лист1!$E$25</definedName>
    <definedName name="solver_rhs3" localSheetId="0" hidden="1">Лист1!$F$25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6" i="2" l="1"/>
  <c r="C65" i="2"/>
  <c r="H61" i="2"/>
  <c r="H62" i="2"/>
  <c r="H60" i="2"/>
  <c r="G62" i="2"/>
  <c r="G61" i="2"/>
  <c r="G60" i="2"/>
  <c r="F61" i="2"/>
  <c r="F62" i="2"/>
  <c r="F60" i="2"/>
  <c r="D45" i="2"/>
  <c r="E45" i="2"/>
  <c r="C45" i="2"/>
  <c r="D44" i="2"/>
  <c r="E44" i="2"/>
  <c r="C44" i="2"/>
  <c r="D43" i="2"/>
  <c r="E43" i="2"/>
  <c r="C43" i="2"/>
  <c r="D42" i="2"/>
  <c r="E42" i="2"/>
  <c r="C42" i="2"/>
  <c r="I36" i="2"/>
  <c r="I37" i="2"/>
  <c r="I35" i="2"/>
  <c r="H35" i="2"/>
  <c r="G36" i="2"/>
  <c r="G37" i="2"/>
  <c r="G35" i="2"/>
  <c r="F36" i="2"/>
  <c r="F37" i="2"/>
  <c r="F35" i="2"/>
  <c r="D21" i="2"/>
  <c r="E21" i="2"/>
  <c r="F21" i="2"/>
  <c r="G21" i="2"/>
  <c r="C21" i="2"/>
  <c r="D20" i="2"/>
  <c r="E20" i="2"/>
  <c r="F20" i="2"/>
  <c r="G20" i="2"/>
  <c r="C20" i="2"/>
</calcChain>
</file>

<file path=xl/sharedStrings.xml><?xml version="1.0" encoding="utf-8"?>
<sst xmlns="http://schemas.openxmlformats.org/spreadsheetml/2006/main" count="147" uniqueCount="76">
  <si>
    <t>Вариант Б.7</t>
  </si>
  <si>
    <t>Предприятие предполагает закупить универсальный станок для изготовления изделий нескольких типов. Характеристики станков, из которых делается выбор, следующие.</t>
  </si>
  <si>
    <t>Станок</t>
  </si>
  <si>
    <t>СТ1</t>
  </si>
  <si>
    <t>СТ2</t>
  </si>
  <si>
    <t>СТ3</t>
  </si>
  <si>
    <t>СТ4</t>
  </si>
  <si>
    <t>СТ5</t>
  </si>
  <si>
    <t>СТ6</t>
  </si>
  <si>
    <t>Важность критериев оценивается двумя экспертами.</t>
  </si>
  <si>
    <t>K1</t>
  </si>
  <si>
    <t>K2</t>
  </si>
  <si>
    <t>K3</t>
  </si>
  <si>
    <t>Стоимость станка, тыс.ден.ед. (K2)</t>
  </si>
  <si>
    <t>Ci</t>
  </si>
  <si>
    <t>1-эксперт</t>
  </si>
  <si>
    <t>2- эксперт</t>
  </si>
  <si>
    <t xml:space="preserve">По множеству Паретто </t>
  </si>
  <si>
    <t>К1</t>
  </si>
  <si>
    <t>К2</t>
  </si>
  <si>
    <t>К3</t>
  </si>
  <si>
    <t>достаточно высокая</t>
  </si>
  <si>
    <t>средняя</t>
  </si>
  <si>
    <t>очень высокая</t>
  </si>
  <si>
    <t>достаточно высокая (немного ниже, чем у СТ1 и СТ6)</t>
  </si>
  <si>
    <t>По мнению первого эксперта, основной критерий - производительность, немного менее важный - на­дежность, еще немного менее важный - стоимость.</t>
  </si>
  <si>
    <t>По мнению второго эксперта, основной критерий - производительность, менее важный - стоимость, еще немного менее важный - надежность.</t>
  </si>
  <si>
    <t>Производительность, изделий/ч (K1)</t>
  </si>
  <si>
    <t>Надежность (K3)</t>
  </si>
  <si>
    <r>
      <t>2</t>
    </r>
    <r>
      <rPr>
        <b/>
        <sz val="7"/>
        <color theme="1"/>
        <rFont val="Times New Roman"/>
        <family val="1"/>
        <charset val="204"/>
      </rPr>
      <t xml:space="preserve">    </t>
    </r>
    <r>
      <rPr>
        <sz val="14"/>
        <color theme="1"/>
        <rFont val="Times New Roman"/>
        <family val="1"/>
        <charset val="204"/>
      </rPr>
      <t>По указанию преподавателя выполнить анализ альтернатив и выбрать лучшую альтернативу одним из следующих двух способов:</t>
    </r>
  </si>
  <si>
    <r>
      <t>−</t>
    </r>
    <r>
      <rPr>
        <sz val="7"/>
        <color theme="1"/>
        <rFont val="Times New Roman"/>
        <family val="1"/>
        <charset val="204"/>
      </rPr>
      <t xml:space="preserve">    </t>
    </r>
    <r>
      <rPr>
        <sz val="14"/>
        <color theme="1"/>
        <rFont val="Times New Roman"/>
        <family val="1"/>
        <charset val="204"/>
      </rPr>
      <t>первый способ:</t>
    </r>
  </si>
  <si>
    <t>а) используя методику экспресс-анализа альтернатив, выбрать три лучших альтернативы;</t>
  </si>
  <si>
    <t>б) выполнить ранжирование выбранных альтернатив, используя методику скаляризации векторных оценок;</t>
  </si>
  <si>
    <t>в) сравнить две лучшие альтернативы, используя методику сравнительной оценки двух альтернатив по степени доминирования;</t>
  </si>
  <si>
    <t>1    Выбрать множество Парето.</t>
  </si>
  <si>
    <t>Деление на</t>
  </si>
  <si>
    <t>мах</t>
  </si>
  <si>
    <t>мин</t>
  </si>
  <si>
    <t>Безразмерные оценки альтернатив</t>
  </si>
  <si>
    <t>Минимальные оценки альтернатив</t>
  </si>
  <si>
    <t>Pi</t>
  </si>
  <si>
    <t>P0</t>
  </si>
  <si>
    <t>Del</t>
  </si>
  <si>
    <t>Безразмерные оценки альтернатив (3 лучших)</t>
  </si>
  <si>
    <t>R</t>
  </si>
  <si>
    <t>Ri</t>
  </si>
  <si>
    <t>Wi</t>
  </si>
  <si>
    <t>Взвешенные безразмерные оценки альтернати</t>
  </si>
  <si>
    <t>E</t>
  </si>
  <si>
    <r>
      <rPr>
        <b/>
        <sz val="7"/>
        <color theme="1"/>
        <rFont val="Times New Roman"/>
        <family val="1"/>
        <charset val="204"/>
      </rPr>
      <t xml:space="preserve"> </t>
    </r>
    <r>
      <rPr>
        <b/>
        <sz val="14"/>
        <color theme="1"/>
        <rFont val="Arial"/>
        <family val="2"/>
        <charset val="204"/>
      </rPr>
      <t>Методика скаляризации векторных оценок</t>
    </r>
  </si>
  <si>
    <r>
      <rPr>
        <b/>
        <sz val="7"/>
        <color theme="1"/>
        <rFont val="Times New Roman"/>
        <family val="1"/>
        <charset val="204"/>
      </rPr>
      <t xml:space="preserve"> </t>
    </r>
    <r>
      <rPr>
        <b/>
        <sz val="14"/>
        <color theme="1"/>
        <rFont val="Arial"/>
        <family val="2"/>
        <charset val="204"/>
      </rPr>
      <t>Методика экспресс-анализа альтернатив</t>
    </r>
  </si>
  <si>
    <t>Методика сравнительной оценки двух альтернатив</t>
  </si>
  <si>
    <t>по степени доминирования</t>
  </si>
  <si>
    <t xml:space="preserve">Множесто Поретто </t>
  </si>
  <si>
    <t>к1</t>
  </si>
  <si>
    <t>к3</t>
  </si>
  <si>
    <t>к2</t>
  </si>
  <si>
    <t>R(ранг)</t>
  </si>
  <si>
    <t>Vi</t>
  </si>
  <si>
    <t>ранжирование критериев по важности</t>
  </si>
  <si>
    <t>V</t>
  </si>
  <si>
    <t>Вес</t>
  </si>
  <si>
    <t xml:space="preserve">отношения оценок альтернатив (степени доминирования) </t>
  </si>
  <si>
    <t>S</t>
  </si>
  <si>
    <t xml:space="preserve">скорректированные степени доминирования </t>
  </si>
  <si>
    <t>C</t>
  </si>
  <si>
    <t>Si</t>
  </si>
  <si>
    <t>оценка доминирования над другой альтернативой</t>
  </si>
  <si>
    <t>D</t>
  </si>
  <si>
    <t>D1</t>
  </si>
  <si>
    <t>D3</t>
  </si>
  <si>
    <t>Di</t>
  </si>
  <si>
    <t>обобщенная оценка доминирования</t>
  </si>
  <si>
    <t>Т.к. D &lt; 1</t>
  </si>
  <si>
    <t>&gt;&gt;</t>
  </si>
  <si>
    <t>СТ3 Лучше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</si>
</sst>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7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b/>
      <sz val="14"/>
      <color theme="1"/>
      <name val="Arial"/>
      <family val="2"/>
      <charset val="204"/>
    </font>
    <font>
      <b/>
      <sz val="14"/>
      <color theme="1"/>
      <name val="Arial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9">
    <xf numFmtId="0" fontId="0" fillId="0" borderId="0" xfId="0"/>
    <xf numFmtId="0" fontId="4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vertical="center" wrapText="1"/>
    </xf>
    <xf numFmtId="0" fontId="2" fillId="3" borderId="2" xfId="2" applyBorder="1" applyAlignment="1">
      <alignment horizontal="center" vertical="center" wrapText="1"/>
    </xf>
    <xf numFmtId="0" fontId="2" fillId="3" borderId="5" xfId="2" applyBorder="1" applyAlignment="1">
      <alignment horizontal="center" vertical="center" wrapText="1"/>
    </xf>
    <xf numFmtId="0" fontId="2" fillId="3" borderId="8" xfId="2" applyBorder="1" applyAlignment="1">
      <alignment vertical="center" wrapText="1"/>
    </xf>
    <xf numFmtId="0" fontId="0" fillId="0" borderId="10" xfId="0" applyBorder="1"/>
    <xf numFmtId="0" fontId="0" fillId="5" borderId="10" xfId="0" applyFill="1" applyBorder="1"/>
    <xf numFmtId="0" fontId="3" fillId="4" borderId="10" xfId="3" applyBorder="1"/>
    <xf numFmtId="0" fontId="1" fillId="2" borderId="10" xfId="1" applyBorder="1"/>
    <xf numFmtId="0" fontId="2" fillId="3" borderId="10" xfId="2" applyBorder="1"/>
    <xf numFmtId="0" fontId="1" fillId="2" borderId="0" xfId="1"/>
    <xf numFmtId="0" fontId="3" fillId="4" borderId="0" xfId="3"/>
    <xf numFmtId="0" fontId="2" fillId="3" borderId="0" xfId="2"/>
    <xf numFmtId="0" fontId="6" fillId="0" borderId="8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5" fillId="0" borderId="0" xfId="0" applyFont="1"/>
    <xf numFmtId="0" fontId="3" fillId="4" borderId="10" xfId="3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2" fontId="6" fillId="0" borderId="10" xfId="0" applyNumberFormat="1" applyFont="1" applyBorder="1" applyAlignment="1">
      <alignment horizontal="center" vertical="center" wrapText="1"/>
    </xf>
    <xf numFmtId="2" fontId="7" fillId="0" borderId="10" xfId="0" applyNumberFormat="1" applyFont="1" applyBorder="1" applyAlignment="1">
      <alignment horizontal="center" vertical="center" wrapText="1"/>
    </xf>
    <xf numFmtId="0" fontId="3" fillId="4" borderId="14" xfId="3" applyBorder="1" applyAlignment="1">
      <alignment horizontal="center" vertical="center" wrapText="1"/>
    </xf>
    <xf numFmtId="2" fontId="6" fillId="0" borderId="14" xfId="0" applyNumberFormat="1" applyFont="1" applyBorder="1" applyAlignment="1">
      <alignment horizontal="center" vertical="center" wrapText="1"/>
    </xf>
    <xf numFmtId="0" fontId="2" fillId="3" borderId="10" xfId="2" applyBorder="1" applyAlignment="1">
      <alignment horizontal="center" vertical="center" wrapText="1"/>
    </xf>
    <xf numFmtId="0" fontId="0" fillId="0" borderId="14" xfId="0" applyBorder="1"/>
    <xf numFmtId="0" fontId="1" fillId="2" borderId="10" xfId="1" applyBorder="1" applyAlignment="1">
      <alignment horizontal="center" vertical="center" wrapText="1"/>
    </xf>
    <xf numFmtId="0" fontId="1" fillId="2" borderId="10" xfId="1" applyBorder="1" applyAlignment="1">
      <alignment vertical="center" wrapText="1"/>
    </xf>
    <xf numFmtId="0" fontId="1" fillId="2" borderId="10" xfId="1" applyBorder="1" applyAlignment="1"/>
    <xf numFmtId="0" fontId="12" fillId="0" borderId="0" xfId="0" applyFont="1"/>
    <xf numFmtId="2" fontId="2" fillId="3" borderId="10" xfId="2" applyNumberFormat="1" applyBorder="1" applyAlignment="1">
      <alignment horizontal="center" vertical="center" wrapText="1"/>
    </xf>
    <xf numFmtId="0" fontId="9" fillId="0" borderId="0" xfId="0" applyFont="1"/>
    <xf numFmtId="2" fontId="0" fillId="0" borderId="10" xfId="0" applyNumberFormat="1" applyBorder="1"/>
    <xf numFmtId="0" fontId="13" fillId="0" borderId="0" xfId="0" applyFont="1"/>
    <xf numFmtId="2" fontId="14" fillId="0" borderId="10" xfId="0" applyNumberFormat="1" applyFont="1" applyBorder="1"/>
    <xf numFmtId="0" fontId="15" fillId="0" borderId="0" xfId="0" applyFont="1"/>
    <xf numFmtId="0" fontId="16" fillId="0" borderId="0" xfId="0" applyFont="1" applyAlignment="1">
      <alignment horizontal="left" vertical="center" indent="8"/>
    </xf>
    <xf numFmtId="2" fontId="6" fillId="0" borderId="10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20"/>
  <sheetViews>
    <sheetView workbookViewId="0">
      <selection activeCell="G11" sqref="G11"/>
    </sheetView>
  </sheetViews>
  <sheetFormatPr defaultRowHeight="15" x14ac:dyDescent="0.25"/>
  <cols>
    <col min="2" max="2" width="44.42578125" customWidth="1"/>
    <col min="3" max="3" width="13.5703125" customWidth="1"/>
    <col min="4" max="4" width="13" customWidth="1"/>
    <col min="5" max="5" width="16.28515625" customWidth="1"/>
    <col min="6" max="6" width="14.5703125" customWidth="1"/>
    <col min="7" max="7" width="22.7109375" customWidth="1"/>
    <col min="8" max="8" width="12.85546875" customWidth="1"/>
  </cols>
  <sheetData>
    <row r="3" spans="2:8" ht="18.75" x14ac:dyDescent="0.25">
      <c r="B3" s="1" t="s">
        <v>0</v>
      </c>
    </row>
    <row r="4" spans="2:8" ht="48" customHeight="1" thickBot="1" x14ac:dyDescent="0.3">
      <c r="B4" s="2" t="s">
        <v>1</v>
      </c>
      <c r="D4" t="s">
        <v>17</v>
      </c>
    </row>
    <row r="5" spans="2:8" ht="17.25" thickTop="1" thickBot="1" x14ac:dyDescent="0.3">
      <c r="B5" s="3" t="s">
        <v>2</v>
      </c>
      <c r="C5" s="23" t="s">
        <v>3</v>
      </c>
      <c r="D5" s="4" t="s">
        <v>4</v>
      </c>
      <c r="E5" s="4" t="s">
        <v>5</v>
      </c>
      <c r="F5" s="4" t="s">
        <v>6</v>
      </c>
      <c r="G5" s="10" t="s">
        <v>7</v>
      </c>
      <c r="H5" s="5" t="s">
        <v>8</v>
      </c>
    </row>
    <row r="6" spans="2:8" ht="45" customHeight="1" thickBot="1" x14ac:dyDescent="0.3">
      <c r="B6" s="6" t="s">
        <v>27</v>
      </c>
      <c r="C6" s="24">
        <v>25</v>
      </c>
      <c r="D6" s="7">
        <v>25</v>
      </c>
      <c r="E6" s="7">
        <v>30</v>
      </c>
      <c r="F6" s="7">
        <v>15</v>
      </c>
      <c r="G6" s="11">
        <v>20</v>
      </c>
      <c r="H6" s="8">
        <v>35</v>
      </c>
    </row>
    <row r="7" spans="2:8" ht="54" customHeight="1" thickBot="1" x14ac:dyDescent="0.3">
      <c r="B7" s="6" t="s">
        <v>13</v>
      </c>
      <c r="C7" s="24">
        <v>140</v>
      </c>
      <c r="D7" s="7">
        <v>100</v>
      </c>
      <c r="E7" s="7">
        <v>200</v>
      </c>
      <c r="F7" s="7">
        <v>100</v>
      </c>
      <c r="G7" s="11">
        <v>100</v>
      </c>
      <c r="H7" s="8">
        <v>200</v>
      </c>
    </row>
    <row r="8" spans="2:8" ht="45" customHeight="1" thickBot="1" x14ac:dyDescent="0.3">
      <c r="B8" s="9" t="s">
        <v>28</v>
      </c>
      <c r="C8" s="25" t="s">
        <v>21</v>
      </c>
      <c r="D8" s="22" t="s">
        <v>22</v>
      </c>
      <c r="E8" s="21" t="s">
        <v>23</v>
      </c>
      <c r="F8" s="21" t="s">
        <v>24</v>
      </c>
      <c r="G8" s="12" t="s">
        <v>22</v>
      </c>
      <c r="H8" s="26" t="s">
        <v>21</v>
      </c>
    </row>
    <row r="9" spans="2:8" ht="47.25" customHeight="1" thickTop="1" x14ac:dyDescent="0.25">
      <c r="B9" s="2" t="s">
        <v>9</v>
      </c>
      <c r="C9">
        <v>0.8</v>
      </c>
      <c r="D9">
        <v>0.45</v>
      </c>
      <c r="E9">
        <v>1</v>
      </c>
      <c r="F9">
        <v>0.7</v>
      </c>
      <c r="G9">
        <v>0.6</v>
      </c>
      <c r="H9">
        <v>0.8</v>
      </c>
    </row>
    <row r="10" spans="2:8" ht="47.25" customHeight="1" x14ac:dyDescent="0.25">
      <c r="B10" s="2" t="s">
        <v>25</v>
      </c>
    </row>
    <row r="11" spans="2:8" ht="57.75" customHeight="1" x14ac:dyDescent="0.25">
      <c r="B11" s="2" t="s">
        <v>26</v>
      </c>
    </row>
    <row r="13" spans="2:8" x14ac:dyDescent="0.25">
      <c r="C13" s="14"/>
      <c r="D13" s="14" t="s">
        <v>10</v>
      </c>
      <c r="E13" s="14" t="s">
        <v>11</v>
      </c>
      <c r="F13" s="14" t="s">
        <v>12</v>
      </c>
    </row>
    <row r="14" spans="2:8" x14ac:dyDescent="0.25">
      <c r="C14" s="14" t="s">
        <v>15</v>
      </c>
      <c r="D14" s="16">
        <v>10</v>
      </c>
      <c r="E14" s="17">
        <v>6</v>
      </c>
      <c r="F14" s="15">
        <v>8</v>
      </c>
    </row>
    <row r="15" spans="2:8" x14ac:dyDescent="0.25">
      <c r="B15" t="s">
        <v>34</v>
      </c>
      <c r="C15" s="14" t="s">
        <v>16</v>
      </c>
      <c r="D15" s="16">
        <v>10</v>
      </c>
      <c r="E15" s="17">
        <v>7</v>
      </c>
      <c r="F15" s="15">
        <v>6</v>
      </c>
    </row>
    <row r="16" spans="2:8" ht="37.5" x14ac:dyDescent="0.25">
      <c r="B16" s="1" t="s">
        <v>29</v>
      </c>
    </row>
    <row r="17" spans="2:2" ht="18.75" x14ac:dyDescent="0.25">
      <c r="B17" s="2" t="s">
        <v>30</v>
      </c>
    </row>
    <row r="18" spans="2:2" ht="18.75" x14ac:dyDescent="0.25">
      <c r="B18" s="2" t="s">
        <v>31</v>
      </c>
    </row>
    <row r="19" spans="2:2" ht="37.5" x14ac:dyDescent="0.25">
      <c r="B19" s="2" t="s">
        <v>32</v>
      </c>
    </row>
    <row r="20" spans="2:2" ht="37.5" x14ac:dyDescent="0.25">
      <c r="B20" s="2" t="s">
        <v>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D15C5-5FDD-45F3-A513-4F33E48424F0}">
  <dimension ref="B11:V67"/>
  <sheetViews>
    <sheetView tabSelected="1" topLeftCell="A37" zoomScale="85" zoomScaleNormal="85" workbookViewId="0">
      <selection activeCell="O67" sqref="O67"/>
    </sheetView>
  </sheetViews>
  <sheetFormatPr defaultRowHeight="15" x14ac:dyDescent="0.25"/>
  <cols>
    <col min="3" max="3" width="13.7109375" bestFit="1" customWidth="1"/>
    <col min="8" max="8" width="12.28515625" customWidth="1"/>
    <col min="17" max="22" width="15.7109375" customWidth="1"/>
  </cols>
  <sheetData>
    <row r="11" spans="2:22" x14ac:dyDescent="0.25">
      <c r="B11" s="13"/>
      <c r="C11" s="28" t="s">
        <v>3</v>
      </c>
      <c r="D11" s="28" t="s">
        <v>4</v>
      </c>
      <c r="E11" s="28" t="s">
        <v>5</v>
      </c>
      <c r="F11" s="28" t="s">
        <v>6</v>
      </c>
      <c r="G11" s="28" t="s">
        <v>8</v>
      </c>
    </row>
    <row r="12" spans="2:22" ht="15.75" x14ac:dyDescent="0.25">
      <c r="B12" s="15" t="s">
        <v>18</v>
      </c>
      <c r="C12" s="29">
        <v>25</v>
      </c>
      <c r="D12" s="29">
        <v>25</v>
      </c>
      <c r="E12" s="29">
        <v>30</v>
      </c>
      <c r="F12" s="29">
        <v>15</v>
      </c>
      <c r="G12" s="29">
        <v>35</v>
      </c>
    </row>
    <row r="13" spans="2:22" ht="15.75" x14ac:dyDescent="0.25">
      <c r="B13" s="15" t="s">
        <v>19</v>
      </c>
      <c r="C13" s="29">
        <v>140</v>
      </c>
      <c r="D13" s="29">
        <v>100</v>
      </c>
      <c r="E13" s="29">
        <v>200</v>
      </c>
      <c r="F13" s="29">
        <v>100</v>
      </c>
      <c r="G13" s="29">
        <v>200</v>
      </c>
    </row>
    <row r="14" spans="2:22" x14ac:dyDescent="0.25">
      <c r="B14" s="15" t="s">
        <v>20</v>
      </c>
      <c r="C14" s="13">
        <v>0.8</v>
      </c>
      <c r="D14" s="13">
        <v>0.45</v>
      </c>
      <c r="E14" s="13">
        <v>1</v>
      </c>
      <c r="F14" s="13">
        <v>0.7</v>
      </c>
      <c r="G14" s="13">
        <v>0.8</v>
      </c>
    </row>
    <row r="16" spans="2:22" ht="18" x14ac:dyDescent="0.25">
      <c r="B16" s="46" t="s">
        <v>50</v>
      </c>
      <c r="Q16" s="29" t="s">
        <v>3</v>
      </c>
      <c r="R16" s="13" t="s">
        <v>4</v>
      </c>
      <c r="S16" s="29" t="s">
        <v>5</v>
      </c>
      <c r="T16" s="29" t="s">
        <v>6</v>
      </c>
      <c r="U16" s="34" t="s">
        <v>7</v>
      </c>
      <c r="V16" s="29" t="s">
        <v>8</v>
      </c>
    </row>
    <row r="17" spans="2:22" ht="15.75" x14ac:dyDescent="0.25">
      <c r="Q17" s="29">
        <v>25</v>
      </c>
      <c r="R17" s="29">
        <v>25</v>
      </c>
      <c r="S17" s="29">
        <v>30</v>
      </c>
      <c r="T17" s="29">
        <v>15</v>
      </c>
      <c r="U17" s="34">
        <v>20</v>
      </c>
      <c r="V17" s="29">
        <v>35</v>
      </c>
    </row>
    <row r="18" spans="2:22" x14ac:dyDescent="0.25">
      <c r="C18" s="41" t="s">
        <v>38</v>
      </c>
    </row>
    <row r="19" spans="2:22" x14ac:dyDescent="0.25">
      <c r="C19" s="28" t="s">
        <v>3</v>
      </c>
      <c r="D19" s="28" t="s">
        <v>4</v>
      </c>
      <c r="E19" s="28" t="s">
        <v>5</v>
      </c>
      <c r="F19" s="28" t="s">
        <v>6</v>
      </c>
      <c r="G19" s="32" t="s">
        <v>8</v>
      </c>
      <c r="H19" s="36" t="s">
        <v>35</v>
      </c>
      <c r="I19" s="16"/>
    </row>
    <row r="20" spans="2:22" ht="15.75" x14ac:dyDescent="0.25">
      <c r="C20" s="30">
        <f>C12/$H$20</f>
        <v>0.7142857142857143</v>
      </c>
      <c r="D20" s="30">
        <f>D12/$H$20</f>
        <v>0.7142857142857143</v>
      </c>
      <c r="E20" s="30">
        <f>E12/$H$20</f>
        <v>0.8571428571428571</v>
      </c>
      <c r="F20" s="30">
        <f>F12/$H$20</f>
        <v>0.42857142857142855</v>
      </c>
      <c r="G20" s="33">
        <f>G12/$H$20</f>
        <v>1</v>
      </c>
      <c r="H20" s="37">
        <v>35</v>
      </c>
      <c r="I20" s="38" t="s">
        <v>36</v>
      </c>
    </row>
    <row r="21" spans="2:22" ht="16.5" x14ac:dyDescent="0.25">
      <c r="C21" s="31">
        <f>$H$21/C13</f>
        <v>0.7142857142857143</v>
      </c>
      <c r="D21" s="31">
        <f>$H$21/D13</f>
        <v>1</v>
      </c>
      <c r="E21" s="31">
        <f>$H$21/E13</f>
        <v>0.5</v>
      </c>
      <c r="F21" s="31">
        <f>$H$21/F13</f>
        <v>1</v>
      </c>
      <c r="G21" s="31">
        <f>$H$21/G13</f>
        <v>0.5</v>
      </c>
      <c r="H21" s="38">
        <v>100</v>
      </c>
      <c r="I21" s="38" t="s">
        <v>37</v>
      </c>
    </row>
    <row r="22" spans="2:22" x14ac:dyDescent="0.25">
      <c r="C22" s="13">
        <v>0.8</v>
      </c>
      <c r="D22" s="13">
        <v>0.45</v>
      </c>
      <c r="E22" s="13">
        <v>1</v>
      </c>
      <c r="F22" s="13">
        <v>0.7</v>
      </c>
      <c r="G22" s="35">
        <v>0.8</v>
      </c>
      <c r="H22" s="16"/>
      <c r="I22" s="16"/>
    </row>
    <row r="24" spans="2:22" ht="18" x14ac:dyDescent="0.25">
      <c r="B24" s="46" t="s">
        <v>49</v>
      </c>
    </row>
    <row r="25" spans="2:22" x14ac:dyDescent="0.25">
      <c r="C25" s="39" t="s">
        <v>39</v>
      </c>
    </row>
    <row r="26" spans="2:22" x14ac:dyDescent="0.25">
      <c r="B26" s="13"/>
      <c r="C26" s="28" t="s">
        <v>3</v>
      </c>
      <c r="D26" s="28" t="s">
        <v>4</v>
      </c>
      <c r="E26" s="28" t="s">
        <v>5</v>
      </c>
      <c r="F26" s="28" t="s">
        <v>6</v>
      </c>
      <c r="G26" s="32" t="s">
        <v>8</v>
      </c>
      <c r="H26" s="28" t="s">
        <v>41</v>
      </c>
    </row>
    <row r="27" spans="2:22" ht="15.75" x14ac:dyDescent="0.25">
      <c r="B27" s="15" t="s">
        <v>18</v>
      </c>
      <c r="C27" s="30">
        <v>0.71</v>
      </c>
      <c r="D27" s="30">
        <v>0.71</v>
      </c>
      <c r="E27" s="30">
        <v>0.86</v>
      </c>
      <c r="F27" s="40">
        <v>0.43</v>
      </c>
      <c r="G27" s="33">
        <v>1</v>
      </c>
      <c r="H27" s="47">
        <v>0.49</v>
      </c>
    </row>
    <row r="28" spans="2:22" ht="16.5" x14ac:dyDescent="0.25">
      <c r="B28" s="15" t="s">
        <v>19</v>
      </c>
      <c r="C28" s="31">
        <v>0.71</v>
      </c>
      <c r="D28" s="31">
        <v>1</v>
      </c>
      <c r="E28">
        <v>0.5</v>
      </c>
      <c r="F28" s="31">
        <v>1</v>
      </c>
      <c r="G28">
        <v>0.5</v>
      </c>
      <c r="H28" s="47"/>
      <c r="Q28" s="29" t="s">
        <v>3</v>
      </c>
      <c r="R28" s="13" t="s">
        <v>4</v>
      </c>
      <c r="S28" s="29" t="s">
        <v>5</v>
      </c>
      <c r="T28" s="29" t="s">
        <v>6</v>
      </c>
      <c r="U28" s="34" t="s">
        <v>7</v>
      </c>
      <c r="V28" s="29" t="s">
        <v>8</v>
      </c>
    </row>
    <row r="29" spans="2:22" ht="15.75" x14ac:dyDescent="0.25">
      <c r="B29" s="15" t="s">
        <v>20</v>
      </c>
      <c r="C29" s="13">
        <v>0.8</v>
      </c>
      <c r="D29" s="17">
        <v>0.45</v>
      </c>
      <c r="E29" s="13">
        <v>1</v>
      </c>
      <c r="F29" s="13">
        <v>0.7</v>
      </c>
      <c r="G29" s="35">
        <v>0.8</v>
      </c>
      <c r="H29" s="47"/>
      <c r="Q29" s="29">
        <v>140</v>
      </c>
      <c r="R29" s="29">
        <v>100</v>
      </c>
      <c r="S29" s="29">
        <v>200</v>
      </c>
      <c r="T29" s="29">
        <v>100</v>
      </c>
      <c r="U29" s="34">
        <v>100</v>
      </c>
      <c r="V29" s="29">
        <v>200</v>
      </c>
    </row>
    <row r="30" spans="2:22" x14ac:dyDescent="0.25">
      <c r="D30" t="s">
        <v>42</v>
      </c>
      <c r="F30" t="s">
        <v>42</v>
      </c>
    </row>
    <row r="33" spans="2:22" x14ac:dyDescent="0.25">
      <c r="C33" s="39" t="s">
        <v>43</v>
      </c>
    </row>
    <row r="34" spans="2:22" x14ac:dyDescent="0.25">
      <c r="C34" s="28" t="s">
        <v>3</v>
      </c>
      <c r="D34" s="28" t="s">
        <v>5</v>
      </c>
      <c r="E34" s="28" t="s">
        <v>8</v>
      </c>
      <c r="F34" s="28" t="s">
        <v>40</v>
      </c>
      <c r="G34" s="15" t="s">
        <v>45</v>
      </c>
      <c r="H34" s="15" t="s">
        <v>44</v>
      </c>
      <c r="I34" s="28" t="s">
        <v>46</v>
      </c>
    </row>
    <row r="35" spans="2:22" ht="15.75" x14ac:dyDescent="0.25">
      <c r="B35" s="15" t="s">
        <v>18</v>
      </c>
      <c r="C35" s="30">
        <v>0.71</v>
      </c>
      <c r="D35" s="30">
        <v>0.86</v>
      </c>
      <c r="E35" s="30">
        <v>1</v>
      </c>
      <c r="F35" s="42">
        <f>SUM(C35,D35,E35)/3</f>
        <v>0.85666666666666658</v>
      </c>
      <c r="G35" s="13">
        <f>(ABS(C35-F35)+ABS(D35-F35)+ABS(E35-F35))/(3*F35)</f>
        <v>0.11413748378728929</v>
      </c>
      <c r="H35" s="48">
        <f>SUM(G35,G36,G37)</f>
        <v>0.38044427640987133</v>
      </c>
      <c r="I35" s="13">
        <f>G35/$H$35</f>
        <v>0.30001104199639311</v>
      </c>
    </row>
    <row r="36" spans="2:22" ht="16.5" x14ac:dyDescent="0.25">
      <c r="B36" s="15" t="s">
        <v>19</v>
      </c>
      <c r="C36" s="31">
        <v>0.71</v>
      </c>
      <c r="D36" s="13">
        <v>0.5</v>
      </c>
      <c r="E36" s="13">
        <v>0.5</v>
      </c>
      <c r="F36" s="42">
        <f t="shared" ref="F36:F37" si="0">SUM(C36,D36,E36)/3</f>
        <v>0.56999999999999995</v>
      </c>
      <c r="G36" s="13">
        <f t="shared" ref="G36:G37" si="1">(ABS(C36-F36)+ABS(D36-F36)+ABS(E36-F36))/(3*F36)</f>
        <v>0.1637426900584795</v>
      </c>
      <c r="H36" s="48"/>
      <c r="I36" s="13">
        <f t="shared" ref="I36:I37" si="2">G36/$H$35</f>
        <v>0.4303986160697853</v>
      </c>
    </row>
    <row r="37" spans="2:22" x14ac:dyDescent="0.25">
      <c r="B37" s="15" t="s">
        <v>20</v>
      </c>
      <c r="C37" s="13">
        <v>0.8</v>
      </c>
      <c r="D37" s="13">
        <v>1</v>
      </c>
      <c r="E37" s="13">
        <v>0.8</v>
      </c>
      <c r="F37" s="42">
        <f t="shared" si="0"/>
        <v>0.8666666666666667</v>
      </c>
      <c r="G37" s="13">
        <f t="shared" si="1"/>
        <v>0.10256410256410253</v>
      </c>
      <c r="H37" s="48"/>
      <c r="I37" s="13">
        <f t="shared" si="2"/>
        <v>0.26959034193382153</v>
      </c>
    </row>
    <row r="39" spans="2:22" ht="15.75" x14ac:dyDescent="0.25">
      <c r="Q39" s="29" t="s">
        <v>3</v>
      </c>
      <c r="R39" s="13" t="s">
        <v>4</v>
      </c>
      <c r="S39" s="29" t="s">
        <v>5</v>
      </c>
      <c r="T39" s="29" t="s">
        <v>6</v>
      </c>
      <c r="U39" s="34" t="s">
        <v>7</v>
      </c>
      <c r="V39" s="29" t="s">
        <v>8</v>
      </c>
    </row>
    <row r="40" spans="2:22" ht="28.5" customHeight="1" x14ac:dyDescent="0.25">
      <c r="C40" s="43" t="s">
        <v>47</v>
      </c>
      <c r="Q40" s="13">
        <v>0.8</v>
      </c>
      <c r="R40" s="13">
        <v>0.6</v>
      </c>
      <c r="S40" s="13">
        <v>1</v>
      </c>
      <c r="T40" s="13">
        <v>0.7</v>
      </c>
      <c r="U40" s="17">
        <v>0.6</v>
      </c>
      <c r="V40" s="13">
        <v>0.8</v>
      </c>
    </row>
    <row r="41" spans="2:22" x14ac:dyDescent="0.25">
      <c r="C41" s="28" t="s">
        <v>3</v>
      </c>
      <c r="D41" s="28" t="s">
        <v>5</v>
      </c>
      <c r="E41" s="28" t="s">
        <v>8</v>
      </c>
    </row>
    <row r="42" spans="2:22" ht="15.75" x14ac:dyDescent="0.25">
      <c r="B42" s="15" t="s">
        <v>18</v>
      </c>
      <c r="C42" s="30">
        <f>$I$35/C35</f>
        <v>0.42255076337520159</v>
      </c>
      <c r="D42" s="30">
        <f t="shared" ref="D42:E42" si="3">$I$35/D35</f>
        <v>0.34885004883301524</v>
      </c>
      <c r="E42" s="30">
        <f t="shared" si="3"/>
        <v>0.30001104199639311</v>
      </c>
    </row>
    <row r="43" spans="2:22" ht="16.5" x14ac:dyDescent="0.25">
      <c r="B43" s="15" t="s">
        <v>19</v>
      </c>
      <c r="C43" s="31">
        <f>$I$36/C36</f>
        <v>0.60619523390110608</v>
      </c>
      <c r="D43" s="31">
        <f t="shared" ref="D43:E43" si="4">$I$36/D36</f>
        <v>0.8607972321395706</v>
      </c>
      <c r="E43" s="31">
        <f t="shared" si="4"/>
        <v>0.8607972321395706</v>
      </c>
    </row>
    <row r="44" spans="2:22" ht="18.75" x14ac:dyDescent="0.3">
      <c r="B44" s="15" t="s">
        <v>20</v>
      </c>
      <c r="C44" s="44">
        <f>$I$37/C37</f>
        <v>0.3369879274172769</v>
      </c>
      <c r="D44" s="44">
        <f t="shared" ref="D44:E44" si="5">$I$37/D37</f>
        <v>0.26959034193382153</v>
      </c>
      <c r="E44" s="44">
        <f t="shared" si="5"/>
        <v>0.3369879274172769</v>
      </c>
    </row>
    <row r="45" spans="2:22" x14ac:dyDescent="0.25">
      <c r="B45" s="15" t="s">
        <v>48</v>
      </c>
      <c r="C45" s="42">
        <f>SUM(C42:C44)</f>
        <v>1.3657339246935845</v>
      </c>
      <c r="D45" s="42">
        <f t="shared" ref="D45:E45" si="6">SUM(D42:D44)</f>
        <v>1.4792376229064073</v>
      </c>
      <c r="E45" s="42">
        <f t="shared" si="6"/>
        <v>1.4977962015532407</v>
      </c>
    </row>
    <row r="48" spans="2:22" ht="18" x14ac:dyDescent="0.25">
      <c r="C48" s="45" t="s">
        <v>51</v>
      </c>
    </row>
    <row r="49" spans="2:20" ht="18" x14ac:dyDescent="0.25">
      <c r="C49" s="45" t="s">
        <v>52</v>
      </c>
    </row>
    <row r="51" spans="2:20" x14ac:dyDescent="0.25">
      <c r="C51" t="s">
        <v>53</v>
      </c>
    </row>
    <row r="52" spans="2:20" x14ac:dyDescent="0.25">
      <c r="B52" s="13"/>
      <c r="C52" s="28" t="s">
        <v>3</v>
      </c>
      <c r="D52" s="34" t="s">
        <v>4</v>
      </c>
      <c r="E52" s="28" t="s">
        <v>5</v>
      </c>
      <c r="F52" s="34" t="s">
        <v>6</v>
      </c>
      <c r="G52" s="34" t="s">
        <v>8</v>
      </c>
      <c r="Q52" s="14"/>
      <c r="R52" s="14" t="s">
        <v>10</v>
      </c>
      <c r="S52" s="14" t="s">
        <v>11</v>
      </c>
      <c r="T52" s="14" t="s">
        <v>12</v>
      </c>
    </row>
    <row r="53" spans="2:20" ht="15.75" x14ac:dyDescent="0.25">
      <c r="B53" s="15" t="s">
        <v>18</v>
      </c>
      <c r="C53" s="29">
        <v>25</v>
      </c>
      <c r="D53" s="34">
        <v>25</v>
      </c>
      <c r="E53" s="29">
        <v>30</v>
      </c>
      <c r="F53" s="34">
        <v>15</v>
      </c>
      <c r="G53" s="34">
        <v>35</v>
      </c>
      <c r="Q53" s="14" t="s">
        <v>15</v>
      </c>
      <c r="R53" s="16">
        <v>10</v>
      </c>
      <c r="S53" s="17">
        <v>6</v>
      </c>
      <c r="T53" s="15">
        <v>8</v>
      </c>
    </row>
    <row r="54" spans="2:20" ht="15.75" x14ac:dyDescent="0.25">
      <c r="B54" s="15" t="s">
        <v>19</v>
      </c>
      <c r="C54" s="29">
        <v>140</v>
      </c>
      <c r="D54" s="34">
        <v>100</v>
      </c>
      <c r="E54" s="29">
        <v>200</v>
      </c>
      <c r="F54" s="34">
        <v>100</v>
      </c>
      <c r="G54" s="34">
        <v>200</v>
      </c>
      <c r="Q54" s="14" t="s">
        <v>16</v>
      </c>
      <c r="R54" s="16">
        <v>10</v>
      </c>
      <c r="S54" s="17">
        <v>7</v>
      </c>
      <c r="T54" s="15">
        <v>6</v>
      </c>
    </row>
    <row r="55" spans="2:20" x14ac:dyDescent="0.25">
      <c r="B55" s="15" t="s">
        <v>20</v>
      </c>
      <c r="C55" s="13">
        <v>0.8</v>
      </c>
      <c r="D55" s="17">
        <v>0.45</v>
      </c>
      <c r="E55" s="13">
        <v>1</v>
      </c>
      <c r="F55" s="17">
        <v>0.7</v>
      </c>
      <c r="G55" s="17">
        <v>0.8</v>
      </c>
    </row>
    <row r="56" spans="2:20" x14ac:dyDescent="0.25">
      <c r="Q56" s="18" t="s">
        <v>54</v>
      </c>
      <c r="R56" s="19" t="s">
        <v>55</v>
      </c>
      <c r="S56" s="20" t="s">
        <v>56</v>
      </c>
    </row>
    <row r="59" spans="2:20" ht="18.75" x14ac:dyDescent="0.3">
      <c r="B59" s="13"/>
      <c r="C59" s="28" t="s">
        <v>3</v>
      </c>
      <c r="D59" s="28" t="s">
        <v>5</v>
      </c>
      <c r="E59" s="15" t="s">
        <v>57</v>
      </c>
      <c r="F59" s="15" t="s">
        <v>58</v>
      </c>
      <c r="G59" s="15" t="s">
        <v>66</v>
      </c>
      <c r="H59" s="15" t="s">
        <v>14</v>
      </c>
      <c r="J59" t="s">
        <v>44</v>
      </c>
      <c r="K59" s="27" t="s">
        <v>59</v>
      </c>
    </row>
    <row r="60" spans="2:20" ht="15.75" x14ac:dyDescent="0.25">
      <c r="B60" s="15" t="s">
        <v>18</v>
      </c>
      <c r="C60" s="29">
        <v>25</v>
      </c>
      <c r="D60" s="29">
        <v>30</v>
      </c>
      <c r="E60" s="13">
        <v>1</v>
      </c>
      <c r="F60" s="35">
        <f>3+1-E60</f>
        <v>3</v>
      </c>
      <c r="G60" s="13">
        <f>D60/C60</f>
        <v>1.2</v>
      </c>
      <c r="H60" s="13">
        <f>G60^F60</f>
        <v>1.728</v>
      </c>
      <c r="J60" t="s">
        <v>60</v>
      </c>
      <c r="K60" t="s">
        <v>61</v>
      </c>
    </row>
    <row r="61" spans="2:20" ht="18.75" x14ac:dyDescent="0.3">
      <c r="B61" s="15" t="s">
        <v>19</v>
      </c>
      <c r="C61" s="29">
        <v>140</v>
      </c>
      <c r="D61" s="29">
        <v>200</v>
      </c>
      <c r="E61" s="13">
        <v>3</v>
      </c>
      <c r="F61" s="35">
        <f t="shared" ref="F61:F62" si="7">3+1-E61</f>
        <v>1</v>
      </c>
      <c r="G61" s="13">
        <f>D61/C61</f>
        <v>1.4285714285714286</v>
      </c>
      <c r="H61" s="13">
        <f t="shared" ref="H61:H62" si="8">G61^F61</f>
        <v>1.4285714285714286</v>
      </c>
      <c r="J61" t="s">
        <v>63</v>
      </c>
      <c r="K61" s="27" t="s">
        <v>62</v>
      </c>
    </row>
    <row r="62" spans="2:20" ht="18.75" x14ac:dyDescent="0.3">
      <c r="B62" s="15" t="s">
        <v>20</v>
      </c>
      <c r="C62" s="13">
        <v>0.8</v>
      </c>
      <c r="D62" s="13">
        <v>1</v>
      </c>
      <c r="E62" s="13">
        <v>2</v>
      </c>
      <c r="F62" s="35">
        <f t="shared" si="7"/>
        <v>2</v>
      </c>
      <c r="G62" s="13">
        <f>D62/C62</f>
        <v>1.25</v>
      </c>
      <c r="H62" s="13">
        <f t="shared" si="8"/>
        <v>1.5625</v>
      </c>
      <c r="J62" t="s">
        <v>65</v>
      </c>
      <c r="K62" s="27" t="s">
        <v>64</v>
      </c>
    </row>
    <row r="63" spans="2:20" ht="18.75" x14ac:dyDescent="0.3">
      <c r="J63" t="s">
        <v>71</v>
      </c>
      <c r="K63" s="27" t="s">
        <v>67</v>
      </c>
    </row>
    <row r="64" spans="2:20" ht="18.75" x14ac:dyDescent="0.3">
      <c r="B64" s="15" t="s">
        <v>69</v>
      </c>
      <c r="C64" s="13">
        <v>1.42</v>
      </c>
      <c r="J64" t="s">
        <v>68</v>
      </c>
      <c r="K64" s="27" t="s">
        <v>72</v>
      </c>
    </row>
    <row r="65" spans="2:5" x14ac:dyDescent="0.25">
      <c r="B65" s="15" t="s">
        <v>70</v>
      </c>
      <c r="C65" s="13">
        <f>H60*H62</f>
        <v>2.7</v>
      </c>
    </row>
    <row r="66" spans="2:5" x14ac:dyDescent="0.25">
      <c r="B66" s="15" t="s">
        <v>68</v>
      </c>
      <c r="C66" s="13">
        <f>C64/C65</f>
        <v>0.52592592592592591</v>
      </c>
    </row>
    <row r="67" spans="2:5" x14ac:dyDescent="0.25">
      <c r="C67" t="s">
        <v>73</v>
      </c>
      <c r="D67" t="s">
        <v>74</v>
      </c>
      <c r="E67" t="s">
        <v>75</v>
      </c>
    </row>
  </sheetData>
  <mergeCells count="2">
    <mergeCell ref="H27:H29"/>
    <mergeCell ref="H35:H37"/>
  </mergeCells>
  <phoneticPr fontId="8" type="noConversion"/>
  <conditionalFormatting sqref="C50:C51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9:K3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0:K4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2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:I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5:I3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5:E4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Лист1</vt:lpstr>
      <vt:lpstr>Лист2</vt:lpstr>
      <vt:lpstr>Лист2!_Toc517350765</vt:lpstr>
      <vt:lpstr>Лист2!_Toc517350766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JurgenKV</dc:creator>
  <cp:lastModifiedBy>JurgenKV</cp:lastModifiedBy>
  <dcterms:created xsi:type="dcterms:W3CDTF">2015-06-05T18:19:34Z</dcterms:created>
  <dcterms:modified xsi:type="dcterms:W3CDTF">2022-03-10T11:31:04Z</dcterms:modified>
</cp:coreProperties>
</file>