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<sst xmlns="http://schemas.openxmlformats.org/spreadsheetml/2006/main" count="52" uniqueCount="37">
  <si>
    <t>Matrix A</t>
  </si>
  <si>
    <t>Matrix Aᵗ</t>
  </si>
  <si>
    <t>x</t>
  </si>
  <si>
    <t>y</t>
  </si>
  <si>
    <t>Slope(m)</t>
  </si>
  <si>
    <t>Correlation(r)</t>
  </si>
  <si>
    <t>Multiplied Aᵗ.A</t>
  </si>
  <si>
    <t>(Aᵗ.A)^-1</t>
  </si>
  <si>
    <t>Aᵗ.y</t>
  </si>
  <si>
    <t>b =(Aᵗ.A)^-1*Aᵗ.y</t>
  </si>
  <si>
    <t>Intercept(c)</t>
  </si>
  <si>
    <t>Manual</t>
  </si>
  <si>
    <t>y = mx + c</t>
  </si>
  <si>
    <t>Multiple R</t>
  </si>
  <si>
    <t>R square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</si>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</sst>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i/>
      <color rgb="FFFFFFFF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FF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Sheet1!$M$3:$M$11</c:f>
            </c:numRef>
          </c:xVal>
          <c:yVal>
            <c:numRef>
              <c:f>Sheet1!$N$3:$N$11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980121"/>
        <c:axId val="1423261839"/>
      </c:scatterChart>
      <c:valAx>
        <c:axId val="19379801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261839"/>
      </c:valAx>
      <c:valAx>
        <c:axId val="1423261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980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15</xdr:row>
      <xdr:rowOff>114300</xdr:rowOff>
    </xdr:from>
    <xdr:ext cx="4629150" cy="2857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2" t="s">
        <v>0</v>
      </c>
      <c r="C2" s="3"/>
      <c r="E2" s="2" t="s">
        <v>1</v>
      </c>
      <c r="F2" s="4"/>
      <c r="G2" s="4"/>
      <c r="H2" s="4"/>
      <c r="I2" s="4"/>
      <c r="J2" s="3"/>
      <c r="M2" s="5" t="s">
        <v>2</v>
      </c>
      <c r="N2" s="5" t="s">
        <v>3</v>
      </c>
    </row>
    <row r="3">
      <c r="B3" s="6">
        <v>4.0</v>
      </c>
      <c r="C3" s="6">
        <v>1.0</v>
      </c>
      <c r="E3" s="6">
        <v>4.0</v>
      </c>
      <c r="F3" s="6">
        <v>3.0</v>
      </c>
      <c r="G3" s="6">
        <v>7.0</v>
      </c>
      <c r="H3" s="6">
        <v>2.0</v>
      </c>
      <c r="I3" s="6">
        <v>6.0</v>
      </c>
      <c r="J3" s="6">
        <v>8.0</v>
      </c>
      <c r="M3" s="6">
        <v>4.0</v>
      </c>
      <c r="N3" s="6">
        <v>16.0</v>
      </c>
    </row>
    <row r="4">
      <c r="B4" s="6">
        <v>3.0</v>
      </c>
      <c r="C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M4" s="6">
        <v>3.0</v>
      </c>
      <c r="N4" s="6">
        <v>12.0</v>
      </c>
    </row>
    <row r="5">
      <c r="B5" s="6">
        <v>7.0</v>
      </c>
      <c r="C5" s="6">
        <v>1.0</v>
      </c>
      <c r="M5" s="6">
        <v>7.0</v>
      </c>
      <c r="N5" s="6">
        <v>20.0</v>
      </c>
    </row>
    <row r="6">
      <c r="B6" s="6">
        <v>2.0</v>
      </c>
      <c r="C6" s="6">
        <v>1.0</v>
      </c>
      <c r="M6" s="6">
        <v>2.0</v>
      </c>
      <c r="N6" s="6">
        <v>17.0</v>
      </c>
    </row>
    <row r="7">
      <c r="B7" s="6">
        <v>6.0</v>
      </c>
      <c r="C7" s="6">
        <v>1.0</v>
      </c>
      <c r="M7" s="6">
        <v>6.0</v>
      </c>
      <c r="N7" s="6">
        <v>18.0</v>
      </c>
    </row>
    <row r="8">
      <c r="B8" s="6">
        <v>8.0</v>
      </c>
      <c r="C8" s="6">
        <v>1.0</v>
      </c>
      <c r="M8" s="6">
        <v>8.0</v>
      </c>
      <c r="N8" s="6">
        <v>25.0</v>
      </c>
    </row>
    <row r="9">
      <c r="M9" s="5" t="s">
        <v>4</v>
      </c>
      <c r="N9" s="7">
        <f>SLOPE(N3:N8,M3:M8)</f>
        <v>1.5</v>
      </c>
    </row>
    <row r="10">
      <c r="M10" s="5" t="s">
        <v>5</v>
      </c>
      <c r="N10" s="7">
        <f>CORREL(M3:M8,N3:N8)</f>
        <v>0.8186652344</v>
      </c>
    </row>
    <row r="11">
      <c r="B11" s="2" t="s">
        <v>6</v>
      </c>
      <c r="C11" s="3"/>
      <c r="E11" s="2" t="s">
        <v>7</v>
      </c>
      <c r="F11" s="4"/>
      <c r="H11" s="5" t="s">
        <v>8</v>
      </c>
      <c r="J11" s="5" t="s">
        <v>9</v>
      </c>
      <c r="M11" s="5" t="s">
        <v>10</v>
      </c>
      <c r="N11" s="7">
        <f>INTERCEPT(N3:N8,M3:M8)</f>
        <v>10.5</v>
      </c>
    </row>
    <row r="12">
      <c r="B12" s="7">
        <f t="array" ref="B12:C13">MMULT(E3:J4,B3:C8)</f>
        <v>178</v>
      </c>
      <c r="C12" s="7">
        <v>30.0</v>
      </c>
      <c r="E12" s="7">
        <f t="array" ref="E12:F13">MINVERSE(B12:C13)</f>
        <v>0.03571428571</v>
      </c>
      <c r="F12" s="7">
        <v>-0.17857142857142846</v>
      </c>
      <c r="H12" s="7">
        <f t="array" ref="H12:H13">MMULT(E3:J4,N3:N8)</f>
        <v>582</v>
      </c>
      <c r="J12" s="7">
        <f t="array" ref="J12:J13">MMULT(E12:F13,H12:H13)</f>
        <v>1.5</v>
      </c>
    </row>
    <row r="13">
      <c r="B13" s="7">
        <v>30.0</v>
      </c>
      <c r="C13" s="7">
        <v>6.0</v>
      </c>
      <c r="E13" s="7">
        <v>-0.17857142857142846</v>
      </c>
      <c r="F13" s="7">
        <v>1.0595238095238089</v>
      </c>
      <c r="H13" s="7">
        <v>108.0</v>
      </c>
      <c r="J13" s="7">
        <v>10.5</v>
      </c>
    </row>
  </sheetData>
  <mergeCells count="4">
    <mergeCell ref="B2:C2"/>
    <mergeCell ref="E2:J2"/>
    <mergeCell ref="B11:C11"/>
    <mergeCell ref="E11:F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</row>
    <row r="2">
      <c r="B2" s="2" t="s">
        <v>0</v>
      </c>
      <c r="C2" s="3"/>
      <c r="E2" s="2" t="s">
        <v>1</v>
      </c>
      <c r="F2" s="4"/>
      <c r="G2" s="4"/>
      <c r="H2" s="4"/>
      <c r="I2" s="4"/>
      <c r="J2" s="3"/>
      <c r="M2" s="5" t="s">
        <v>2</v>
      </c>
      <c r="N2" s="5" t="s">
        <v>3</v>
      </c>
      <c r="P2" s="5" t="s">
        <v>11</v>
      </c>
      <c r="Q2" s="5" t="s">
        <v>12</v>
      </c>
    </row>
    <row r="3">
      <c r="B3" s="6">
        <v>4.0</v>
      </c>
      <c r="C3" s="6">
        <v>1.0</v>
      </c>
      <c r="E3" s="6">
        <v>4.0</v>
      </c>
      <c r="F3" s="6">
        <v>3.0</v>
      </c>
      <c r="G3" s="6">
        <v>7.0</v>
      </c>
      <c r="H3" s="6">
        <v>2.0</v>
      </c>
      <c r="I3" s="6">
        <v>6.0</v>
      </c>
      <c r="J3" s="6">
        <v>8.0</v>
      </c>
      <c r="M3" s="6">
        <v>4.0</v>
      </c>
      <c r="N3" s="6">
        <v>16.0</v>
      </c>
      <c r="P3" s="8"/>
      <c r="Q3" s="7">
        <f>(J12*M3+J13)</f>
        <v>16.5</v>
      </c>
    </row>
    <row r="4">
      <c r="B4" s="6">
        <v>3.0</v>
      </c>
      <c r="C4" s="6">
        <v>1.0</v>
      </c>
      <c r="E4" s="6">
        <v>1.0</v>
      </c>
      <c r="F4" s="6">
        <v>1.0</v>
      </c>
      <c r="G4" s="6">
        <v>1.0</v>
      </c>
      <c r="H4" s="6">
        <v>1.0</v>
      </c>
      <c r="I4" s="6">
        <v>1.0</v>
      </c>
      <c r="J4" s="6">
        <v>1.0</v>
      </c>
      <c r="M4" s="6">
        <v>3.0</v>
      </c>
      <c r="N4" s="6">
        <v>12.0</v>
      </c>
      <c r="P4" s="8"/>
      <c r="Q4" s="7">
        <f>(J12*M4+J13)</f>
        <v>15</v>
      </c>
    </row>
    <row r="5">
      <c r="B5" s="6">
        <v>7.0</v>
      </c>
      <c r="C5" s="6">
        <v>1.0</v>
      </c>
      <c r="M5" s="6">
        <v>7.0</v>
      </c>
      <c r="N5" s="6">
        <v>20.0</v>
      </c>
      <c r="P5" s="8"/>
      <c r="Q5" s="7">
        <f>(J12*M5+J13)</f>
        <v>21</v>
      </c>
    </row>
    <row r="6">
      <c r="B6" s="6">
        <v>2.0</v>
      </c>
      <c r="C6" s="6">
        <v>1.0</v>
      </c>
      <c r="M6" s="6">
        <v>2.0</v>
      </c>
      <c r="N6" s="6">
        <v>17.0</v>
      </c>
      <c r="P6" s="8"/>
      <c r="Q6" s="7">
        <f>(J12*M6+J13)</f>
        <v>13.5</v>
      </c>
    </row>
    <row r="7">
      <c r="B7" s="6">
        <v>6.0</v>
      </c>
      <c r="C7" s="6">
        <v>1.0</v>
      </c>
      <c r="M7" s="6">
        <v>6.0</v>
      </c>
      <c r="N7" s="6">
        <v>18.0</v>
      </c>
      <c r="P7" s="8"/>
      <c r="Q7" s="7">
        <f>(J12*M7+J13)</f>
        <v>19.5</v>
      </c>
    </row>
    <row r="8">
      <c r="B8" s="6">
        <v>8.0</v>
      </c>
      <c r="C8" s="6">
        <v>1.0</v>
      </c>
      <c r="M8" s="6">
        <v>8.0</v>
      </c>
      <c r="N8" s="6">
        <v>25.0</v>
      </c>
      <c r="P8" s="8"/>
      <c r="Q8" s="7">
        <f>(J12*M8+J13)</f>
        <v>22.5</v>
      </c>
    </row>
    <row r="9">
      <c r="M9" s="5" t="s">
        <v>4</v>
      </c>
      <c r="N9" s="7">
        <f>SLOPE(N3:N8,M3:M8)</f>
        <v>1.5</v>
      </c>
      <c r="P9" s="5" t="s">
        <v>13</v>
      </c>
      <c r="Q9" s="7">
        <f>CORREL(N3:N8,Q3:Q8)</f>
        <v>0.8186652344</v>
      </c>
    </row>
    <row r="10">
      <c r="M10" s="5" t="s">
        <v>5</v>
      </c>
      <c r="N10" s="7">
        <f>CORREL(M3:M8,N3:N8)</f>
        <v>0.8186652344</v>
      </c>
      <c r="P10" s="5" t="s">
        <v>14</v>
      </c>
      <c r="Q10" s="7">
        <f>Q9*Q9</f>
        <v>0.670212766</v>
      </c>
    </row>
    <row r="11">
      <c r="B11" s="2" t="s">
        <v>6</v>
      </c>
      <c r="C11" s="3"/>
      <c r="E11" s="2" t="s">
        <v>7</v>
      </c>
      <c r="F11" s="4"/>
      <c r="H11" s="5" t="s">
        <v>8</v>
      </c>
      <c r="J11" s="5" t="s">
        <v>9</v>
      </c>
      <c r="M11" s="5" t="s">
        <v>10</v>
      </c>
      <c r="N11" s="7">
        <f>INTERCEPT(N3:N8,M3:M8)</f>
        <v>10.5</v>
      </c>
      <c r="Q11" s="9"/>
    </row>
    <row r="12">
      <c r="B12" s="7">
        <f t="array" ref="B12:C13">MMULT(E3:J4,B3:C8)</f>
        <v>178</v>
      </c>
      <c r="C12" s="7">
        <v>30.0</v>
      </c>
      <c r="E12" s="7">
        <f t="array" ref="E12:F13">MINVERSE(B12:C13)</f>
        <v>0.03571428571</v>
      </c>
      <c r="F12" s="7">
        <v>-0.17857142857142846</v>
      </c>
      <c r="H12" s="7">
        <f t="array" ref="H12:H13">MMULT(E3:J4,N3:N8)</f>
        <v>582</v>
      </c>
      <c r="J12" s="7">
        <f t="array" ref="J12:J13">MMULT(E12:F13,H12:H13)</f>
        <v>1.5</v>
      </c>
    </row>
    <row r="13">
      <c r="B13" s="7">
        <v>30.0</v>
      </c>
      <c r="C13" s="7">
        <v>6.0</v>
      </c>
      <c r="E13" s="7">
        <v>-0.17857142857142846</v>
      </c>
      <c r="F13" s="7">
        <v>1.0595238095238089</v>
      </c>
      <c r="H13" s="7">
        <v>108.0</v>
      </c>
      <c r="J13" s="7">
        <v>10.5</v>
      </c>
    </row>
    <row r="15">
      <c r="M15" s="2" t="s">
        <v>15</v>
      </c>
      <c r="N15" s="4"/>
      <c r="O15" s="4"/>
      <c r="P15" s="4"/>
      <c r="Q15" s="4"/>
      <c r="R15" s="4"/>
      <c r="S15" s="4"/>
      <c r="T15" s="4"/>
      <c r="U15" s="3"/>
      <c r="V15" s="9"/>
    </row>
    <row r="16">
      <c r="M16" s="10" t="s">
        <v>16</v>
      </c>
      <c r="N16" s="3"/>
      <c r="O16" s="7"/>
      <c r="P16" s="7"/>
      <c r="Q16" s="7"/>
      <c r="R16" s="7"/>
      <c r="S16" s="7"/>
      <c r="T16" s="7"/>
      <c r="U16" s="7"/>
      <c r="V16" s="9"/>
    </row>
    <row r="17">
      <c r="M17" s="6" t="s">
        <v>13</v>
      </c>
      <c r="N17" s="11">
        <v>0.818665234364723</v>
      </c>
      <c r="O17" s="7"/>
      <c r="P17" s="7"/>
      <c r="Q17" s="7"/>
      <c r="R17" s="7"/>
      <c r="S17" s="7"/>
      <c r="T17" s="7"/>
      <c r="U17" s="7"/>
      <c r="V17" s="9"/>
    </row>
    <row r="18">
      <c r="M18" s="6" t="s">
        <v>17</v>
      </c>
      <c r="N18" s="11">
        <v>0.6702127659574468</v>
      </c>
      <c r="O18" s="7"/>
      <c r="P18" s="7"/>
      <c r="Q18" s="7"/>
      <c r="R18" s="7"/>
      <c r="S18" s="7"/>
      <c r="T18" s="7"/>
      <c r="U18" s="7"/>
      <c r="V18" s="9"/>
    </row>
    <row r="19">
      <c r="M19" s="6" t="s">
        <v>18</v>
      </c>
      <c r="N19" s="11">
        <v>0.5877659574468086</v>
      </c>
      <c r="O19" s="7"/>
      <c r="P19" s="7"/>
      <c r="Q19" s="7"/>
      <c r="R19" s="7"/>
      <c r="S19" s="7"/>
      <c r="T19" s="7"/>
      <c r="U19" s="7"/>
      <c r="V19" s="9"/>
    </row>
    <row r="20">
      <c r="M20" s="6" t="s">
        <v>19</v>
      </c>
      <c r="N20" s="11">
        <v>2.7838821814150108</v>
      </c>
      <c r="O20" s="7"/>
      <c r="P20" s="7"/>
      <c r="Q20" s="7"/>
      <c r="R20" s="7"/>
      <c r="S20" s="7"/>
      <c r="T20" s="7"/>
      <c r="U20" s="7"/>
      <c r="V20" s="9"/>
    </row>
    <row r="21">
      <c r="M21" s="6" t="s">
        <v>20</v>
      </c>
      <c r="N21" s="11">
        <v>6.0</v>
      </c>
      <c r="O21" s="7"/>
      <c r="P21" s="7"/>
      <c r="Q21" s="7"/>
      <c r="R21" s="7"/>
      <c r="S21" s="7"/>
      <c r="T21" s="7"/>
      <c r="U21" s="7"/>
      <c r="V21" s="9"/>
    </row>
    <row r="22">
      <c r="M22" s="7"/>
      <c r="N22" s="7"/>
      <c r="O22" s="7"/>
      <c r="P22" s="7"/>
      <c r="Q22" s="7"/>
      <c r="R22" s="7"/>
      <c r="S22" s="7"/>
      <c r="T22" s="7"/>
      <c r="U22" s="7"/>
      <c r="V22" s="9"/>
    </row>
    <row r="23">
      <c r="M23" s="6" t="s">
        <v>21</v>
      </c>
      <c r="N23" s="7"/>
      <c r="O23" s="7"/>
      <c r="P23" s="7"/>
      <c r="Q23" s="7"/>
      <c r="R23" s="7"/>
      <c r="S23" s="7"/>
      <c r="T23" s="7"/>
      <c r="U23" s="7"/>
      <c r="V23" s="9"/>
    </row>
    <row r="24">
      <c r="M24" s="12"/>
      <c r="N24" s="13" t="s">
        <v>22</v>
      </c>
      <c r="O24" s="13" t="s">
        <v>23</v>
      </c>
      <c r="P24" s="13" t="s">
        <v>24</v>
      </c>
      <c r="Q24" s="13" t="s">
        <v>25</v>
      </c>
      <c r="R24" s="13" t="s">
        <v>26</v>
      </c>
      <c r="S24" s="7"/>
      <c r="T24" s="7"/>
      <c r="U24" s="7"/>
      <c r="V24" s="9"/>
    </row>
    <row r="25">
      <c r="M25" s="6" t="s">
        <v>27</v>
      </c>
      <c r="N25" s="11">
        <v>1.0</v>
      </c>
      <c r="O25" s="11">
        <v>63.0</v>
      </c>
      <c r="P25" s="11">
        <v>63.0</v>
      </c>
      <c r="Q25" s="11">
        <v>8.129032258064516</v>
      </c>
      <c r="R25" s="11">
        <v>0.04634209378243892</v>
      </c>
      <c r="S25" s="7"/>
      <c r="T25" s="7"/>
      <c r="U25" s="7"/>
      <c r="V25" s="9"/>
    </row>
    <row r="26">
      <c r="M26" s="6" t="s">
        <v>28</v>
      </c>
      <c r="N26" s="11">
        <v>4.0</v>
      </c>
      <c r="O26" s="11">
        <v>31.0</v>
      </c>
      <c r="P26" s="11">
        <v>7.75</v>
      </c>
      <c r="Q26" s="7"/>
      <c r="R26" s="7"/>
      <c r="S26" s="7"/>
      <c r="T26" s="7"/>
      <c r="U26" s="7"/>
      <c r="V26" s="9"/>
    </row>
    <row r="27">
      <c r="M27" s="6" t="s">
        <v>29</v>
      </c>
      <c r="N27" s="11">
        <v>5.0</v>
      </c>
      <c r="O27" s="11">
        <v>94.0</v>
      </c>
      <c r="P27" s="7"/>
      <c r="Q27" s="7"/>
      <c r="R27" s="7"/>
      <c r="S27" s="7"/>
      <c r="T27" s="7"/>
      <c r="U27" s="7"/>
      <c r="V27" s="9"/>
    </row>
    <row r="28">
      <c r="M28" s="7"/>
      <c r="N28" s="7"/>
      <c r="O28" s="7"/>
      <c r="P28" s="7"/>
      <c r="Q28" s="7"/>
      <c r="R28" s="7"/>
      <c r="S28" s="7"/>
      <c r="T28" s="7"/>
      <c r="U28" s="7"/>
      <c r="V28" s="9"/>
    </row>
    <row r="29">
      <c r="M29" s="12"/>
      <c r="N29" s="13" t="s">
        <v>30</v>
      </c>
      <c r="O29" s="13" t="s">
        <v>19</v>
      </c>
      <c r="P29" s="13" t="s">
        <v>31</v>
      </c>
      <c r="Q29" s="13" t="s">
        <v>32</v>
      </c>
      <c r="R29" s="13" t="s">
        <v>33</v>
      </c>
      <c r="S29" s="13" t="s">
        <v>34</v>
      </c>
      <c r="T29" s="13" t="s">
        <v>33</v>
      </c>
      <c r="U29" s="13" t="s">
        <v>34</v>
      </c>
      <c r="V29" s="9"/>
    </row>
    <row r="30">
      <c r="M30" s="6" t="s">
        <v>35</v>
      </c>
      <c r="N30" s="11">
        <v>10.5</v>
      </c>
      <c r="O30" s="11">
        <v>2.8655382607477997</v>
      </c>
      <c r="P30" s="11">
        <v>3.664233049626037</v>
      </c>
      <c r="Q30" s="11">
        <v>0.021499991773411664</v>
      </c>
      <c r="R30" s="11">
        <v>2.5439903419215435</v>
      </c>
      <c r="S30" s="11">
        <v>18.456009658078457</v>
      </c>
      <c r="T30" s="11">
        <v>2.5439903419215435</v>
      </c>
      <c r="U30" s="11">
        <v>18.456009658078457</v>
      </c>
      <c r="V30" s="9"/>
    </row>
    <row r="31">
      <c r="M31" s="6" t="s">
        <v>36</v>
      </c>
      <c r="N31" s="11">
        <v>1.5</v>
      </c>
      <c r="O31" s="11">
        <v>0.5261042808091512</v>
      </c>
      <c r="P31" s="11">
        <v>2.8511457798689492</v>
      </c>
      <c r="Q31" s="11">
        <v>0.04634209401130676</v>
      </c>
      <c r="R31" s="11">
        <v>0.039300348346521075</v>
      </c>
      <c r="S31" s="11">
        <v>2.9606996516534787</v>
      </c>
      <c r="T31" s="11">
        <v>0.039300348346521075</v>
      </c>
      <c r="U31" s="11">
        <v>2.9606996516534787</v>
      </c>
      <c r="V31" s="9"/>
    </row>
  </sheetData>
  <mergeCells count="6">
    <mergeCell ref="B2:C2"/>
    <mergeCell ref="E2:J2"/>
    <mergeCell ref="B11:C11"/>
    <mergeCell ref="E11:F11"/>
    <mergeCell ref="M16:N16"/>
    <mergeCell ref="M15:U15"/>
  </mergeCells>
  <drawing r:id="rId1"/>
</worksheet>
</file>