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40" firstSheet="1" activeTab="4"/>
  </bookViews>
  <sheets>
    <sheet name="test_data" sheetId="1" state="hidden" r:id="rId1"/>
    <sheet name="登录" sheetId="2" r:id="rId2"/>
    <sheet name="Sheet2" sheetId="3" state="hidden" r:id="rId3"/>
    <sheet name="AirExceptList_API" sheetId="4" r:id="rId4"/>
    <sheet name="SeaExceptList_API" sheetId="7" r:id="rId5"/>
    <sheet name="邓天苹" sheetId="6" r:id="rId6"/>
    <sheet name="配置" sheetId="5" r:id="rId7"/>
  </sheets>
  <externalReferences>
    <externalReference r:id="rId8"/>
  </externalReferences>
  <calcPr calcId="144525"/>
</workbook>
</file>

<file path=xl/sharedStrings.xml><?xml version="1.0" encoding="utf-8"?>
<sst xmlns="http://schemas.openxmlformats.org/spreadsheetml/2006/main" count="1388" uniqueCount="609">
  <si>
    <t>Case_id</t>
  </si>
  <si>
    <t>Api_name</t>
  </si>
  <si>
    <t>Case_name</t>
  </si>
  <si>
    <t>Method</t>
  </si>
  <si>
    <t>Url</t>
  </si>
  <si>
    <t>请求头</t>
  </si>
  <si>
    <t>Param</t>
  </si>
  <si>
    <t>需要设置全局变量的值</t>
  </si>
  <si>
    <t>账号</t>
  </si>
  <si>
    <t>ExpectedResult</t>
  </si>
  <si>
    <t>ActualResult</t>
  </si>
  <si>
    <t>TestResult</t>
  </si>
  <si>
    <t>收料退回单查询项次（PRO）</t>
  </si>
  <si>
    <t>传入单个条件查询</t>
  </si>
  <si>
    <t>post</t>
  </si>
  <si>
    <t>/orders/po/open-lines</t>
  </si>
  <si>
    <t>pass</t>
  </si>
  <si>
    <t>传入多个条件组合查询</t>
  </si>
  <si>
    <t>{""}</t>
  </si>
  <si>
    <t>{"id":123,"name":"ddd"}</t>
  </si>
  <si>
    <t>{id:"",
name:"",
dndndnd:""
}</t>
  </si>
  <si>
    <t>传入所有条件组合查询</t>
  </si>
  <si>
    <t>{"ids":"${id}","name":"ddd"}</t>
  </si>
  <si>
    <t>不传条件查询</t>
  </si>
  <si>
    <t>[]</t>
  </si>
  <si>
    <t>模糊查询</t>
  </si>
  <si>
    <t>id,ids</t>
  </si>
  <si>
    <r>
      <rPr>
        <sz val="11"/>
        <color theme="1"/>
        <rFont val="宋体"/>
        <charset val="134"/>
        <scheme val="minor"/>
      </rPr>
      <t>填写说明：
1、Case_id：测试用例id
2、Case_name：测试用例名
3、Method:请求方法
4、Global：响应结果中需要设置为全局变量供后续使用的值。
   格式：{'</t>
    </r>
    <r>
      <rPr>
        <sz val="11"/>
        <color rgb="FFFF0000"/>
        <rFont val="宋体"/>
        <charset val="134"/>
        <scheme val="minor"/>
      </rPr>
      <t>key</t>
    </r>
    <r>
      <rPr>
        <sz val="11"/>
        <color theme="1"/>
        <rFont val="宋体"/>
        <charset val="134"/>
        <scheme val="minor"/>
      </rPr>
      <t>':'${["result"]["data"][2]} ${["value2"]}'}，
   key：自定义、唯一，
   ["result"]["data"][2]、["value2"]：响应结果中的取值的层级关系，一个key可以有一到多个${}格式的内容，格式与使用格式保持一致
   如：把响应结果中的token设置为全局变量，实际使用中需要用到响应中的token_type、access_token并且以一个空格分隔，故书写如下{'admin18':'${["token_type"]} ${["access_token"]}'}  
   如：响应结果的data为一个列表，列表中有多个字典，每一个字典都有id，现要获取第5个字典的id值，故书写如下{"id1":'${["data"][4]["id"]}'}
   注意：如果data不是最外层的键需要写清楚层级关系，${["key1"]["key2"]["data"][4]["id"]}
5、Url：完整的请求地址，动态部分以${["key"]}表示，实际值会通过key在全局变量中获取，</t>
    </r>
    <r>
      <rPr>
        <sz val="11"/>
        <color rgb="FFFF0000"/>
        <rFont val="宋体"/>
        <charset val="134"/>
        <scheme val="minor"/>
      </rPr>
      <t>key</t>
    </r>
    <r>
      <rPr>
        <sz val="11"/>
        <color theme="1"/>
        <rFont val="宋体"/>
        <charset val="134"/>
        <scheme val="minor"/>
      </rPr>
      <t>值与Global字段的key值保持一致
6、Header：请求头，字典，动态部分以${["key"]}表示，实际值会通过key在全局变量中获取，</t>
    </r>
    <r>
      <rPr>
        <sz val="11"/>
        <color rgb="FFFF0000"/>
        <rFont val="宋体"/>
        <charset val="134"/>
        <scheme val="minor"/>
      </rPr>
      <t>key</t>
    </r>
    <r>
      <rPr>
        <sz val="11"/>
        <color theme="1"/>
        <rFont val="宋体"/>
        <charset val="134"/>
        <scheme val="minor"/>
      </rPr>
      <t>值与Global字段的key值保持一致
7、Param：请求参数，格式与实际格式一致，动态部分以${["key"]}表示，实际值会通过key在全局变量中获取，</t>
    </r>
    <r>
      <rPr>
        <sz val="11"/>
        <color rgb="FFFF0000"/>
        <rFont val="宋体"/>
        <charset val="134"/>
        <scheme val="minor"/>
      </rPr>
      <t>key</t>
    </r>
    <r>
      <rPr>
        <sz val="11"/>
        <color theme="1"/>
        <rFont val="宋体"/>
        <charset val="134"/>
        <scheme val="minor"/>
      </rPr>
      <t>值与Global字段的key值保持一致
8、ExpectedResult：预期结果</t>
    </r>
  </si>
  <si>
    <t>Header</t>
  </si>
  <si>
    <t>Global</t>
  </si>
  <si>
    <t>1</t>
  </si>
  <si>
    <t>Control-Tower-登录</t>
  </si>
  <si>
    <t>POST</t>
  </si>
  <si>
    <t>{"Content-Type":"application/json"}</t>
  </si>
  <si>
    <t>{
  "clientId": "client",
  "password": "jusda2019",
  "redirectUrl": "string",
  "route": "string",
  "username": "admin14"
}</t>
  </si>
  <si>
    <t>{"verificationCode":'${["data"]["verificationCode"]}'}</t>
  </si>
  <si>
    <t>Control-Tower-获取token</t>
  </si>
  <si>
    <t>GET</t>
  </si>
  <si>
    <t>{"token":'${["data"]}'}</t>
  </si>
  <si>
    <t>中台-查询租户流程</t>
  </si>
  <si>
    <t>https://dev.sccpcloud.com/work-flow/workflows/tenant?pageSize=12&amp;pageIndex=1</t>
  </si>
  <si>
    <t>{"authorization":"${['admin18']}"}</t>
  </si>
  <si>
    <t>{"id1":'${["result"]["data"][2]["id"]}'}</t>
  </si>
  <si>
    <t>"code":"00000"</t>
  </si>
  <si>
    <t>中台-停用租户流程</t>
  </si>
  <si>
    <t>PATCH</t>
  </si>
  <si>
    <t>https://dev.sccpcloud.com/work-flow/workflows/disable/${["id1"]}</t>
  </si>
  <si>
    <t>{"status":"disable","workflowId":"${['id1']}"}</t>
  </si>
  <si>
    <t>"code":"00000","message":"操作成功","result":null</t>
  </si>
  <si>
    <t>中台-文件上传</t>
  </si>
  <si>
    <t>https://dev.sccpcloud.com/work-flow/wordflow/file/bpmn</t>
  </si>
  <si>
    <r>
      <rPr>
        <sz val="12"/>
        <color rgb="FFA9B7C6"/>
        <rFont val="Consolas"/>
        <charset val="134"/>
      </rPr>
      <t>{</t>
    </r>
    <r>
      <rPr>
        <sz val="12"/>
        <color rgb="FF6A8759"/>
        <rFont val="Consolas"/>
        <charset val="134"/>
      </rPr>
      <t>"file"</t>
    </r>
    <r>
      <rPr>
        <sz val="12"/>
        <color rgb="FFA9B7C6"/>
        <rFont val="Consolas"/>
        <charset val="134"/>
      </rPr>
      <t>:</t>
    </r>
    <r>
      <rPr>
        <sz val="12"/>
        <color rgb="FF8888C6"/>
        <rFont val="Consolas"/>
        <charset val="134"/>
      </rPr>
      <t>open</t>
    </r>
    <r>
      <rPr>
        <sz val="12"/>
        <color rgb="FFA9B7C6"/>
        <rFont val="Consolas"/>
        <charset val="134"/>
      </rPr>
      <t>(</t>
    </r>
    <r>
      <rPr>
        <sz val="12"/>
        <color rgb="FF6A8759"/>
        <rFont val="Consolas"/>
        <charset val="134"/>
      </rPr>
      <t>r"d:/11.bpmn"</t>
    </r>
    <r>
      <rPr>
        <sz val="12"/>
        <color rgb="FFCC7832"/>
        <rFont val="Consolas"/>
        <charset val="134"/>
      </rPr>
      <t>,</t>
    </r>
    <r>
      <rPr>
        <sz val="12"/>
        <color rgb="FF6A8759"/>
        <rFont val="Consolas"/>
        <charset val="134"/>
      </rPr>
      <t>"rb"</t>
    </r>
    <r>
      <rPr>
        <sz val="12"/>
        <color rgb="FFA9B7C6"/>
        <rFont val="Consolas"/>
        <charset val="134"/>
      </rPr>
      <t>)</t>
    </r>
    <r>
      <rPr>
        <sz val="12"/>
        <color rgb="FFCC7832"/>
        <rFont val="Consolas"/>
        <charset val="134"/>
      </rPr>
      <t>,</t>
    </r>
    <r>
      <rPr>
        <sz val="12"/>
        <color rgb="FF6A8759"/>
        <rFont val="Consolas"/>
        <charset val="134"/>
      </rPr>
      <t>"updateType"</t>
    </r>
    <r>
      <rPr>
        <sz val="12"/>
        <color rgb="FFA9B7C6"/>
        <rFont val="Consolas"/>
        <charset val="134"/>
      </rPr>
      <t>:</t>
    </r>
    <r>
      <rPr>
        <sz val="12"/>
        <color rgb="FF6A8759"/>
        <rFont val="Consolas"/>
        <charset val="134"/>
      </rPr>
      <t>"bpmn"</t>
    </r>
    <r>
      <rPr>
        <sz val="12"/>
        <color rgb="FFA9B7C6"/>
        <rFont val="Consolas"/>
        <charset val="134"/>
      </rPr>
      <t>}</t>
    </r>
  </si>
  <si>
    <t>"code":"00000","message":"操作成功"</t>
  </si>
  <si>
    <t>onlinebooking-登录</t>
  </si>
  <si>
    <t>https://j1.sccpcloud.com/api-gateway/authentication/signIn</t>
  </si>
  <si>
    <t>{"Content-Type": "application/json"}</t>
  </si>
  <si>
    <t>{"username":"JUS190003","password":"jusda2019","clientId":"Booking","redirectUrl":"https://j1.sccpcloud.com/online-booking/#/App"}</t>
  </si>
  <si>
    <t>{"verificationCode":"${["data"]["verificationCode"]}"}</t>
  </si>
  <si>
    <t>"success":true,"errorCode":null</t>
  </si>
  <si>
    <t>onlinebooking-登录获取token</t>
  </si>
  <si>
    <t>get</t>
  </si>
  <si>
    <t>https://j1.sccpcloud.com/api-gateway/authentication/getToken/${["verificationCode"]}</t>
  </si>
  <si>
    <t>{"JUS190003":'${["data"]}'}</t>
  </si>
  <si>
    <t>onliebooking-导入</t>
  </si>
  <si>
    <t>https://j1.sccpcloud.com/api-gateway/booking-app/purchase-order-line/pn-excel-template/upload-by-buyer</t>
  </si>
  <si>
    <t>{"authorization":"${['JUS190003']}","clientid":"Booking"}</t>
  </si>
  <si>
    <t>{"file":open(r"d:/PO Template.xlsx","rb")}</t>
  </si>
  <si>
    <r>
      <rPr>
        <sz val="9"/>
        <color theme="1"/>
        <rFont val="微软雅黑"/>
        <charset val="134"/>
      </rPr>
      <t>填写说明：
1、Case_id：测试用例id
2、Case_name：测试用例名
3、Method:请求方法
4、Global：响应结果中需要设置为全局变量供后续使用的值。
   格式：{'</t>
    </r>
    <r>
      <rPr>
        <sz val="9"/>
        <color rgb="FFFF0000"/>
        <rFont val="微软雅黑"/>
        <charset val="134"/>
      </rPr>
      <t>key</t>
    </r>
    <r>
      <rPr>
        <sz val="9"/>
        <color theme="1"/>
        <rFont val="微软雅黑"/>
        <charset val="134"/>
      </rPr>
      <t>':'${["result"]["data"][2]} ${["value2"]}'}，
   key：自定义、唯一，
   ["result"]["data"][2]、["value2"]：响应结果中的取值的层级关系，一个key可以有一到多个${}格式的内容，格式与使用格式保持一致
   如：把响应结果中的token设置为全局变量，实际使用中需要用到响应中的token_type、access_token并且以一个空格分隔，故书写如下{'admin18':'${["token_type"]} ${["access_token"]}'}  
   如：响应结果的data为一个列表，列表中有多个字典，每一个字典都有id，现要获取第5个字典的id值，故书写如下{"id1":'${["data"][4]["id"]}'}
   注意：如果data不是最外层的键需要写清楚层级关系，${["key1"]["key2"]["data"][4]["id"]}
5、Url：完整的请求地址，动态部分以${["key"]}表示，实际值会通过key在全局变量中获取，</t>
    </r>
    <r>
      <rPr>
        <sz val="9"/>
        <color rgb="FFFF0000"/>
        <rFont val="微软雅黑"/>
        <charset val="134"/>
      </rPr>
      <t>key</t>
    </r>
    <r>
      <rPr>
        <sz val="9"/>
        <color theme="1"/>
        <rFont val="微软雅黑"/>
        <charset val="134"/>
      </rPr>
      <t>值与Global字段的key值保持一致
6、Header：请求头，字典，动态部分以${["key"]}表示，实际值会通过key在全局变量中获取，</t>
    </r>
    <r>
      <rPr>
        <sz val="9"/>
        <color rgb="FFFF0000"/>
        <rFont val="微软雅黑"/>
        <charset val="134"/>
      </rPr>
      <t>key</t>
    </r>
    <r>
      <rPr>
        <sz val="9"/>
        <color theme="1"/>
        <rFont val="微软雅黑"/>
        <charset val="134"/>
      </rPr>
      <t>值与Global字段的key值保持一致
7、Param：请求参数，格式与实际格式一致，动态部分以${["key"]}表示，实际值会通过key在全局变量中获取，</t>
    </r>
    <r>
      <rPr>
        <sz val="9"/>
        <color rgb="FFFF0000"/>
        <rFont val="微软雅黑"/>
        <charset val="134"/>
      </rPr>
      <t>key</t>
    </r>
    <r>
      <rPr>
        <sz val="9"/>
        <color theme="1"/>
        <rFont val="微软雅黑"/>
        <charset val="134"/>
      </rPr>
      <t>值与Global字段的key值保持一致
8、ExpectedResult：预期结果</t>
    </r>
  </si>
  <si>
    <t>空运-分页搜索异常信息-参数输入为空</t>
  </si>
  <si>
    <t>{"Content-Type":"application/json","Authorization":"${['token']}","clientId":"client"}</t>
  </si>
  <si>
    <t>{}</t>
  </si>
  <si>
    <t>{"billNo":'${["data"]["anomalies"][0]["houseBill"]}'}</t>
  </si>
  <si>
    <t>[["${['success']}","True"]]</t>
  </si>
  <si>
    <t>空运-分页搜索异常信息-billNo精准查询</t>
  </si>
  <si>
    <t>{
  "airAnomalyCondition": {
    "billNo": "JJBA19109178"}
}</t>
  </si>
  <si>
    <t>[["${['success']}","True"],
['${["data"]["anomalies"][0]["houseBill"]}','JJBA19109178']]</t>
  </si>
  <si>
    <t>空运-分页搜索异常信息-billNo模糊查询</t>
  </si>
  <si>
    <t>{
  "airAnomalyCondition": {
    "billNo": "JJBA1910917"}
}</t>
  </si>
  <si>
    <t>空运-分页搜索异常信息-billNo输入特殊符号</t>
  </si>
  <si>
    <t>{
  "airAnomalyCondition": {
    "billNo": "~`@#$%^&amp;*()_+-={}[]:;'|\\&lt;&gt;,.?/"}
}</t>
  </si>
  <si>
    <t>[["${['success']}","True"],
['${["data"]["pageInfo"]["totalCount"]}','0']]</t>
  </si>
  <si>
    <t>空运-分页搜索异常信息-billNo输入超长字符</t>
  </si>
  <si>
    <t>{
  "airAnomalyCondition": {
    "billNo": "~`@#$%^&amp;*()_+-={}[]:;'|\\&lt;&gt;,.?/大家安利的房间爱上了对方就卡了时代峰峻昂克赛拉点击阿德福建卡老师的飞机拉水电费就卡了时代峰峻卡拉是打飞机阿里斯顿房间卡"}
}</t>
  </si>
  <si>
    <t>空运-分页搜索异常信息-billNo输入非字符串类型数据</t>
  </si>
  <si>
    <t>{
  "airAnomalyCondition": {
    "billNo": False}
}</t>
  </si>
  <si>
    <t>空运-分页搜索异常信息-bookingNo输入精准查询</t>
  </si>
  <si>
    <t>{
  "airAnomalyCondition": {
    "bookingNo": "S00060933"}
}</t>
  </si>
  <si>
    <t>[["${['success']}","True"],
['${["data"]["anomalies"][0]["bookingNo"]}','S00060933']]</t>
  </si>
  <si>
    <t>空运-分页搜索异常信息-bookingNo输入模糊查询</t>
  </si>
  <si>
    <t>{
  "airAnomalyCondition": {
    "bookingNo": "S0006093"}
}</t>
  </si>
  <si>
    <t>空运-分页搜索异常信息-bookingNo输入特殊符号</t>
  </si>
  <si>
    <t>{
  "airAnomalyCondition": {
    "bookingNo": "!@#$%"}
}</t>
  </si>
  <si>
    <t>空运-分页搜索异常信息-bookingNo输入超长字符</t>
  </si>
  <si>
    <t>{
  "airAnomalyCondition": {
    "bookingNo": "!@#$%案件数量的房间爱上对方就爱上了对方接口ajdfajsdkfjasldfk按揭贷款立法解释开的房间爱丽丝的风景奥克兰是打飞机爱丽丝积分卡上的理解了房间爱死了开的房间爱丽丝的风景阿拉山口打飞机卡洛斯"}
}</t>
  </si>
  <si>
    <t>空运-分页搜索异常信息-bookingNo输入非字符串</t>
  </si>
  <si>
    <t>{
  "airAnomalyCondition": {
    "bookingNo": 123123}
}</t>
  </si>
  <si>
    <t>空运-分页搜索异常信息-consignee输入空</t>
  </si>
  <si>
    <t>{
  "airAnomalyCondition": {
    "consignee": []}
}</t>
  </si>
  <si>
    <t>空运-分页搜索异常信息-consignee精准查询</t>
  </si>
  <si>
    <t>{
  "airAnomalyCondition": {
    "consigneeCodes": ["SJL-SDE"]}
}</t>
  </si>
  <si>
    <t>[["${['success']}","True"],
['${["data"]["anomalies"][0]["consigneeCode"]}','SJL-SDE']]</t>
  </si>
  <si>
    <t>空运-分页搜索异常信息-consignee模糊查询</t>
  </si>
  <si>
    <t>{
  "airAnomalyCondition": {
    "consigneeCodes": ["SJL-SDE1"]}
}</t>
  </si>
  <si>
    <t>空运-分页搜索异常信息-consignee输入特殊符号</t>
  </si>
  <si>
    <t>{
  "airAnomalyCondition": {
    "consigneeCodes": ["&amp;*……&amp;……%……￥%￥%"]}
}</t>
  </si>
  <si>
    <t>空运-分页搜索异常信息-consignee输入超长字符</t>
  </si>
  <si>
    <t>{
  "airAnomalyCondition": {
    "consigneeCodes": ["&amp;*……&amp;……%……￥%￥%大家都烦死了卡时代峻峰拉三等奖法拉盛剪短发拉数据的福利卡时间段法拉数据的疯狂拉时间到了房价快速登录积分卡来得及啊房间卡来得及拉水电费卡拉圣诞节福利卡上的借款方9808902389042340989发健康来得及爱丽丝的房间啊sajdfkjasdlf"]}
}</t>
  </si>
  <si>
    <t>{
  "airAnomalyCondition": {
    "consigneeCodes": ["~`@#$%^&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
}</t>
  </si>
  <si>
    <t>空运-分页搜索异常信息-destination精准查询</t>
  </si>
  <si>
    <t>{
  "airAnomalyCondition": {
    "destinationCodes": ["INDEL"]}
}</t>
  </si>
  <si>
    <t>[["${['success']}","True"],
['${["data"]["anomalies"][0]["destinationCode"]}','INDEL']]</t>
  </si>
  <si>
    <t>空运-分页搜索异常信息-destination模糊查询</t>
  </si>
  <si>
    <t>{
  "airAnomalyCondition": {
    "destinationCodes": ["INDEL1"]}
}</t>
  </si>
  <si>
    <t>空运-分页搜索异常信息-destination输入特殊符号</t>
  </si>
  <si>
    <t>{
  "airAnomalyCondition": {
    "destinationCodes": ["&amp;*……&amp;……%……￥%￥%"]}
}</t>
  </si>
  <si>
    <t>空运-分页搜索异常信息-destination输入超长字符</t>
  </si>
  <si>
    <t>{
  "airAnomalyCondition": {
    "destinationCodes": ["&amp;*……&amp;……%……￥%￥%大家都烦死了卡时代峻峰拉三等奖法拉盛剪短发拉数据的福利卡时间段法拉数据的疯狂拉时间到了房价快速登录积分卡来得及啊房间卡来得及拉水电费卡拉圣诞节福利卡上的借款方9808902389042340989发健康来得及爱丽丝的房间啊sajdfkjasdlf"]}
}</t>
  </si>
  <si>
    <t>{
  "airAnomalyCondition": {
    "destinationCodes": ["~`@#$%^&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
}</t>
  </si>
  <si>
    <t>空运-分页搜索异常信息-emergencies输入为空</t>
  </si>
  <si>
    <t>{
  "airAnomalyCondition": {
    "emergencies": []}
}</t>
  </si>
  <si>
    <t>空运-分页搜索异常信息-emergencies输入WARNING</t>
  </si>
  <si>
    <t>{
  "airAnomalyCondition": {
    "emergencies": ["WARNING"]}
}</t>
  </si>
  <si>
    <t>[["${['success']}","True"],
['${["data"]["anomalies"][0]["emergency"]}','WARNING']]</t>
  </si>
  <si>
    <t>空运-分页搜索异常信息-emergencies输入NORMAL</t>
  </si>
  <si>
    <t>{
  "airAnomalyCondition": {
    "emergencies": ["NORMAL"]}
}</t>
  </si>
  <si>
    <t>[["${['success']}","True"],
['${["data"]["anomalies"][0]["emergency"]}','NORMAL']]</t>
  </si>
  <si>
    <t>空运-分页搜索异常信息-emergencies输入NORMAL,WARNING</t>
  </si>
  <si>
    <t>{
  "airAnomalyCondition": {
    "emergencies": ["NORMAL","WARNING"]}
}</t>
  </si>
  <si>
    <t>空运-分页搜索异常信息-ETD输入正确时间范围</t>
  </si>
  <si>
    <t>{
  "airAnomalyCondition": {
    "etdActualTimeOfArrivalFrom": 1571861400000,
    "etdActualTimeOfArrivalTo":1571861400000
  }
}</t>
  </si>
  <si>
    <t>空运-分页搜索异常信息-ETD开始时间输入为空</t>
  </si>
  <si>
    <t>{
  "airAnomalyCondition": {
    "etdActualTimeOfArrivalFrom": None,
    "etdActualTimeOfArrivalTo":1571861400000
  }
}</t>
  </si>
  <si>
    <t>空运-分页搜索异常信息-ETD非数字类型</t>
  </si>
  <si>
    <t>{
  "airAnomalyCondition": {
    "etdActualTimeOfArrivalFrom": False,
    "etdActualTimeOfArrivalTo":1571861400000
  }
}</t>
  </si>
  <si>
    <t>[["${['success']}","False"]]</t>
  </si>
  <si>
    <t>空运-分页搜索异常信息-flightNo精准查询</t>
  </si>
  <si>
    <t>{
  "airAnomalyCondition": {
    "flightNo": "MU219"
  }
}</t>
  </si>
  <si>
    <t>[["${['success']}","True"],
['${["data"]["anomalies"][0]["flightNo"]}','MU219']]</t>
  </si>
  <si>
    <t>空运-分页搜索异常信息-flightNo模糊查询</t>
  </si>
  <si>
    <t>{
  "airAnomalyCondition": {
    "flightNo": "MU21"}
}</t>
  </si>
  <si>
    <t>空运-分页搜索异常信息-flightNo输入特殊符号</t>
  </si>
  <si>
    <t>{
  "airAnomalyCondition": {
    "flightNo": "&amp;*……&amp;……%……￥%￥%"}
}</t>
  </si>
  <si>
    <t>空运-分页搜索异常信息-flightNo输入超长字符</t>
  </si>
  <si>
    <t>{
  "airAnomalyCondition": {
    "flightNo": "&amp;*……&amp;……%……￥%￥%大家都烦死了卡时代峻峰拉三等奖法拉盛剪短发拉数据的福利卡时间段法拉数据的疯狂拉时间到了房价快速登录积分卡来得及啊房间卡来得及拉水电费卡拉圣诞节福利卡上的借款方9808902389042340989发健康来得及爱丽丝的房间啊sajdfkjasdlf"}
}</t>
  </si>
  <si>
    <t>{
  "airAnomalyCondition": {
    "flightNo": "~`@#$%^&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
}</t>
  </si>
  <si>
    <t>空运-分页搜索异常信息-operatorId精准查询</t>
  </si>
  <si>
    <t>{
  "airAnomalyCondition": {
    "operatorIds": ["YZH"]}
}</t>
  </si>
  <si>
    <t>[["${['success']}","True"],
['${["data"]["anomalies"][0]["operatorId"]}','YZH']]</t>
  </si>
  <si>
    <t>空运-分页搜索异常信息-operatorId为空</t>
  </si>
  <si>
    <t>{
  "airAnomalyCondition": {
    "operatorIds": []}
}</t>
  </si>
  <si>
    <t>空运-分页搜索异常信息-operatorId输入特殊符号</t>
  </si>
  <si>
    <t>{
  "airAnomalyCondition": {
    "operatorIds": ["&amp;*……&amp;……%……￥%￥%"]}
}</t>
  </si>
  <si>
    <t>空运-分页搜索异常信息-operatorId输入超长字符</t>
  </si>
  <si>
    <t>{
  "airAnomalyCondition": {
    "operatorIds": ["&amp;*……&amp;……%……￥%￥%大家都烦死了卡时代峻峰拉三等奖法拉盛剪短发拉数据的福利卡时间段法拉数据的疯狂拉时间到了房价快速登录积分卡来得及啊房间卡来得及拉水电费卡拉圣诞节福利卡上的借款方9808902389042340989发健康来得及爱丽丝的房间啊sajdfkjasdlf"]}
}</t>
  </si>
  <si>
    <t>{
  "airAnomalyCondition": {
    "operatorIds": ["~`@#$%^&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
}</t>
  </si>
  <si>
    <t>空运-分页搜索异常信息-originCode精准查询</t>
  </si>
  <si>
    <t>{
  "airAnomalyCondition": {
    "originCodes": [""]
  }
}</t>
  </si>
  <si>
    <t>空运-分页搜索异常信息-originCode为空</t>
  </si>
  <si>
    <t>{
  "airAnomalyCondition": {
    "originCodes": []}
}</t>
  </si>
  <si>
    <t>[["${['success']}","True"],
['${["data"]["anomalies"][0]["originCode"]}',"None"]]</t>
  </si>
  <si>
    <t>空运-分页搜索异常信息-originCode输入特殊符号</t>
  </si>
  <si>
    <t>{
  "airAnomalyCondition": {
    "originCodes": ["&amp;*……&amp;……%……￥%￥%"]}
}</t>
  </si>
  <si>
    <t>空运-分页搜索异常信息-originCode输入超长字符</t>
  </si>
  <si>
    <t>{
  "airAnomalyCondition": {
    "originCodes": ["&amp;*……&amp;……%……￥%￥%大家都烦死了卡时代峻峰拉三等奖法拉盛剪短发拉数据的福利卡时间段法拉数据的疯狂拉时间到了房价快速登录积分卡来得及啊房间卡来得及拉水电费卡拉圣诞节福利卡上的借款方9808902389042340989发健康来得及爱丽丝的房间啊sajdfkjasdlf"]}
}</t>
  </si>
  <si>
    <t>空运-分页搜索异常信息-originCode输入多参数</t>
  </si>
  <si>
    <t>{
  "airAnomalyCondition": {
    "originCodes": ["~`@#$%^&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
}</t>
  </si>
  <si>
    <t>空运-分页搜索异常信息-portOfArrivalCode精准查询</t>
  </si>
  <si>
    <t>{
  "airAnomalyCondition": {
    "portOfArrivalCodes": ["DEFRA"]
  }
}</t>
  </si>
  <si>
    <t>[["${['success']}","True"],
['${["data"]["anomalies"][0]["portOfArrivalCode"]}',"DEFRA"]]</t>
  </si>
  <si>
    <t>空运-分页搜索异常信息-portOfArrivalCode为空</t>
  </si>
  <si>
    <t>{
  "airAnomalyCondition": {
    "portOfArrivalCodes": []}
}</t>
  </si>
  <si>
    <t>空运-分页搜索异常信息-portOfArrivalCode输入特殊符号</t>
  </si>
  <si>
    <t>{
  "airAnomalyCondition": {
    "portOfArrivalCodes": ["&amp;*……&amp;……%……￥%￥%"]}
}</t>
  </si>
  <si>
    <t>空运-分页搜索异常信息-portOfArrivalCode输入超长字符</t>
  </si>
  <si>
    <t>{
  "airAnomalyCondition": {
    "portOfArrivalCodes": ["&amp;*……&amp;……%……￥%￥%大家都烦死了卡时代峻峰拉三等奖法拉盛剪短发拉数据的福利卡时间段法拉数据的疯狂拉时间到了房价快速登录积分卡来得及啊房间卡来得及拉水电费卡拉圣诞节福利卡上的借款方9808902389042340989发健康来得及爱丽丝的房间啊sajdfkjasdlf"]}
}</t>
  </si>
  <si>
    <t>空运-分页搜索异常信息-portOfArrivalCode输入多参数</t>
  </si>
  <si>
    <t>{
  "airAnomalyCondition": {
    "portOfArrivalCodes": ["~`@#$%^&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
}</t>
  </si>
  <si>
    <t>空运-分页搜索异常信息-portOfLoadingCode精准查询</t>
  </si>
  <si>
    <t>{
  "airAnomalyCondition": {
    "portOfLoadingCodes": ["CNSHA"]
  }
}</t>
  </si>
  <si>
    <t>[["${['success']}","True"],
['${["data"]["anomalies"][0]["portOfLoadingCode"]}',"CNSHA"]]</t>
  </si>
  <si>
    <t>空运-分页搜索异常信息-portOfLoadingCode为空</t>
  </si>
  <si>
    <t>{
  "airAnomalyCondition": {
    "portOfLoadingCodes": []}
}</t>
  </si>
  <si>
    <t>空运-分页搜索异常信息-portOfLoadingCode输入特殊符号</t>
  </si>
  <si>
    <t>{
  "airAnomalyCondition": {
    "portOfLoadingCodes": ["&amp;*……&amp;……%……￥%￥%"]}
}</t>
  </si>
  <si>
    <t>空运-分页搜索异常信息-portOfLoadingCode输入超长字符</t>
  </si>
  <si>
    <t>{
  "airAnomalyCondition": {
    "portOfLoadingCodes": ["&amp;*……&amp;……%……￥%￥%大家都烦死了卡时代峻峰拉三等奖法拉盛剪短发拉数据的福利卡时间段法拉数据的疯狂拉时间到了房价快速登录积分卡来得及啊房间卡来得及拉水电费卡拉圣诞节福利卡上的借款方9808902389042340989发健康来得及爱丽丝的房间啊sajdfkjasdlf"]}
}</t>
  </si>
  <si>
    <t>空运-分页搜索异常信息-portOfLoadingCode输入多参数</t>
  </si>
  <si>
    <t>{
  "airAnomalyCondition": {
    "portOfLoadingCodes": ["~`@#$%^&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
}</t>
  </si>
  <si>
    <t>空运-分页搜索异常信息-shipperCode精准查询</t>
  </si>
  <si>
    <t>{
  "airAnomalyCondition": {
    "shipperCodes": ["SJL-WSEC"]
  }
}</t>
  </si>
  <si>
    <t>[["${['success']}","True"],
['${["data"]["anomalies"][0]["shipperCode"]}',"SJL-WSEC"]]</t>
  </si>
  <si>
    <t>空运-分页搜索异常信息-shipperCode为空</t>
  </si>
  <si>
    <t>{
  "airAnomalyCondition": {
    "shipperCodes": []}
}</t>
  </si>
  <si>
    <t>空运-分页搜索异常信息-shipperCode输入特殊符号</t>
  </si>
  <si>
    <t>{
  "airAnomalyCondition": {
    "shipperCodes": ["&amp;*……&amp;……%……￥%￥%"]}
}</t>
  </si>
  <si>
    <t>空运-分页搜索异常信息-shipperCode输入超长字符</t>
  </si>
  <si>
    <t>{
  "airAnomalyCondition": {
    "shipperCodes": ["&amp;*……&amp;……%……￥%￥%大家都烦死了卡时代峻峰拉三等奖法拉盛剪短发拉数据的福利卡时间段法拉数据的疯狂拉时间到了房价快速登录积分卡来得及啊房间卡来得及拉水电费卡拉圣诞节福利卡上的借款方9808902389042340989发健康来得及爱丽丝的房间啊sajdfkjasdlf"]}
}</t>
  </si>
  <si>
    <t>空运-分页搜索异常信息-shipperCode输入多参数</t>
  </si>
  <si>
    <t>{
  "airAnomalyCondition": {
    "shipperCodes": ["~`@#$%^&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amp;*()_+-={}[]:;'|\\&lt;&gt;,.?/大家啊来得及罚款了SDKcjdajdkjaskd",""]}
}</t>
  </si>
  <si>
    <t>空运-分页搜索异常信息-emergency升序</t>
  </si>
  <si>
    <t>{
  "sortConditions": [
    {
      "ascending": True,
      "propertyName": "emergency"
    }
  ]
}</t>
  </si>
  <si>
    <t>空运-分页搜索异常信息-emergency降序</t>
  </si>
  <si>
    <t>{
  "sortConditions": [
    {
      "ascending": False,
      "propertyName": "emergency"
    }
  ]
}</t>
  </si>
  <si>
    <t>空运-分页搜索异常信息-bookingNo升序</t>
  </si>
  <si>
    <t>{
  "sortConditions": [
    {
      "ascending": True,
      "propertyName": "bookingNo"
    }
  ]
}</t>
  </si>
  <si>
    <t>空运-分页搜索异常信息-bookingNo降序</t>
  </si>
  <si>
    <t>{
  "sortConditions": [
    {
      "ascending": False,
      "propertyName": "bookingNo"
    }
  ]
}</t>
  </si>
  <si>
    <t>空运-分页搜索异常信息-shipper升序</t>
  </si>
  <si>
    <t>{
  "sortConditions": [
    {
      "ascending": True,
      "propertyName": "shipper"
    }
  ]
}</t>
  </si>
  <si>
    <t>空运-分页搜索异常信息-shipper降序</t>
  </si>
  <si>
    <t>{
  "sortConditions": [
    {
      "ascending": False,
      "propertyName": "shipper"
    }
  ]
}</t>
  </si>
  <si>
    <t>空运-分页搜索异常信息-consignee升序</t>
  </si>
  <si>
    <t>{
  "sortConditions": [
    {
      "ascending": True,
      "propertyName": "consignee"
    }
  ]
}</t>
  </si>
  <si>
    <t>空运-分页搜索异常信息-consignee降序</t>
  </si>
  <si>
    <t>{
  "sortConditions": [
    {
      "ascending": False,
      "propertyName": "consignee"
    }
  ]
}</t>
  </si>
  <si>
    <t>空运-分页搜索异常信息-shipmentId升序</t>
  </si>
  <si>
    <t>{
  "sortConditions": [
    {
      "ascending": True,
      "propertyName": "shipmentId"
    }
  ]
}</t>
  </si>
  <si>
    <t>空运-分页搜索异常信息-shipmentId降序</t>
  </si>
  <si>
    <t>{
  "sortConditions": [
    {
      "ascending": False,
      "propertyName": "shipmentId"
    }
  ]
}</t>
  </si>
  <si>
    <t>空运-分页搜索异常信息-pcuCutoff升序</t>
  </si>
  <si>
    <t>{
  "sortConditions": [
    {
      "ascending": True,
      "propertyName": "pcuCutoff"
    }
  ]
}</t>
  </si>
  <si>
    <t>空运-分页搜索异常信息-pcuCutoff降序</t>
  </si>
  <si>
    <t>{
  "sortConditions": [
    {
      "ascending": False,
      "propertyName": "pcuCutoff"
    }
  ]
}</t>
  </si>
  <si>
    <t>空运-分页搜索异常信息-crdCutoff升序</t>
  </si>
  <si>
    <t>{
  "sortConditions": [
    {
      "ascending": True,
      "propertyName": "crdCutoff"
    }
  ]
}</t>
  </si>
  <si>
    <t>空运-分页搜索异常信息-crdCutoff降序</t>
  </si>
  <si>
    <t>{
  "sortConditions": [
    {
      "ascending": False,
      "propertyName": "crdCutoff"
    }
  ]
}</t>
  </si>
  <si>
    <t>空运-分页搜索异常信息-drdCutoff升序</t>
  </si>
  <si>
    <t>{
  "sortConditions": [
    {
      "ascending": True,
      "propertyName": "drdCutoff"
    }
  ]
}</t>
  </si>
  <si>
    <t>空运-分页搜索异常信息-drdCutoff降序</t>
  </si>
  <si>
    <t>{
  "sortConditions": [
    {
      "ascending": False,
      "propertyName": "drdCutoff"
    }
  ]
}</t>
  </si>
  <si>
    <t>空运-分页搜索异常信息-pcdCutoff升序</t>
  </si>
  <si>
    <t>{
  "sortConditions": [
    {
      "ascending": True,
      "propertyName": "pcdCutoff"
    }
  ]
}</t>
  </si>
  <si>
    <t>空运-分页搜索异常信息-pcdCutoff降序</t>
  </si>
  <si>
    <t>{
  "sortConditions": [
    {
      "ascending": False,
      "propertyName": "pcdCutoff"
    }
  ]
}</t>
  </si>
  <si>
    <t>空运-分页搜索异常信息-occCutoff升序</t>
  </si>
  <si>
    <t>{
  "sortConditions": [
    {
      "ascending": True,
      "propertyName": "occCutoff"
    }
  ]
}</t>
  </si>
  <si>
    <t>空运-分页搜索异常信息-occCutoff降序</t>
  </si>
  <si>
    <t>{
  "sortConditions": [
    {
      "ascending": False,
      "propertyName": "occCutoff"
    }
  ]
}</t>
  </si>
  <si>
    <t>空运-分页搜索异常信息-pudCutoff升序</t>
  </si>
  <si>
    <t>{
  "sortConditions": [
    {
      "ascending": True,
      "propertyName": "pudCutoff"
    }
  ]
}</t>
  </si>
  <si>
    <t>空运-分页搜索异常信息-pudCutoff降序</t>
  </si>
  <si>
    <t>{
  "sortConditions": [
    {
      "ascending": False,
      "propertyName": "pudCutoff"
    }
  ]
}</t>
  </si>
  <si>
    <t>空运-分页搜索异常信息-cucCutoff升序</t>
  </si>
  <si>
    <t>{
  "sortConditions": [
    {
      "ascending": True,
      "propertyName": "cucCutoff"
    }
  ]
}</t>
  </si>
  <si>
    <t>空运-分页搜索异常信息-cucCutoff降序</t>
  </si>
  <si>
    <t>{
  "sortConditions": [
    {
      "ascending": False,
      "propertyName": "cucCutoff"
    }
  ]
}</t>
  </si>
  <si>
    <t>空运-分页搜索异常信息-pageIndex为1，pageSize为10</t>
  </si>
  <si>
    <t>{"pagingCondition": {
    "pageIndex": 1,
    "pageSize": 10
  }
}</t>
  </si>
  <si>
    <t>[["${['success']}","True"],
['${["data"]["pageInfo"]["currentPageIndex"]}',"1"],
['${["data"]["pageInfo"]["pageSize"]}',"10"]]</t>
  </si>
  <si>
    <t>空运-分页搜索异常信息-pageIndex为0，pageSize为0</t>
  </si>
  <si>
    <t>{"pagingCondition": {
    "pageIndex": 0,
    "pageSize": 0
  }
}</t>
  </si>
  <si>
    <t>[["${['success']}","False"],
['${["message"]}',"Page index must not be less than zero!"]]</t>
  </si>
  <si>
    <t>空运-分页搜索异常信息-pageIndex为-12，pageSize为-12</t>
  </si>
  <si>
    <t>{"pagingCondition": {
    "pageIndex": -12,
    "pageSize": -12
  }
}</t>
  </si>
  <si>
    <t>空运-分页搜索异常信息-pageIndex为1.99，pageSize为10.99</t>
  </si>
  <si>
    <t>{"pagingCondition": {
    "pageIndex": 1.99,
    "pageSize": 10.99
  }
}</t>
  </si>
  <si>
    <t>空运-分页搜索异常信息-pageIndex为99999，pageSize为99999</t>
  </si>
  <si>
    <t>{"pagingCondition": {
    "pageIndex": 99999,
    "pageSize": 99999
  }
}</t>
  </si>
  <si>
    <t>[["${['success']}","True"],
['${["data"]["pageInfo"]["pageSize"]}',"99999"]]</t>
  </si>
  <si>
    <t>空运-分页搜索异常信息-pageIndex为false，pageSize为true</t>
  </si>
  <si>
    <t>{"pagingCondition": {
    "pageIndex": False,
    "pageSize": True
  }
}</t>
  </si>
  <si>
    <t>空运-查询总量-输入参数为空</t>
  </si>
  <si>
    <t>{
}</t>
  </si>
  <si>
    <t>空运-查询总量-输入条件参数查询</t>
  </si>
  <si>
    <t>[["${['success']}","True"],
["${['data']}","0"]]</t>
  </si>
  <si>
    <t>空运-需要提示的预警信息-空</t>
  </si>
  <si>
    <t>空运-需要提示的预警信息-startTime有值</t>
  </si>
  <si>
    <t>{
"startTime":1572934243644
}</t>
  </si>
  <si>
    <t>空运-需要提示的预警信息-startTime非数字类型</t>
  </si>
  <si>
    <t>{
"startTime":"123123"
}</t>
  </si>
  <si>
    <t>空运-获取发货人列表-输入参数为空</t>
  </si>
  <si>
    <t>空运-获取发货人列表-code输入ISAINDHKG</t>
  </si>
  <si>
    <t>{
"code":"ISAINDHKG"
}</t>
  </si>
  <si>
    <t>[["${['success']}","True"],
["${['data'][0]["code"]}","ISAINDHKG"]]</t>
  </si>
  <si>
    <t>空运-获取装货地点列表参数输入为空</t>
  </si>
  <si>
    <t>{
}</t>
  </si>
  <si>
    <t>空运-获取装货地点列表code输入TWTPE</t>
  </si>
  <si>
    <t>{
"code":"TWTPE"
}</t>
  </si>
  <si>
    <t>[["${['success']}","True"],
["${['data'][0]["code"]}","TWTPE"]]</t>
  </si>
  <si>
    <t>空运-获取卸货地点列表-输入参数为空</t>
  </si>
  <si>
    <t>空运-获取卸货地点列表-code输入USDFW</t>
  </si>
  <si>
    <t>{
"code":"USDFW"
}</t>
  </si>
  <si>
    <t>[["${['success']}","True"],
["${['data'][0]["code"]}","USDFW"]]</t>
  </si>
  <si>
    <t>空运-获取起运地点列表参数输入为空</t>
  </si>
  <si>
    <t>空运-获取起运地点列表code输入TWTPE</t>
  </si>
  <si>
    <t>空运-获取操作人员ID列表-输入参数为空</t>
  </si>
  <si>
    <t>空运-获取操作人员ID列表-code输入AAB</t>
  </si>
  <si>
    <t>{
"code":"AAB"
}</t>
  </si>
  <si>
    <t>[["${['success']}","True"],
["${['data'][0]["code"]}","AAB"]]</t>
  </si>
  <si>
    <t>空运-获取目的地点列表参数输入为空</t>
  </si>
  <si>
    <t>空运-获取目的地点列表code输入KRCHW</t>
  </si>
  <si>
    <t>{
"code":"KRCHW"
}</t>
  </si>
  <si>
    <t>[["${['success']}","True"],
["${['data'][0]["code"]}","KRCHW"]]</t>
  </si>
  <si>
    <t>空运-获取收货人列表-输入参数为空</t>
  </si>
  <si>
    <t>空运-获取收货人列表-code输入CHSTERDET</t>
  </si>
  <si>
    <t>{
"code":"CHSTERDET"
}</t>
  </si>
  <si>
    <t>[["${['success']}","True"],
["${['data'][0]["code"]}","CHSTERDET"]]</t>
  </si>
  <si>
    <t>海运-获取收货人列表参数输入为空</t>
  </si>
  <si>
    <t>海运-获取收货人列表code输入SHAELEQMV</t>
  </si>
  <si>
    <t>{
"code":"SHAELEQMV"
}</t>
  </si>
  <si>
    <t>[["${['success']}","True"],
["${['data'][0]["code"]}","SHAELEQMV"]]</t>
  </si>
  <si>
    <t>海运-获取目的地点列表参数输入为空</t>
  </si>
  <si>
    <t>海运-获取目的地点列表code输入SHAELEQMV</t>
  </si>
  <si>
    <t>海运-获取操作人员ID列表参数输入为空</t>
  </si>
  <si>
    <t>海运-获取操作人员ID列表code输入CQ</t>
  </si>
  <si>
    <t>{
"code":"CQ"
}</t>
  </si>
  <si>
    <t>[["${['success']}","True"],
["${['data'][0]["code"]}","CQ"]]</t>
  </si>
  <si>
    <t>海运-获取起运地点列表参数输入为空</t>
  </si>
  <si>
    <t>海运-获取起运地点列表code输入SHAELEQMV</t>
  </si>
  <si>
    <t>海运-获取卸货地点列表参数输入为空</t>
  </si>
  <si>
    <t>海运-获取卸货地点列表code输入TNTUN</t>
  </si>
  <si>
    <t>{
"code":"TNTUN"
}</t>
  </si>
  <si>
    <t>[["${['success']}","True"],
["${['data'][0]["code"]}","TNTUN"]]</t>
  </si>
  <si>
    <t>海运-获取装货地点列表参数输入为空</t>
  </si>
  <si>
    <t>海运-获取装货地点列表code输入CNTXG</t>
  </si>
  <si>
    <t>{
"code":"CNTXG"
}</t>
  </si>
  <si>
    <t>[["${['success']}","True"],
["${['data'][0]["code"]}","CNTXG"]]</t>
  </si>
  <si>
    <t>海运-获取发货人列表参数输入为空</t>
  </si>
  <si>
    <t>海运-获取发货人列表code输入SHP_VTECH</t>
  </si>
  <si>
    <t>{
"code":"SHP_VTECH"
}</t>
  </si>
  <si>
    <t>[["${['success']}","True"],
["${['data'][0]["code"]}","SHP_VTECH"]]</t>
  </si>
  <si>
    <t>海运-查询总量参数输入为空</t>
  </si>
  <si>
    <t>海运-查询总量输入参数筛选</t>
  </si>
  <si>
    <t>{
  "seaAnomalyCondition": {
    "billNo": "2028609130",
    "bookingNo": "SINX191059363",
    "containerNo": "TCLU1813889",
    "emergencies": [ "WARNING"]
  },
  "sortConditions": [
    {
      "ascending": True,
      "propertyName": "bookingNo"
    }
  ]
}</t>
  </si>
  <si>
    <t>[["${['success']}","True"],
["${['data']}","1"]]</t>
  </si>
  <si>
    <t>海运-分页搜索异常信息参数输入为空</t>
  </si>
  <si>
    <t>海运-分页搜索异常信息-billNo输入精准查询</t>
  </si>
  <si>
    <t>{"seaAnomalyCondition":
 {"billNo":"SGGZS0000347"}
}</t>
  </si>
  <si>
    <t>[["${['success']}","True"],
["${['data']["anomalies"][0]["houseBill"]}","SGGZS0000347"]]</t>
  </si>
  <si>
    <t>海运-分页搜索异常信息-billNo模糊查询</t>
  </si>
  <si>
    <t>{"seaAnomalyCondition":
 {"billNo":"SGGZS000034"}
}</t>
  </si>
  <si>
    <t>海运-分页搜索异常信息-billNo输入特殊符号</t>
  </si>
  <si>
    <t>{"seaAnomalyCondition":
 {"billNo":"%￥"}
}</t>
  </si>
  <si>
    <t>[["${['success']}","True"],
["${['data']["pageInfo"]["totalCount"]}","0"]]</t>
  </si>
  <si>
    <t>海运-分页搜索异常信息-billNo输入非字符串</t>
  </si>
  <si>
    <t>{"seaAnomalyCondition":
 {"billNo":False}
}</t>
  </si>
  <si>
    <t>海运-分页搜索异常信息-billNo输入超长字符</t>
  </si>
  <si>
    <t>{"seaAnomalyCondition":
 {"billNo":"djalkdjasldfjaskldfjaslkdfjasldfjaskldjfaksldjfaslkdjfaslkdfjaskldfjasldjfkalsdjfaklsdjfkalsdjfkalsdjfkalsdjfkl你撒地方就阿松大军阀iOS大家覅！@@#######"}
}</t>
  </si>
  <si>
    <t>海运-分页搜索异常信息-bookingNo输入精准查询</t>
  </si>
  <si>
    <t>{"seaAnomalyCondition":
 {"bookingNo":"SINX191059363"}
}</t>
  </si>
  <si>
    <t>[["${['success']}","True"],
["${['data']["anomalies"][0]["bookingNo"]}","SINX191059363"]]</t>
  </si>
  <si>
    <t>海运-分页搜索异常信息-bookingNo模糊查询</t>
  </si>
  <si>
    <t>{"seaAnomalyCondition":
 {"bookingNo":"SINX19105936"}
}</t>
  </si>
  <si>
    <t>海运-分页搜索异常信息-bookingNo输入特殊符号</t>
  </si>
  <si>
    <t>{"seaAnomalyCondition":
 {"bookingNo":"%￥"}
}</t>
  </si>
  <si>
    <t>海运-分页搜索异常信息-bookingNo输入非字符串</t>
  </si>
  <si>
    <t>{"seaAnomalyCondition":
 {"bookingNo":False}
}</t>
  </si>
  <si>
    <t>海运-分页搜索异常信息-bookingNo输入超长字符</t>
  </si>
  <si>
    <t>{"seaAnomalyCondition":
 {"bookingNo":"djalkdjasldfjaskldfjaslkdfjasldfjaskldjfaksldjfaslkdjfaslkdfjaskldfjasldjfkalsdjfaklsdjfkalsdjfkalsdjfkalsdjfkl你撒地方就阿松大军阀iOS大家覅！@@#######"}
}</t>
  </si>
  <si>
    <t>海运-分页搜索异常信息-containerNo输入精准查询</t>
  </si>
  <si>
    <t>{"seaAnomalyCondition":
 {"containerNo":"TCLU1813889"}
}</t>
  </si>
  <si>
    <t>[["${['success']}","True"],
["${['data']["anomalies"][0]["containerNo"]}","TCLU1813889"]]</t>
  </si>
  <si>
    <t>海运-分页搜索异常信息-containerNo模糊查询</t>
  </si>
  <si>
    <t>{"seaAnomalyCondition":
 {"containerNo":"TCLU181388"}
}</t>
  </si>
  <si>
    <t>海运-分页搜索异常信息-containerNo输入特殊符号</t>
  </si>
  <si>
    <t>{"seaAnomalyCondition":
 {"containerNo":"%￥"}
}</t>
  </si>
  <si>
    <t>海运-分页搜索异常信息-containerNo输入非字符串</t>
  </si>
  <si>
    <t>{"seaAnomalyCondition":
 {"containerNo":False}
}</t>
  </si>
  <si>
    <t>海运-分页搜索异常信息-containerNo输入超长字符</t>
  </si>
  <si>
    <t>{"seaAnomalyCondition":
 {"containerNo":"djalkdjasldfjaskldfjaslkdfjasldfjaskldjfaksldjfaslkdjfaslkdfjaskldfjasldjfkalsdjfaklsdjfkalsdjfkalsdjfkalsdjfkl你撒地方就阿松大军阀iOS大家覅！@@#######"}
}</t>
  </si>
  <si>
    <t>海运-分页搜索异常信息-vesselOrVoyage输入精准查询</t>
  </si>
  <si>
    <t>{"seaAnomalyCondition":
 {"vesselOrVoyage":"XIN WEI HAI/117E"}
}</t>
  </si>
  <si>
    <t>[["${['success']}","True"],
["${['data']["anomalies"][0]["vesselOrVoyage"]}","XIN WEI HAI/117E"]]</t>
  </si>
  <si>
    <t>海运-分页搜索异常信息-vesselOrVoyage模糊查询</t>
  </si>
  <si>
    <t>{"seaAnomalyCondition":
 {"vesselOrVoyage":"XIN WEI HAI/117"}
}</t>
  </si>
  <si>
    <t>海运-分页搜索异常信息-vesselOrVoyage输入特殊符号</t>
  </si>
  <si>
    <t>{"seaAnomalyCondition":
 {"vesselOrVoyage":"%￥"}
}</t>
  </si>
  <si>
    <t>海运-分页搜索异常信息-vesselOrVoyage输入非字符串</t>
  </si>
  <si>
    <t>{"seaAnomalyCondition":
 {"vesselOrVoyage":False}
}</t>
  </si>
  <si>
    <t>海运-分页搜索异常信息-vesselOrVoyage输入超长字符</t>
  </si>
  <si>
    <t>{"seaAnomalyCondition":
 {"vesselOrVoyage":"djalkdjasldfjaskldfjaslkdfjasldfjaskldjfaksldjfaslkdjfaslkdfjaskldfjasldjfkalsdjfaklsdjfkalsdjfkalsdjfkalsdjfkl你撒地方就阿松大军阀iOS大家覅！@@#######"}
}</t>
  </si>
  <si>
    <t>海运-分页搜索异常信息-consigneeCodes精准查询</t>
  </si>
  <si>
    <t>{"seaAnomalyCondition":
 {"consigneeCodes":["INNOLUSJC"]}
}</t>
  </si>
  <si>
    <t>[["${['success']}","True"],
["${['data']["anomalies"][0]["consigneeCode"]}","INNOLUSJC"]]</t>
  </si>
  <si>
    <t>海运-分页搜索异常信息-consigneeCodes错误查询</t>
  </si>
  <si>
    <t>{"seaAnomalyCondition":
 {"consigneeCodes":["INNOLUX IN"]}
}</t>
  </si>
  <si>
    <t>海运-分页搜索异常信息-consigneeCodes多参数查询</t>
  </si>
  <si>
    <t>{"seaAnomalyCondition":
 {"consigneeCodes":["INNOLUSJC","INNOLUSJC"]}
}</t>
  </si>
  <si>
    <t>海运-分页搜索异常信息-shipperCodes精准查询</t>
  </si>
  <si>
    <t>{"seaAnomalyCondition":
 {"shipperCodes":["INNOLUZMI"]}
}</t>
  </si>
  <si>
    <t>[["${['success']}","True"],
["${['data']["anomalies"][0]["shipperCode"]}","INNOLUZMI"]]</t>
  </si>
  <si>
    <t>海运-分页搜索异常信息-shipperCodes错误查询</t>
  </si>
  <si>
    <t>{"seaAnomalyCondition":
 {"shipperCodes":["INNOLUX IN"]}
}</t>
  </si>
  <si>
    <t>海运-分页搜索异常信息-shipperCodes多参数查询</t>
  </si>
  <si>
    <t>{"seaAnomalyCondition":
 {"shipperCodes":["INNOLUSJC","INNOLUZMI"]}
}</t>
  </si>
  <si>
    <t>海运-分页搜索异常信息-portOfLoadingCodes精准查询</t>
  </si>
  <si>
    <t>{"seaAnomalyCondition":
 {"portOfLoadingCodes":["CNYTN"]}
}</t>
  </si>
  <si>
    <t>[["${['success']}","True"],
["${['data']["anomalies"][0]["portOfLoadingCode"]}","CNYTN"]]</t>
  </si>
  <si>
    <t>海运-分页搜索异常信息-portOfLoadingCodes错误查询</t>
  </si>
  <si>
    <t>{"seaAnomalyCondition":
 {"portOfLoadingCodes":["INNOLUX IN"]}
}</t>
  </si>
  <si>
    <t>海运-分页搜索异常信息-portOfLoadingCodes多参数查询</t>
  </si>
  <si>
    <t>{"seaAnomalyCondition":
 {"portOfLoadingCodes":["INNOLUSJC","CNYTN"]}
}</t>
  </si>
  <si>
    <t>海运-分页搜索异常信息-portOfArrivalCodes精准查询</t>
  </si>
  <si>
    <t>{"seaAnomalyCondition":
 {"portOfArrivalCodes":["USHOU"]}
}</t>
  </si>
  <si>
    <t>[["${['success']}","True"],
["${['data']["anomalies"][0]["portOfArrivalCode"]}","USHOU"]]</t>
  </si>
  <si>
    <t>海运-分页搜索异常信息-portOfArrivalCodes错误查询</t>
  </si>
  <si>
    <t>{"seaAnomalyCondition":
 {"portOfArrivalCodes":["INNOLUX IN"]}
}</t>
  </si>
  <si>
    <t>海运-分页搜索异常信息-portOfArrivalCodes多参数查询</t>
  </si>
  <si>
    <t>{"seaAnomalyCondition":
 {"portOfArrivalCodes":["INNOLUSJC","USHOU"]}
}</t>
  </si>
  <si>
    <t>海运-分页搜索异常信息-originCodes精准查询</t>
  </si>
  <si>
    <t>{"seaAnomalyCondition":
 {"originCodes":[]}
}</t>
  </si>
  <si>
    <t>[["${['success']}","True"],
["${['data']["anomalies"][0]["originCode"]}","None"]]</t>
  </si>
  <si>
    <t>海运-分页搜索异常信息-originCodes错误查询</t>
  </si>
  <si>
    <t>{"seaAnomalyCondition":
 {"originCodes":["INNOLUX IN"]}
}</t>
  </si>
  <si>
    <t>海运-分页搜索异常信息-originCodes多参数查询</t>
  </si>
  <si>
    <t>{"seaAnomalyCondition":
 {"originCodes":["INNOLUSJC",""]}
}</t>
  </si>
  <si>
    <t>海运-分页搜索异常信息-destinationCodes精准查询</t>
  </si>
  <si>
    <t>{"seaAnomalyCondition":
 {"destinationCodes":["USCHI"]}
}</t>
  </si>
  <si>
    <t>[["${['success']}","True"],
["${['data']["anomalies"][0]["destinationCode"]}","USCHI"]]</t>
  </si>
  <si>
    <t>海运-分页搜索异常信息-destinationCodes错误查询</t>
  </si>
  <si>
    <t>{"seaAnomalyCondition":
 {"destinationCodes":["INNOLUX IN"]}
}</t>
  </si>
  <si>
    <t>海运-分页搜索异常信息-destinationCodes多参数查询</t>
  </si>
  <si>
    <t>{"seaAnomalyCondition":
 {"destinationCodes":["INNOLUSJC","USCHI"]}
}</t>
  </si>
  <si>
    <t>海运-分页搜索异常信息-operatorIds精准查询</t>
  </si>
  <si>
    <t>{"seaAnomalyCondition":
 {"operatorIds":["XMZ"]}
}</t>
  </si>
  <si>
    <t>[["${['success']}","True"],
["${['data']["anomalies"][0]["operatorId"]}","XMZ"]]</t>
  </si>
  <si>
    <t>海运-分页搜索异常信息-operatorIds错误查询</t>
  </si>
  <si>
    <t>{"seaAnomalyCondition":
 {"operatorIds":["INNOLUX IN"]}
}</t>
  </si>
  <si>
    <t>海运-分页搜索异常信息-operatorIds多参数查询</t>
  </si>
  <si>
    <t>{"seaAnomalyCondition":
 {"operatorIds":["INNOLUSJC","XMZ"]}
}</t>
  </si>
  <si>
    <t>海运-分页搜索异常信息-emergenciess为WARNING</t>
  </si>
  <si>
    <t>{"seaAnomalyCondition":
 {"emergencies":["WARNING"]}
}</t>
  </si>
  <si>
    <t>[["${['success']}","True"],
["${['data']["anomalies"][0]["emergency"]}","WARNING"]]</t>
  </si>
  <si>
    <t>海运-分页搜索异常信息-emergenciess错误查询</t>
  </si>
  <si>
    <t>{"seaAnomalyCondition":
 {"emergencies":["INNOLUX IN"]}
}</t>
  </si>
  <si>
    <t>海运-分页搜索异常信息-emergenciess多参数查询</t>
  </si>
  <si>
    <t>{"seaAnomalyCondition":
 {"emergencies":["NORMAL","WARNING"]}
}</t>
  </si>
  <si>
    <t>海运-分页搜索异常信息-emergenciess为ATTENTION</t>
  </si>
  <si>
    <t>{"seaAnomalyCondition":
 {"emergencies":["ATTENTION"]}
}</t>
  </si>
  <si>
    <t>[["${['success']}","True"],
["${['data']["anomalies"][0]["emergency"]}","ATTENTION"]]</t>
  </si>
  <si>
    <t>海运-分页搜索异常信息-emergenciess为NORMAL</t>
  </si>
  <si>
    <t>{"seaAnomalyCondition":
 {"emergencies":["NORMAL"]}
}</t>
  </si>
  <si>
    <t>[["${['success']}","True"],
["${['data']["anomalies"][0]["emergency"]}","NORMAL"]]</t>
  </si>
  <si>
    <t>海运-分页搜索异常信息-ETD为输入正确</t>
  </si>
  <si>
    <t>{"seaAnomalyCondition":
 {"etdEstimatedTimeFrom": 1569859200000,
 "etdEstimatedTimeTo": 1581177599000}
}</t>
  </si>
  <si>
    <t>海运-分页搜索异常信息-ETA为输入正确</t>
  </si>
  <si>
    <t>{"seaAnomalyCondition":
 {"eapEstimatedTimeFrom": 1569859200000,
 "eapEstimatedTimeTo": 1578758399000}
}</t>
  </si>
  <si>
    <t>海运-分页搜索异常信息-ETA(to door)为输入正确</t>
  </si>
  <si>
    <t>{"seaAnomalyCondition":
 {"eadEstimatedTimeFrom":1572796800000,
  "eadEstimatedTimeTo":1577807999000
 }
}</t>
  </si>
  <si>
    <t>海运-分页搜索异常信息-pageIndex为0，pageSize为0</t>
  </si>
  <si>
    <t>海运-分页搜索异常信息-pageIndex为-12，pageSize为-12</t>
  </si>
  <si>
    <t>海运-分页搜索异常信息-pageIndex为1.99，pageSize为10.99</t>
  </si>
  <si>
    <t>海运-分页搜索异常信息-pageIndex为99999，pageSize为99999</t>
  </si>
  <si>
    <t>海运-分页搜索异常信息-pageIndex为false，pageSize为true</t>
  </si>
  <si>
    <t>海运-分页搜索异常信息-bookingNo升序</t>
  </si>
  <si>
    <t>{"sortConditions": [
    {
      "ascending": True,
      "propertyName": "bookingNo"
    }
   ] 
}</t>
  </si>
  <si>
    <t>海运-分页搜索异常信息-bookingNo降序</t>
  </si>
  <si>
    <t>{"sortConditions": [
    {
      "ascending": False,
      "propertyName": "bookingNo"
    }
   ] 
}</t>
  </si>
  <si>
    <t>填写说明：
1、Case_id：测试用例id
2、Case_name：测试用例名
3、Method:请求方法
4、Global：响应结果中需要设置为全局变量供后续使用的值。
   格式：{'key':'${["result"]["data"][2]} ${["value2"]}'}，
   key：自定义、唯一，
   ["result"]["data"][2]、["value2"]：响应结果中的取值的层级关系，一个key可以有一到多个${}格式的内容，格式与使用格式保持一致
   如：把响应结果中的token设置为全局变量，实际使用中需要用到响应中的token_type、access_token并且以一个空格分隔，故书写如下{'admin18':'${["token_type"]} ${["access_token"]}'}  
   如：响应结果的data为一个列表，列表中有多个字典，每一个字典都有id，现要获取第5个字典的id值，故书写如下{"id1":'${["data"][4]["id"]}'}
   注意：如果data不是最外层的键需要写清楚层级关系，${["key1"]["key2"]["data"][4]["id"]}
5、Url：完整的请求地址，动态部分以${["key"]}表示，实际值会通过key在全局变量中获取，key值与Global字段的key值保持一致
6、Header：请求头，字典，动态部分以${["key"]}表示，实际值会通过key在全局变量中获取，key值与Global字段的key值保持一致
7、Param：请求参数，格式与实际格式一致，动态部分以${["key"]}表示，实际值会通过key在全局变量中获取，key值与Global字段的key值保持一致
8、ExpectedResult：预期结果</t>
  </si>
  <si>
    <t xml:space="preserve"> </t>
  </si>
  <si>
    <t>运输阶段定义分模式查询(未认证)</t>
  </si>
  <si>
    <t>{"Content-Type":"application/json","Authorization":"","clientId":"client"}</t>
  </si>
  <si>
    <r>
      <rPr>
        <sz val="11"/>
        <color theme="1"/>
        <rFont val="宋体"/>
        <charset val="134"/>
        <scheme val="minor"/>
      </rPr>
      <t>[["${['status']}","500"],[</t>
    </r>
    <r>
      <rPr>
        <sz val="11"/>
        <color theme="1"/>
        <rFont val="宋体"/>
        <charset val="134"/>
        <scheme val="minor"/>
      </rPr>
      <t>"${['</t>
    </r>
    <r>
      <rPr>
        <sz val="11"/>
        <color theme="1"/>
        <rFont val="宋体"/>
        <charset val="134"/>
        <scheme val="minor"/>
      </rPr>
      <t>error</t>
    </r>
    <r>
      <rPr>
        <sz val="11"/>
        <color theme="1"/>
        <rFont val="宋体"/>
        <charset val="134"/>
        <scheme val="minor"/>
      </rPr>
      <t>']}","</t>
    </r>
    <r>
      <rPr>
        <sz val="11"/>
        <color theme="1"/>
        <rFont val="宋体"/>
        <charset val="134"/>
        <scheme val="minor"/>
      </rPr>
      <t>Internal Server Error</t>
    </r>
    <r>
      <rPr>
        <sz val="11"/>
        <color theme="1"/>
        <rFont val="宋体"/>
        <charset val="134"/>
        <scheme val="minor"/>
      </rPr>
      <t>"]]</t>
    </r>
  </si>
  <si>
    <t>2</t>
  </si>
  <si>
    <t>运输阶段定义分模式查询(认证错误)</t>
  </si>
  <si>
    <r>
      <rPr>
        <sz val="11"/>
        <color theme="1"/>
        <rFont val="宋体"/>
        <charset val="134"/>
        <scheme val="minor"/>
      </rPr>
      <t>{"Content-Type":"application/json","Authorization":"${['token']}</t>
    </r>
    <r>
      <rPr>
        <sz val="11"/>
        <color theme="1"/>
        <rFont val="宋体"/>
        <charset val="134"/>
        <scheme val="minor"/>
      </rPr>
      <t>1</t>
    </r>
    <r>
      <rPr>
        <sz val="11"/>
        <color theme="1"/>
        <rFont val="宋体"/>
        <charset val="134"/>
        <scheme val="minor"/>
      </rPr>
      <t>","clientId":"client"}</t>
    </r>
  </si>
  <si>
    <r>
      <rPr>
        <sz val="11"/>
        <color theme="1"/>
        <rFont val="宋体"/>
        <charset val="134"/>
        <scheme val="minor"/>
      </rPr>
      <t>[["${['errorCode']}","403"],[</t>
    </r>
    <r>
      <rPr>
        <sz val="11"/>
        <color theme="1"/>
        <rFont val="宋体"/>
        <charset val="134"/>
        <scheme val="minor"/>
      </rPr>
      <t>"${['</t>
    </r>
    <r>
      <rPr>
        <sz val="11"/>
        <color theme="1"/>
        <rFont val="宋体"/>
        <charset val="134"/>
        <scheme val="minor"/>
      </rPr>
      <t>success</t>
    </r>
    <r>
      <rPr>
        <sz val="11"/>
        <color theme="1"/>
        <rFont val="宋体"/>
        <charset val="134"/>
        <scheme val="minor"/>
      </rPr>
      <t>']}","</t>
    </r>
    <r>
      <rPr>
        <sz val="11"/>
        <color theme="1"/>
        <rFont val="宋体"/>
        <charset val="134"/>
        <scheme val="minor"/>
      </rPr>
      <t>False</t>
    </r>
    <r>
      <rPr>
        <sz val="11"/>
        <color theme="1"/>
        <rFont val="宋体"/>
        <charset val="134"/>
        <scheme val="minor"/>
      </rPr>
      <t>"]]</t>
    </r>
  </si>
  <si>
    <t>3</t>
  </si>
  <si>
    <t>运输阶段定义分模式查询(modeCode为海运)</t>
  </si>
  <si>
    <t>4</t>
  </si>
  <si>
    <t>运输阶段定义分模式查询(modeCode为空运)</t>
  </si>
  <si>
    <t>5</t>
  </si>
  <si>
    <t>运输阶段定义分模式查询(modeCode错误)</t>
  </si>
  <si>
    <r>
      <rPr>
        <sz val="11"/>
        <color theme="1"/>
        <rFont val="宋体"/>
        <charset val="134"/>
        <scheme val="minor"/>
      </rPr>
      <t>[["${['success']}","True"],["${['data']}","[]"]</t>
    </r>
    <r>
      <rPr>
        <sz val="11"/>
        <color theme="1"/>
        <rFont val="宋体"/>
        <charset val="134"/>
        <scheme val="minor"/>
      </rPr>
      <t>]</t>
    </r>
  </si>
  <si>
    <t>6</t>
  </si>
  <si>
    <t>运输阶段定义分模式查询(modeCode空)</t>
  </si>
  <si>
    <t>7</t>
  </si>
  <si>
    <t>空运预警规则列表查询(未认证)</t>
  </si>
  <si>
    <t>8</t>
  </si>
  <si>
    <t>空运预警规则列表查询(认证错误)</t>
  </si>
  <si>
    <t>9</t>
  </si>
  <si>
    <t>空运预警规则列表查询(已认证)</t>
  </si>
  <si>
    <r>
      <rPr>
        <sz val="11"/>
        <color theme="1"/>
        <rFont val="宋体"/>
        <charset val="134"/>
        <scheme val="minor"/>
      </rPr>
      <t>{"PickUpId</t>
    </r>
    <r>
      <rPr>
        <sz val="11"/>
        <color theme="1"/>
        <rFont val="宋体"/>
        <charset val="134"/>
        <scheme val="minor"/>
      </rPr>
      <t>":'${["data"]["</t>
    </r>
    <r>
      <rPr>
        <sz val="11"/>
        <color theme="1"/>
        <rFont val="宋体"/>
        <charset val="134"/>
        <scheme val="minor"/>
      </rPr>
      <t>milestoneWarningRules</t>
    </r>
    <r>
      <rPr>
        <sz val="11"/>
        <color theme="1"/>
        <rFont val="宋体"/>
        <charset val="134"/>
        <scheme val="minor"/>
      </rPr>
      <t>"][</t>
    </r>
    <r>
      <rPr>
        <sz val="11"/>
        <color theme="1"/>
        <rFont val="宋体"/>
        <charset val="134"/>
        <scheme val="minor"/>
      </rPr>
      <t>0</t>
    </r>
    <r>
      <rPr>
        <sz val="11"/>
        <color theme="1"/>
        <rFont val="宋体"/>
        <charset val="134"/>
        <scheme val="minor"/>
      </rPr>
      <t>]</t>
    </r>
    <r>
      <rPr>
        <sz val="11"/>
        <color theme="1"/>
        <rFont val="宋体"/>
        <charset val="134"/>
        <scheme val="minor"/>
      </rPr>
      <t>["id"]</t>
    </r>
    <r>
      <rPr>
        <sz val="11"/>
        <color theme="1"/>
        <rFont val="宋体"/>
        <charset val="134"/>
        <scheme val="minor"/>
      </rPr>
      <t>}'}</t>
    </r>
  </si>
  <si>
    <t>10</t>
  </si>
  <si>
    <t>编辑空运预警规则(未认证)</t>
  </si>
  <si>
    <t>PUT</t>
  </si>
  <si>
    <t>{
 "calcRedLightWarning": True,
 "cutoffDateType": "ETD_TIME",
 "cutoffLogicalOperation": "BEFORE",
 "cutoffParameterValue": 9,
 "definition": {
  "description": "Pick Up",
  "id": 100,
  "milestoneCode": "MSA_PCU",
  "milestoneOrder": 10,
  "mode": {
   "modeCode": "TPM_AIR",
   "modeName": "AIR"
  }
 },
 "id": '${["PickUpId"]}',
 "tenantCode": "",
 "createTime": "1571904561560",
    "createBy": "system",
    "updateTime": "1571904561560",
    "updateBy": "system"
}</t>
  </si>
  <si>
    <t>11</t>
  </si>
  <si>
    <t>编辑空运预警规则(认证错误)</t>
  </si>
  <si>
    <t>12</t>
  </si>
  <si>
    <t>编辑空运预警规则(正确修改空运预警规则)</t>
  </si>
  <si>
    <r>
      <rPr>
        <sz val="11"/>
        <color theme="1"/>
        <rFont val="宋体"/>
        <charset val="134"/>
        <scheme val="minor"/>
      </rPr>
      <t>{"milestoneId</t>
    </r>
    <r>
      <rPr>
        <sz val="11"/>
        <color theme="1"/>
        <rFont val="宋体"/>
        <charset val="134"/>
        <scheme val="minor"/>
      </rPr>
      <t>":</t>
    </r>
    <r>
      <rPr>
        <sz val="11"/>
        <color theme="1"/>
        <rFont val="宋体"/>
        <charset val="134"/>
        <scheme val="minor"/>
      </rPr>
      <t>'${["success"]}'</t>
    </r>
    <r>
      <rPr>
        <sz val="11"/>
        <color theme="1"/>
        <rFont val="宋体"/>
        <charset val="134"/>
        <scheme val="minor"/>
      </rPr>
      <t>}</t>
    </r>
  </si>
  <si>
    <t>[["${['success']}","True"],["${['data']['id']}",'1']]</t>
  </si>
  <si>
    <t>13</t>
  </si>
  <si>
    <t>编辑空运预警规则(空运预警规则id错误)</t>
  </si>
  <si>
    <t>{
 "calcRedLightWarning": True,
 "cutoffDateType": "ETD_TIME",
 "cutoffLogicalOperation": "BEFORE",
 "cutoffParameterValue": 9,
 "definition": {
  "description": "Pick Up",
  "id": 100,
  "milestoneCode": "MSA_PCU",
  "milestoneOrder": 10,
  "mode": {
   "modeCode": "TPM_AIR",
   "modeName": "AIR"
  }
 },
 "id": "2233",
 "tenantCode": "",
 "createTime": "1571904561560",
    "createBy": "system",
    "updateTime": "1571904561560",
    "updateBy": "system"
}</t>
  </si>
  <si>
    <r>
      <rPr>
        <sz val="11"/>
        <color theme="1"/>
        <rFont val="宋体"/>
        <charset val="134"/>
        <scheme val="minor"/>
      </rPr>
      <t>[["${['success']}","False</t>
    </r>
    <r>
      <rPr>
        <sz val="11"/>
        <color theme="1"/>
        <rFont val="宋体"/>
        <charset val="134"/>
        <scheme val="minor"/>
      </rPr>
      <t>"],</t>
    </r>
    <r>
      <rPr>
        <sz val="11"/>
        <color theme="1"/>
        <rFont val="宋体"/>
        <charset val="134"/>
        <scheme val="minor"/>
      </rPr>
      <t>["${['errorCode']}","air-milestone-warning-rule.information-not-found"]</t>
    </r>
    <r>
      <rPr>
        <sz val="11"/>
        <color theme="1"/>
        <rFont val="宋体"/>
        <charset val="134"/>
        <scheme val="minor"/>
      </rPr>
      <t>]</t>
    </r>
  </si>
  <si>
    <t>14</t>
  </si>
  <si>
    <t>编辑空运预警规则(空运预警规则id为空)</t>
  </si>
  <si>
    <t>{
 "calcRedLightWarning": True,
 "cutoffDateType": "ETD_TIME",
 "cutoffLogicalOperation": "BEFORE",
 "cutoffParameterValue": 9,
 "definition": {
  "description": "Pick Up",
  "id": 100,
  "milestoneCode": "MSA_PCU",
  "milestoneOrder": 10,
  "mode": {
   "modeCode": "TPM_AIR",
   "modeName": "AIR"
  }
 },
 "id": "",
 "tenantCode": "",
 "createTime": "1571904561560",
    "createBy": "system",
    "updateTime": "1571904561560",
    "updateBy": "system"
}</t>
  </si>
  <si>
    <r>
      <rPr>
        <sz val="11"/>
        <color theme="1"/>
        <rFont val="宋体"/>
        <charset val="134"/>
        <scheme val="minor"/>
      </rPr>
      <t>[["${['success']}","False</t>
    </r>
    <r>
      <rPr>
        <sz val="11"/>
        <color theme="1"/>
        <rFont val="宋体"/>
        <charset val="134"/>
        <scheme val="minor"/>
      </rPr>
      <t>"],</t>
    </r>
    <r>
      <rPr>
        <sz val="11"/>
        <color theme="1"/>
        <rFont val="宋体"/>
        <charset val="134"/>
        <scheme val="minor"/>
      </rPr>
      <t>["${['errorCode']}","air-milestone-warning-rule.lack-of-information"]</t>
    </r>
    <r>
      <rPr>
        <sz val="11"/>
        <color theme="1"/>
        <rFont val="宋体"/>
        <charset val="134"/>
        <scheme val="minor"/>
      </rPr>
      <t>]</t>
    </r>
  </si>
  <si>
    <t>15</t>
  </si>
  <si>
    <t>编辑空运预警规则(空运预警规则id不传)</t>
  </si>
  <si>
    <t>{
 "calcRedLightWarning": True,
 "cutoffDateType": "ETD_TIME",
 "cutoffLogicalOperation": "BEFORE",
 "cutoffParameterValue": 9,
 "definition": {
  "description": "Pick Up",
  "id": 100,
  "milestoneCode": "MSA_PCU",
  "milestoneOrder": 10,
  "mode": {
   "modeCode": "TPM_AIR",
   "modeName": "AIR"
  }
 },
 "tenantCode": "",
 "createTime": "1571904561560",
    "createBy": "system",
    "updateTime": "1571904561560",
    "updateBy": "system"
}</t>
  </si>
  <si>
    <t>16</t>
  </si>
  <si>
    <t>编辑空运预警规则(空运预警规则定义id错误)</t>
  </si>
  <si>
    <t>{
  "definition": {
    "id": 123568
  },
  "id": "${["PickUpId"]}"
}</t>
  </si>
  <si>
    <r>
      <rPr>
        <sz val="11"/>
        <color theme="1"/>
        <rFont val="宋体"/>
        <charset val="134"/>
        <scheme val="minor"/>
      </rPr>
      <t>[["${['success']}","False</t>
    </r>
    <r>
      <rPr>
        <sz val="11"/>
        <color theme="1"/>
        <rFont val="宋体"/>
        <charset val="134"/>
        <scheme val="minor"/>
      </rPr>
      <t>"],</t>
    </r>
    <r>
      <rPr>
        <sz val="11"/>
        <color theme="1"/>
        <rFont val="宋体"/>
        <charset val="134"/>
        <scheme val="minor"/>
      </rPr>
      <t>["${['errorCode']}","milestone-definition.not-found"]</t>
    </r>
    <r>
      <rPr>
        <sz val="11"/>
        <color theme="1"/>
        <rFont val="宋体"/>
        <charset val="134"/>
        <scheme val="minor"/>
      </rPr>
      <t>]</t>
    </r>
  </si>
  <si>
    <t>17</t>
  </si>
  <si>
    <t>编辑空运预警规则(空运预警规则定义id为空)</t>
  </si>
  <si>
    <t>{
  "definition": {
    "id": ""
  },
  "id": "${["PickUpId"]}"
}</t>
  </si>
  <si>
    <t>18</t>
  </si>
  <si>
    <t>编辑空运预警规则(空运预警规则定义id不传)</t>
  </si>
  <si>
    <t>{
  "definition": {
  },
  "id": "${["PickUpId"]}"
}</t>
  </si>
  <si>
    <t>19</t>
  </si>
  <si>
    <t>编辑空运预警规则(cutoffParameterValue正确)</t>
  </si>
  <si>
    <t xml:space="preserve">{
  "cutoffParameterValue": "10",
  "definition": {
    "id": 100
  },
  "id": "${["PickUpId"]}"
}
</t>
  </si>
  <si>
    <t>20</t>
  </si>
  <si>
    <t>编辑空运预警规则(cutoffParameterValue错误)</t>
  </si>
  <si>
    <t xml:space="preserve">{
  "cutoffParameterValue": "asd",
  "definition": {
    "id": 100
  },
  "id": "${["PickUpId"]}"
}
</t>
  </si>
  <si>
    <r>
      <rPr>
        <sz val="11"/>
        <color theme="1"/>
        <rFont val="宋体"/>
        <charset val="134"/>
        <scheme val="minor"/>
      </rPr>
      <t>[["${['success']}","False</t>
    </r>
    <r>
      <rPr>
        <sz val="11"/>
        <color theme="1"/>
        <rFont val="宋体"/>
        <charset val="134"/>
        <scheme val="minor"/>
      </rPr>
      <t>"]</t>
    </r>
    <r>
      <rPr>
        <sz val="11"/>
        <color theme="1"/>
        <rFont val="宋体"/>
        <charset val="134"/>
        <scheme val="minor"/>
      </rPr>
      <t>]</t>
    </r>
  </si>
  <si>
    <t>21</t>
  </si>
  <si>
    <t>编辑空运预警规则(cutoffParameterValue为空)</t>
  </si>
  <si>
    <t xml:space="preserve">{
  "cutoffParameterValue": "",
  "definition": {
    "id": 100
  },
  "id": "${["PickUpId"]}"
}
</t>
  </si>
  <si>
    <t>22</t>
  </si>
  <si>
    <t>编辑空运预警规则(cutoffParameterValue不传)</t>
  </si>
  <si>
    <t xml:space="preserve">{
  "definition": {
    "id": 100
  },
  "id": "${["PickUpId"]}"
}
</t>
  </si>
  <si>
    <r>
      <rPr>
        <sz val="11"/>
        <color theme="1"/>
        <rFont val="宋体"/>
        <charset val="134"/>
        <scheme val="minor"/>
      </rPr>
      <t>[["${['success']}","True</t>
    </r>
    <r>
      <rPr>
        <sz val="11"/>
        <color theme="1"/>
        <rFont val="宋体"/>
        <charset val="134"/>
        <scheme val="minor"/>
      </rPr>
      <t>"]]</t>
    </r>
  </si>
  <si>
    <t>23</t>
  </si>
  <si>
    <r>
      <rPr>
        <sz val="11"/>
        <color theme="1"/>
        <rFont val="宋体"/>
        <charset val="134"/>
        <scheme val="minor"/>
      </rPr>
      <t>编辑空运预警规则(cutoffDateType为</t>
    </r>
    <r>
      <rPr>
        <sz val="11"/>
        <color theme="1"/>
        <rFont val="宋体"/>
        <charset val="134"/>
        <scheme val="minor"/>
      </rPr>
      <t>ETD_DATE</t>
    </r>
    <r>
      <rPr>
        <sz val="11"/>
        <color theme="1"/>
        <rFont val="宋体"/>
        <charset val="134"/>
        <scheme val="minor"/>
      </rPr>
      <t>)</t>
    </r>
  </si>
  <si>
    <t>{
  "cutoffDateType": "ETD_DATE",
  "definition": {
    "id": 100
  },
  "id": "${["PickUpId"]}"
}</t>
  </si>
  <si>
    <r>
      <rPr>
        <sz val="11"/>
        <color theme="1"/>
        <rFont val="宋体"/>
        <charset val="134"/>
        <scheme val="minor"/>
      </rPr>
      <t>[["${['success']}","True</t>
    </r>
    <r>
      <rPr>
        <sz val="11"/>
        <color theme="1"/>
        <rFont val="宋体"/>
        <charset val="134"/>
        <scheme val="minor"/>
      </rPr>
      <t>"],</t>
    </r>
    <r>
      <rPr>
        <sz val="11"/>
        <color theme="1"/>
        <rFont val="宋体"/>
        <charset val="134"/>
        <scheme val="minor"/>
      </rPr>
      <t>["${['data']['cutoffDateType']}","ETD_DATE"]</t>
    </r>
    <r>
      <rPr>
        <sz val="11"/>
        <color theme="1"/>
        <rFont val="宋体"/>
        <charset val="134"/>
        <scheme val="minor"/>
      </rPr>
      <t>]</t>
    </r>
  </si>
  <si>
    <t>24</t>
  </si>
  <si>
    <r>
      <rPr>
        <sz val="11"/>
        <color theme="1"/>
        <rFont val="宋体"/>
        <charset val="134"/>
        <scheme val="minor"/>
      </rPr>
      <t>编辑空运预警规则(cutoffDateType为ETD_TIME</t>
    </r>
    <r>
      <rPr>
        <sz val="11"/>
        <color theme="1"/>
        <rFont val="宋体"/>
        <charset val="134"/>
        <scheme val="minor"/>
      </rPr>
      <t>)</t>
    </r>
  </si>
  <si>
    <t>{
  "cutoffDateType": "ETD_TIME",
  "definition": {
    "id": 100
  },
  "id": "${["PickUpId"]}"
}</t>
  </si>
  <si>
    <r>
      <rPr>
        <sz val="11"/>
        <color theme="1"/>
        <rFont val="宋体"/>
        <charset val="134"/>
        <scheme val="minor"/>
      </rPr>
      <t>[["${['success']}","True</t>
    </r>
    <r>
      <rPr>
        <sz val="11"/>
        <color theme="1"/>
        <rFont val="宋体"/>
        <charset val="134"/>
        <scheme val="minor"/>
      </rPr>
      <t>"],</t>
    </r>
    <r>
      <rPr>
        <sz val="11"/>
        <color theme="1"/>
        <rFont val="宋体"/>
        <charset val="134"/>
        <scheme val="minor"/>
      </rPr>
      <t>["${['data']['cutoffDateType']}","ETD_TIME"]</t>
    </r>
    <r>
      <rPr>
        <sz val="11"/>
        <color theme="1"/>
        <rFont val="宋体"/>
        <charset val="134"/>
        <scheme val="minor"/>
      </rPr>
      <t>]</t>
    </r>
  </si>
  <si>
    <t>25</t>
  </si>
  <si>
    <r>
      <rPr>
        <sz val="11"/>
        <color theme="1"/>
        <rFont val="宋体"/>
        <charset val="134"/>
        <scheme val="minor"/>
      </rPr>
      <t>编辑空运预警规则(cutoffDateType为ETA_DATE</t>
    </r>
    <r>
      <rPr>
        <sz val="11"/>
        <color theme="1"/>
        <rFont val="宋体"/>
        <charset val="134"/>
        <scheme val="minor"/>
      </rPr>
      <t>)</t>
    </r>
  </si>
  <si>
    <t>{
  "cutoffDateType": "ETA_DATE",
  "definition": {
    "id": 100
  },
  "id": "${["PickUpId"]}"
}</t>
  </si>
  <si>
    <r>
      <rPr>
        <sz val="11"/>
        <color theme="1"/>
        <rFont val="宋体"/>
        <charset val="134"/>
        <scheme val="minor"/>
      </rPr>
      <t>[["${['success']}","True</t>
    </r>
    <r>
      <rPr>
        <sz val="11"/>
        <color theme="1"/>
        <rFont val="宋体"/>
        <charset val="134"/>
        <scheme val="minor"/>
      </rPr>
      <t>"],</t>
    </r>
    <r>
      <rPr>
        <sz val="11"/>
        <color theme="1"/>
        <rFont val="宋体"/>
        <charset val="134"/>
        <scheme val="minor"/>
      </rPr>
      <t>["${['data']['cutoffDateType']}","ETA_DATE"]</t>
    </r>
    <r>
      <rPr>
        <sz val="11"/>
        <color theme="1"/>
        <rFont val="宋体"/>
        <charset val="134"/>
        <scheme val="minor"/>
      </rPr>
      <t>]</t>
    </r>
  </si>
  <si>
    <t>26</t>
  </si>
  <si>
    <r>
      <rPr>
        <sz val="11"/>
        <color theme="1"/>
        <rFont val="宋体"/>
        <charset val="134"/>
        <scheme val="minor"/>
      </rPr>
      <t>编辑空运预警规则(cutoffDateType为ETA_TIME</t>
    </r>
    <r>
      <rPr>
        <sz val="11"/>
        <color theme="1"/>
        <rFont val="宋体"/>
        <charset val="134"/>
        <scheme val="minor"/>
      </rPr>
      <t>)</t>
    </r>
  </si>
  <si>
    <t>{
  "cutoffDateType": "ETA_TIME",
  "definition": {
    "id": 100
  },
  "id": "${["PickUpId"]}"
}</t>
  </si>
  <si>
    <r>
      <rPr>
        <sz val="11"/>
        <color theme="1"/>
        <rFont val="宋体"/>
        <charset val="134"/>
        <scheme val="minor"/>
      </rPr>
      <t>[["${['success']}","True</t>
    </r>
    <r>
      <rPr>
        <sz val="11"/>
        <color theme="1"/>
        <rFont val="宋体"/>
        <charset val="134"/>
        <scheme val="minor"/>
      </rPr>
      <t>"],</t>
    </r>
    <r>
      <rPr>
        <sz val="11"/>
        <color theme="1"/>
        <rFont val="宋体"/>
        <charset val="134"/>
        <scheme val="minor"/>
      </rPr>
      <t>["${['data']['cutoffDateType']}","ETA_TIME"]</t>
    </r>
    <r>
      <rPr>
        <sz val="11"/>
        <color theme="1"/>
        <rFont val="宋体"/>
        <charset val="134"/>
        <scheme val="minor"/>
      </rPr>
      <t>]</t>
    </r>
  </si>
  <si>
    <t>27</t>
  </si>
  <si>
    <t>编辑空运预警规则(cutoffDateType错误)</t>
  </si>
  <si>
    <t>{
  "cutoffDateType": "/*",
  "definition": {
    "id": 100
  },
  "id": "${["PickUpId"]}"
}</t>
  </si>
  <si>
    <r>
      <rPr>
        <sz val="11"/>
        <color theme="1"/>
        <rFont val="宋体"/>
        <charset val="134"/>
        <scheme val="minor"/>
      </rPr>
      <t>[["${['success']}","False</t>
    </r>
    <r>
      <rPr>
        <sz val="11"/>
        <color theme="1"/>
        <rFont val="宋体"/>
        <charset val="134"/>
        <scheme val="minor"/>
      </rPr>
      <t>"],</t>
    </r>
    <r>
      <rPr>
        <sz val="11"/>
        <color theme="1"/>
        <rFont val="宋体"/>
        <charset val="134"/>
        <scheme val="minor"/>
      </rPr>
      <t>["${['errorCode']}","unknown"]</t>
    </r>
    <r>
      <rPr>
        <sz val="11"/>
        <color theme="1"/>
        <rFont val="宋体"/>
        <charset val="134"/>
        <scheme val="minor"/>
      </rPr>
      <t>]</t>
    </r>
  </si>
  <si>
    <t>28</t>
  </si>
  <si>
    <t>编辑空运预警规则(cutoffDateType为空)</t>
  </si>
  <si>
    <t>{
  "cutoffDateType": "",
  "definition": {
    "id": 100
  },
  "id": "${["PickUpId"]}"
}</t>
  </si>
  <si>
    <t>编辑空运预警规则(cutoffDateType为None)</t>
  </si>
  <si>
    <t>{
  "cutoffDateType": None,
  "definition": {
    "id": 100
  },
  "id": "${["PickUpId"]}"
}</t>
  </si>
  <si>
    <r>
      <rPr>
        <sz val="11"/>
        <color theme="1"/>
        <rFont val="宋体"/>
        <charset val="134"/>
        <scheme val="minor"/>
      </rPr>
      <t>[["${['success']}","True</t>
    </r>
    <r>
      <rPr>
        <sz val="11"/>
        <color theme="1"/>
        <rFont val="宋体"/>
        <charset val="134"/>
        <scheme val="minor"/>
      </rPr>
      <t>"]</t>
    </r>
    <r>
      <rPr>
        <sz val="11"/>
        <color theme="1"/>
        <rFont val="宋体"/>
        <charset val="134"/>
        <scheme val="minor"/>
      </rPr>
      <t>]</t>
    </r>
  </si>
  <si>
    <t>29</t>
  </si>
  <si>
    <t>编辑空运预警规则(cutoffLogicalOperation为BEFORE)</t>
  </si>
  <si>
    <t xml:space="preserve">{
  "cutoffLogicalOperation": "BEFORE",
  "definition": {
    "id": 100
  },
  "id": "${["PickUpId"]}"
}
</t>
  </si>
  <si>
    <r>
      <rPr>
        <sz val="11"/>
        <color theme="1"/>
        <rFont val="宋体"/>
        <charset val="134"/>
        <scheme val="minor"/>
      </rPr>
      <t>[["${['success']}","True</t>
    </r>
    <r>
      <rPr>
        <sz val="11"/>
        <color theme="1"/>
        <rFont val="宋体"/>
        <charset val="134"/>
        <scheme val="minor"/>
      </rPr>
      <t>"],</t>
    </r>
    <r>
      <rPr>
        <sz val="11"/>
        <color theme="1"/>
        <rFont val="宋体"/>
        <charset val="134"/>
        <scheme val="minor"/>
      </rPr>
      <t>["${['data']['cutoffLogicalOperation']}","BEFORE"]</t>
    </r>
    <r>
      <rPr>
        <sz val="11"/>
        <color theme="1"/>
        <rFont val="宋体"/>
        <charset val="134"/>
        <scheme val="minor"/>
      </rPr>
      <t>]</t>
    </r>
  </si>
  <si>
    <t>30</t>
  </si>
  <si>
    <t>编辑空运预警规则(cutoffLogicalOperation为AFTER)</t>
  </si>
  <si>
    <t xml:space="preserve">{
  "cutoffLogicalOperation": "AFTER",
  "definition": {
    "id": 100
  },
  "id": "${["PickUpId"]}"
}
</t>
  </si>
  <si>
    <r>
      <rPr>
        <sz val="11"/>
        <color theme="1"/>
        <rFont val="宋体"/>
        <charset val="134"/>
        <scheme val="minor"/>
      </rPr>
      <t>[["${['success']}","True</t>
    </r>
    <r>
      <rPr>
        <sz val="11"/>
        <color theme="1"/>
        <rFont val="宋体"/>
        <charset val="134"/>
        <scheme val="minor"/>
      </rPr>
      <t>"],</t>
    </r>
    <r>
      <rPr>
        <sz val="11"/>
        <color theme="1"/>
        <rFont val="宋体"/>
        <charset val="134"/>
        <scheme val="minor"/>
      </rPr>
      <t>["${['data']['cutoffLogicalOperation']}","AFTER"]</t>
    </r>
    <r>
      <rPr>
        <sz val="11"/>
        <color theme="1"/>
        <rFont val="宋体"/>
        <charset val="134"/>
        <scheme val="minor"/>
      </rPr>
      <t>]</t>
    </r>
  </si>
  <si>
    <t>31</t>
  </si>
  <si>
    <t>编辑空运预警规则(cutoffLogicalOperation错误)</t>
  </si>
  <si>
    <t xml:space="preserve">{
  "cutoffLogicalOperation": "A/*",
  "definition": {
    "id": 100
  },
  "id": "${["PickUpId"]}"
}
</t>
  </si>
  <si>
    <t>32</t>
  </si>
  <si>
    <t>编辑空运预警规则(cutoffLogicalOperation为空)</t>
  </si>
  <si>
    <t xml:space="preserve">{
  "cutoffLogicalOperation": "",
  "definition": {
    "id": 100
  },
  "id": "${["PickUpId"]}"
}
</t>
  </si>
  <si>
    <t>编辑空运预警规则(cutoffLogicalOperation为None)</t>
  </si>
  <si>
    <t xml:space="preserve">{
  "cutoffLogicalOperation": None,
  "definition": {
    "id": 100
  },
  "id": "${["PickUpId"]}"
}
</t>
  </si>
  <si>
    <t>33</t>
  </si>
  <si>
    <t>编辑空运预警规则(calcRedLightWarning为False)</t>
  </si>
  <si>
    <t xml:space="preserve">{
  "calcRedLightWarning": False,
  "definition": {
    "id": 100
  },
  "id": "${["PickUpId"]}"
}
</t>
  </si>
  <si>
    <r>
      <rPr>
        <sz val="11"/>
        <color theme="1"/>
        <rFont val="宋体"/>
        <charset val="134"/>
        <scheme val="minor"/>
      </rPr>
      <t>[["${['success']}","True</t>
    </r>
    <r>
      <rPr>
        <sz val="11"/>
        <color theme="1"/>
        <rFont val="宋体"/>
        <charset val="134"/>
        <scheme val="minor"/>
      </rPr>
      <t>"],</t>
    </r>
    <r>
      <rPr>
        <sz val="11"/>
        <color theme="1"/>
        <rFont val="宋体"/>
        <charset val="134"/>
        <scheme val="minor"/>
      </rPr>
      <t>["${['data']['calcRedLightWarning']}","False"]</t>
    </r>
    <r>
      <rPr>
        <sz val="11"/>
        <color theme="1"/>
        <rFont val="宋体"/>
        <charset val="134"/>
        <scheme val="minor"/>
      </rPr>
      <t>]</t>
    </r>
  </si>
  <si>
    <t>34</t>
  </si>
  <si>
    <t>编辑空运预警规则(calcRedLightWarning为True)</t>
  </si>
  <si>
    <t xml:space="preserve">{
  "calcRedLightWarning": True,
  "definition": {
    "id": 100
  },
  "id": "${["PickUpId"]}"
}
</t>
  </si>
  <si>
    <r>
      <rPr>
        <sz val="11"/>
        <color theme="1"/>
        <rFont val="宋体"/>
        <charset val="134"/>
        <scheme val="minor"/>
      </rPr>
      <t>[["${['success']}","True</t>
    </r>
    <r>
      <rPr>
        <sz val="11"/>
        <color theme="1"/>
        <rFont val="宋体"/>
        <charset val="134"/>
        <scheme val="minor"/>
      </rPr>
      <t>"],</t>
    </r>
    <r>
      <rPr>
        <sz val="11"/>
        <color theme="1"/>
        <rFont val="宋体"/>
        <charset val="134"/>
        <scheme val="minor"/>
      </rPr>
      <t>["${['data']['calcRedLightWarning']}","True"]</t>
    </r>
    <r>
      <rPr>
        <sz val="11"/>
        <color theme="1"/>
        <rFont val="宋体"/>
        <charset val="134"/>
        <scheme val="minor"/>
      </rPr>
      <t>]</t>
    </r>
  </si>
  <si>
    <t>35</t>
  </si>
  <si>
    <t>编辑空运预警规则(calcRedLightWarning错误)</t>
  </si>
  <si>
    <t xml:space="preserve">{
  "calcRedLightWarning": "/*",
  "definition": {
    "id": 100
  },
  "id": "${["PickUpId"]}"
}
</t>
  </si>
  <si>
    <t>36</t>
  </si>
  <si>
    <t>编辑空运预警规则(calcRedLightWarning不为空)</t>
  </si>
  <si>
    <t xml:space="preserve">{
  "calcRedLightWarning": "",
  "definition": {
    "id": 100
  },
  "id": "${["PickUpId"]}"
}
</t>
  </si>
  <si>
    <t>37</t>
  </si>
  <si>
    <t>编辑空运预警规则(修改定义中的其他字段与id不匹配)</t>
  </si>
  <si>
    <t>{
 "calcRedLightWarning": True,
 "cutoffDateType": "ETD_TIME",
 "cutoffLogicalOperation": "BEFORE",
 "cutoffParameterValue": 9,
 "definition": {
  "description": "ccc",
  "id": 100,
  "milestoneCode": "1212",
  "milestoneOrder": 10,
  "mode": {
   "modeCode": "TPM_AIR",
   "modeName": "AIR"
  }
 },
 "id": '${["PickUpId"]}',
 "tenantCode": "",
 "createTime": "1571904561560",
    "createBy": "system",
    "updateTime": "1571904561560",
    "updateBy": "system"
}</t>
  </si>
  <si>
    <t>38</t>
  </si>
  <si>
    <t>编辑空运预警规则(修改更新时间为0)</t>
  </si>
  <si>
    <t>{
 "calcRedLightWarning": True,
 "cutoffDateType": "ETD_TIME",
 "cutoffLogicalOperation": "BEFORE",
 "cutoffParameterValue": 9,
 "definition": {
  "description": "ccc",
  "id": 100,
  "milestoneCode": "1212",
  "milestoneOrder": 10,
  "mode": {
   "modeCode": "TPM_AIR",
   "modeName": "AIR"
  }
 },
 "id": '${["PickUpId"]}',
 "tenantCode": "",
 "createTime": "0",
    "createBy": "system",
    "updateTime": "1571904561560",
    "updateBy": "system"
}</t>
  </si>
  <si>
    <t>39</t>
  </si>
  <si>
    <t>编辑空运预警规则(修改创建时间为0)</t>
  </si>
  <si>
    <t>{
 "calcRedLightWarning": True,
 "cutoffDateType": "ETD_TIME",
 "cutoffLogicalOperation": "BEFORE",
 "cutoffParameterValue": 9,
 "definition": {
  "description": "ccc",
  "id": 100,
  "milestoneCode": "1212",
  "milestoneOrder": 10,
  "mode": {
   "modeCode": "TPM_AIR",
   "modeName": "AIR"
  }
 },
 "id": '${["PickUpId"]}',
 "tenantCode": "",
 "createTime": "1571904561560",
    "createBy": "system",
    "updateTime": "0",
    "updateBy": "system"
}</t>
  </si>
  <si>
    <t>40</t>
  </si>
  <si>
    <t>获取单个预警规则(未认证)</t>
  </si>
  <si>
    <t>41</t>
  </si>
  <si>
    <t>获取单个预警规则(认证错误)</t>
  </si>
  <si>
    <t>42</t>
  </si>
  <si>
    <t>获取单个预警规则(id正确)</t>
  </si>
  <si>
    <t>43</t>
  </si>
  <si>
    <t>获取单个预警规则(id错误)</t>
  </si>
  <si>
    <t>44</t>
  </si>
  <si>
    <t>获取单个预警规则(id空)</t>
  </si>
  <si>
    <t>读取url</t>
  </si>
  <si>
    <t>读取网关地址</t>
  </si>
  <si>
    <t>环境</t>
  </si>
  <si>
    <t>url</t>
  </si>
  <si>
    <t>项目名称</t>
  </si>
  <si>
    <t>网关地址</t>
  </si>
  <si>
    <t>dev</t>
  </si>
  <si>
    <t>https://dev.sccpcloud.com/api</t>
  </si>
  <si>
    <t>control-tower</t>
  </si>
  <si>
    <t>/control-tower-service</t>
  </si>
  <si>
    <t>sit</t>
  </si>
  <si>
    <t>https://j1.sccpcloud.com/api-gateway</t>
  </si>
  <si>
    <t>uat</t>
  </si>
  <si>
    <t>https://j2.sccpcloud.com/api-gateway</t>
  </si>
  <si>
    <t>使用方法，只需要修改“读取url”和“读取网关地址”单元格名称即可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</si>
</sst>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5">
    <font>
      <sz val="11"/>
      <color theme="1"/>
      <name val="宋体"/>
      <charset val="134"/>
      <scheme val="minor"/>
    </font>
    <font>
      <sz val="11"/>
      <color theme="1"/>
      <name val="微软雅黑"/>
      <charset val="134"/>
    </font>
    <font>
      <u/>
      <sz val="11"/>
      <color theme="10"/>
      <name val="微软雅黑"/>
      <charset val="134"/>
    </font>
    <font>
      <u/>
      <sz val="11"/>
      <color rgb="FF800080"/>
      <name val="微软雅黑"/>
      <charset val="134"/>
    </font>
    <font>
      <sz val="11"/>
      <color rgb="FFFF0000"/>
      <name val="宋体"/>
      <charset val="134"/>
      <scheme val="minor"/>
    </font>
    <font>
      <u/>
      <sz val="11"/>
      <color rgb="FF800080"/>
      <name val="宋体"/>
      <charset val="134"/>
    </font>
    <font>
      <u/>
      <sz val="11"/>
      <color theme="10"/>
      <name val="宋体"/>
      <charset val="134"/>
    </font>
    <font>
      <sz val="11"/>
      <name val="宋体"/>
      <charset val="134"/>
      <scheme val="minor"/>
    </font>
    <font>
      <sz val="9"/>
      <color theme="1"/>
      <name val="微软雅黑"/>
      <charset val="134"/>
    </font>
    <font>
      <u/>
      <sz val="9"/>
      <color rgb="FF800080"/>
      <name val="微软雅黑"/>
      <charset val="134"/>
    </font>
    <font>
      <u/>
      <sz val="9"/>
      <color theme="10"/>
      <name val="微软雅黑"/>
      <charset val="134"/>
    </font>
    <font>
      <sz val="12"/>
      <color rgb="FFA9B7C6"/>
      <name val="Consolas"/>
      <charset val="134"/>
    </font>
    <font>
      <sz val="10"/>
      <color theme="1"/>
      <name val="Segoe UI"/>
      <charset val="134"/>
    </font>
    <font>
      <sz val="11"/>
      <color theme="0"/>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u/>
      <sz val="11"/>
      <color rgb="FF800080"/>
      <name val="宋体"/>
      <charset val="0"/>
      <scheme val="minor"/>
    </font>
    <font>
      <sz val="9"/>
      <color rgb="FFFF0000"/>
      <name val="微软雅黑"/>
      <charset val="134"/>
    </font>
    <font>
      <sz val="12"/>
      <color rgb="FF6A8759"/>
      <name val="Consolas"/>
      <charset val="134"/>
    </font>
    <font>
      <sz val="12"/>
      <color rgb="FF8888C6"/>
      <name val="Consolas"/>
      <charset val="134"/>
    </font>
    <font>
      <sz val="12"/>
      <color rgb="FFCC7832"/>
      <name val="Consolas"/>
      <charset val="134"/>
    </font>
  </fonts>
  <fills count="35">
    <fill>
      <patternFill patternType="none"/>
    </fill>
    <fill>
      <patternFill patternType="gray125"/>
    </fill>
    <fill>
      <patternFill patternType="solid">
        <fgColor theme="0" tint="-0.25"/>
        <bgColor indexed="64"/>
      </patternFill>
    </fill>
    <fill>
      <patternFill patternType="solid">
        <fgColor theme="0" tint="-0.249977111117893"/>
        <bgColor indexed="64"/>
      </patternFill>
    </fill>
    <fill>
      <patternFill patternType="solid">
        <fgColor theme="8" tint="0.399975585192419"/>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18" fillId="9" borderId="0" applyNumberFormat="0" applyBorder="0" applyAlignment="0" applyProtection="0">
      <alignment vertical="center"/>
    </xf>
    <xf numFmtId="0" fontId="19" fillId="1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5" borderId="0" applyNumberFormat="0" applyBorder="0" applyAlignment="0" applyProtection="0">
      <alignment vertical="center"/>
    </xf>
    <xf numFmtId="0" fontId="20" fillId="11" borderId="0" applyNumberFormat="0" applyBorder="0" applyAlignment="0" applyProtection="0">
      <alignment vertical="center"/>
    </xf>
    <xf numFmtId="43" fontId="0" fillId="0" borderId="0" applyFont="0" applyFill="0" applyBorder="0" applyAlignment="0" applyProtection="0">
      <alignment vertical="center"/>
    </xf>
    <xf numFmtId="0" fontId="13" fillId="28" borderId="0" applyNumberFormat="0" applyBorder="0" applyAlignment="0" applyProtection="0">
      <alignment vertical="center"/>
    </xf>
    <xf numFmtId="0" fontId="6" fillId="0" borderId="0"/>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20" borderId="10" applyNumberFormat="0" applyFont="0" applyAlignment="0" applyProtection="0">
      <alignment vertical="center"/>
    </xf>
    <xf numFmtId="0" fontId="13" fillId="24" borderId="0" applyNumberFormat="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7" applyNumberFormat="0" applyFill="0" applyAlignment="0" applyProtection="0">
      <alignment vertical="center"/>
    </xf>
    <xf numFmtId="0" fontId="16" fillId="0" borderId="7" applyNumberFormat="0" applyFill="0" applyAlignment="0" applyProtection="0">
      <alignment vertical="center"/>
    </xf>
    <xf numFmtId="0" fontId="13" fillId="19" borderId="0" applyNumberFormat="0" applyBorder="0" applyAlignment="0" applyProtection="0">
      <alignment vertical="center"/>
    </xf>
    <xf numFmtId="0" fontId="27" fillId="0" borderId="12" applyNumberFormat="0" applyFill="0" applyAlignment="0" applyProtection="0">
      <alignment vertical="center"/>
    </xf>
    <xf numFmtId="0" fontId="13" fillId="7" borderId="0" applyNumberFormat="0" applyBorder="0" applyAlignment="0" applyProtection="0">
      <alignment vertical="center"/>
    </xf>
    <xf numFmtId="0" fontId="15" fillId="6" borderId="6" applyNumberFormat="0" applyAlignment="0" applyProtection="0">
      <alignment vertical="center"/>
    </xf>
    <xf numFmtId="0" fontId="22" fillId="6" borderId="8" applyNumberFormat="0" applyAlignment="0" applyProtection="0">
      <alignment vertical="center"/>
    </xf>
    <xf numFmtId="0" fontId="23" fillId="18" borderId="9" applyNumberFormat="0" applyAlignment="0" applyProtection="0">
      <alignment vertical="center"/>
    </xf>
    <xf numFmtId="0" fontId="18" fillId="23" borderId="0" applyNumberFormat="0" applyBorder="0" applyAlignment="0" applyProtection="0">
      <alignment vertical="center"/>
    </xf>
    <xf numFmtId="0" fontId="13" fillId="27" borderId="0" applyNumberFormat="0" applyBorder="0" applyAlignment="0" applyProtection="0">
      <alignment vertical="center"/>
    </xf>
    <xf numFmtId="0" fontId="14" fillId="0" borderId="5" applyNumberFormat="0" applyFill="0" applyAlignment="0" applyProtection="0">
      <alignment vertical="center"/>
    </xf>
    <xf numFmtId="0" fontId="26" fillId="0" borderId="11" applyNumberFormat="0" applyFill="0" applyAlignment="0" applyProtection="0">
      <alignment vertical="center"/>
    </xf>
    <xf numFmtId="0" fontId="21" fillId="14" borderId="0" applyNumberFormat="0" applyBorder="0" applyAlignment="0" applyProtection="0">
      <alignment vertical="center"/>
    </xf>
    <xf numFmtId="0" fontId="25" fillId="22" borderId="0" applyNumberFormat="0" applyBorder="0" applyAlignment="0" applyProtection="0">
      <alignment vertical="center"/>
    </xf>
    <xf numFmtId="0" fontId="18" fillId="8" borderId="0" applyNumberFormat="0" applyBorder="0" applyAlignment="0" applyProtection="0">
      <alignment vertical="center"/>
    </xf>
    <xf numFmtId="0" fontId="13" fillId="34" borderId="0" applyNumberFormat="0" applyBorder="0" applyAlignment="0" applyProtection="0">
      <alignment vertical="center"/>
    </xf>
    <xf numFmtId="0" fontId="18" fillId="31" borderId="0" applyNumberFormat="0" applyBorder="0" applyAlignment="0" applyProtection="0">
      <alignment vertical="center"/>
    </xf>
    <xf numFmtId="0" fontId="18" fillId="26" borderId="0" applyNumberFormat="0" applyBorder="0" applyAlignment="0" applyProtection="0">
      <alignment vertical="center"/>
    </xf>
    <xf numFmtId="0" fontId="18" fillId="33" borderId="0" applyNumberFormat="0" applyBorder="0" applyAlignment="0" applyProtection="0">
      <alignment vertical="center"/>
    </xf>
    <xf numFmtId="0" fontId="18" fillId="25" borderId="0" applyNumberFormat="0" applyBorder="0" applyAlignment="0" applyProtection="0">
      <alignment vertical="center"/>
    </xf>
    <xf numFmtId="0" fontId="13" fillId="17" borderId="0" applyNumberFormat="0" applyBorder="0" applyAlignment="0" applyProtection="0">
      <alignment vertical="center"/>
    </xf>
    <xf numFmtId="0" fontId="13" fillId="30" borderId="0" applyNumberFormat="0" applyBorder="0" applyAlignment="0" applyProtection="0">
      <alignment vertical="center"/>
    </xf>
    <xf numFmtId="0" fontId="18" fillId="13" borderId="0" applyNumberFormat="0" applyBorder="0" applyAlignment="0" applyProtection="0">
      <alignment vertical="center"/>
    </xf>
    <xf numFmtId="0" fontId="18" fillId="12" borderId="0" applyNumberFormat="0" applyBorder="0" applyAlignment="0" applyProtection="0">
      <alignment vertical="center"/>
    </xf>
    <xf numFmtId="0" fontId="13" fillId="5" borderId="0" applyNumberFormat="0" applyBorder="0" applyAlignment="0" applyProtection="0">
      <alignment vertical="center"/>
    </xf>
    <xf numFmtId="0" fontId="18" fillId="21" borderId="0" applyNumberFormat="0" applyBorder="0" applyAlignment="0" applyProtection="0">
      <alignment vertical="center"/>
    </xf>
    <xf numFmtId="0" fontId="13" fillId="4" borderId="0" applyNumberFormat="0" applyBorder="0" applyAlignment="0" applyProtection="0">
      <alignment vertical="center"/>
    </xf>
    <xf numFmtId="0" fontId="13" fillId="32" borderId="0" applyNumberFormat="0" applyBorder="0" applyAlignment="0" applyProtection="0">
      <alignment vertical="center"/>
    </xf>
    <xf numFmtId="0" fontId="18" fillId="29" borderId="0" applyNumberFormat="0" applyBorder="0" applyAlignment="0" applyProtection="0">
      <alignment vertical="center"/>
    </xf>
    <xf numFmtId="0" fontId="13" fillId="16" borderId="0" applyNumberFormat="0" applyBorder="0" applyAlignment="0" applyProtection="0">
      <alignment vertical="center"/>
    </xf>
  </cellStyleXfs>
  <cellXfs count="52">
    <xf numFmtId="0" fontId="0" fillId="0" borderId="0" xfId="0"/>
    <xf numFmtId="0" fontId="1" fillId="0" borderId="0" xfId="0" applyFont="1"/>
    <xf numFmtId="0" fontId="2" fillId="0" borderId="0" xfId="10" applyFont="1"/>
    <xf numFmtId="0" fontId="3" fillId="0" borderId="0" xfId="10" applyFont="1"/>
    <xf numFmtId="0" fontId="0" fillId="0" borderId="1" xfId="0" applyFont="1" applyBorder="1" applyAlignment="1">
      <alignment vertical="center"/>
    </xf>
    <xf numFmtId="0" fontId="4" fillId="0" borderId="0" xfId="0" applyFont="1"/>
    <xf numFmtId="0" fontId="0" fillId="0" borderId="0" xfId="0" applyAlignment="1">
      <alignment wrapText="1"/>
    </xf>
    <xf numFmtId="0" fontId="0" fillId="0" borderId="1" xfId="0" applyFont="1" applyBorder="1" applyAlignment="1">
      <alignment horizontal="left" vertical="top" wrapText="1"/>
    </xf>
    <xf numFmtId="0" fontId="0" fillId="0" borderId="2" xfId="0" applyBorder="1" applyAlignment="1">
      <alignment vertical="center"/>
    </xf>
    <xf numFmtId="49" fontId="0" fillId="0" borderId="0" xfId="0" applyNumberFormat="1" applyAlignment="1">
      <alignment vertical="center"/>
    </xf>
    <xf numFmtId="0" fontId="0" fillId="0" borderId="0" xfId="0" applyFont="1" applyAlignment="1">
      <alignment vertical="center"/>
    </xf>
    <xf numFmtId="0" fontId="5" fillId="0" borderId="0" xfId="10" applyFont="1" applyAlignment="1">
      <alignment vertical="center"/>
    </xf>
    <xf numFmtId="0" fontId="0" fillId="0" borderId="0" xfId="0" applyAlignment="1">
      <alignment vertical="center"/>
    </xf>
    <xf numFmtId="0" fontId="6" fillId="0" borderId="0" xfId="10" applyAlignment="1">
      <alignment vertical="center"/>
    </xf>
    <xf numFmtId="0" fontId="4"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8" fillId="0" borderId="0" xfId="0" applyFont="1"/>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8" fillId="0" borderId="2" xfId="0" applyFont="1" applyBorder="1" applyAlignment="1">
      <alignment horizontal="center"/>
    </xf>
    <xf numFmtId="0" fontId="8" fillId="0" borderId="2" xfId="0" applyFont="1" applyBorder="1"/>
    <xf numFmtId="0" fontId="8" fillId="0" borderId="2" xfId="0" applyFont="1" applyBorder="1" applyAlignment="1">
      <alignment vertical="center"/>
    </xf>
    <xf numFmtId="0" fontId="8" fillId="0" borderId="2" xfId="0" applyFont="1" applyBorder="1" applyAlignment="1">
      <alignment vertical="center" wrapText="1"/>
    </xf>
    <xf numFmtId="0" fontId="8" fillId="0" borderId="2" xfId="0" applyFont="1" applyBorder="1" applyAlignment="1">
      <alignment horizontal="left" vertical="center"/>
    </xf>
    <xf numFmtId="0" fontId="9" fillId="0" borderId="0" xfId="10" applyFont="1" applyAlignment="1">
      <alignment vertical="center"/>
    </xf>
    <xf numFmtId="0" fontId="8" fillId="0" borderId="0" xfId="0" applyFont="1" applyAlignment="1">
      <alignment vertical="center" wrapText="1"/>
    </xf>
    <xf numFmtId="0" fontId="8" fillId="2" borderId="0" xfId="0" applyFont="1" applyFill="1" applyAlignment="1">
      <alignment vertical="center"/>
    </xf>
    <xf numFmtId="0" fontId="9" fillId="2" borderId="0" xfId="10" applyFont="1" applyFill="1" applyAlignment="1">
      <alignment vertical="center"/>
    </xf>
    <xf numFmtId="0" fontId="8" fillId="2" borderId="0" xfId="0" applyFont="1" applyFill="1" applyAlignment="1">
      <alignment vertical="center" wrapText="1"/>
    </xf>
    <xf numFmtId="49" fontId="8" fillId="0" borderId="0" xfId="0" applyNumberFormat="1" applyFont="1" applyAlignment="1">
      <alignment vertical="center"/>
    </xf>
    <xf numFmtId="0" fontId="10" fillId="0" borderId="0" xfId="10" applyFont="1" applyAlignment="1">
      <alignment vertical="center"/>
    </xf>
    <xf numFmtId="0" fontId="8" fillId="3" borderId="0" xfId="0" applyFont="1" applyFill="1" applyAlignment="1">
      <alignment vertical="center"/>
    </xf>
    <xf numFmtId="0" fontId="9" fillId="3" borderId="0" xfId="10" applyFont="1" applyFill="1" applyAlignment="1">
      <alignment vertical="center"/>
    </xf>
    <xf numFmtId="0" fontId="8" fillId="3" borderId="0" xfId="0" applyFont="1" applyFill="1" applyAlignment="1">
      <alignment vertical="center" wrapText="1"/>
    </xf>
    <xf numFmtId="0" fontId="0" fillId="0" borderId="0" xfId="0" applyFill="1"/>
    <xf numFmtId="0" fontId="0" fillId="0" borderId="0" xfId="0" applyFill="1" applyBorder="1"/>
    <xf numFmtId="0" fontId="11" fillId="0" borderId="0" xfId="0" applyFont="1" applyAlignment="1">
      <alignment vertical="center"/>
    </xf>
    <xf numFmtId="0" fontId="0" fillId="0" borderId="0" xfId="0" applyAlignment="1">
      <alignment horizontal="left" vertical="center" wrapText="1"/>
    </xf>
    <xf numFmtId="0" fontId="6" fillId="0" borderId="0" xfId="10"/>
    <xf numFmtId="0" fontId="0" fillId="0" borderId="1"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center"/>
    </xf>
    <xf numFmtId="0" fontId="0" fillId="0" borderId="2" xfId="0" applyBorder="1"/>
    <xf numFmtId="0" fontId="0" fillId="0" borderId="2" xfId="0" applyBorder="1" applyAlignment="1">
      <alignment wrapText="1"/>
    </xf>
    <xf numFmtId="0" fontId="0" fillId="0" borderId="2" xfId="0" applyBorder="1" applyAlignment="1">
      <alignment horizontal="left"/>
    </xf>
    <xf numFmtId="0" fontId="0" fillId="0" borderId="0" xfId="0" applyAlignment="1">
      <alignment vertical="center" wrapText="1"/>
    </xf>
    <xf numFmtId="0" fontId="0" fillId="0" borderId="2" xfId="0" applyBorder="1" applyAlignment="1">
      <alignment horizontal="center" vertical="center" wrapText="1"/>
    </xf>
    <xf numFmtId="0" fontId="12" fillId="0" borderId="2" xfId="0" applyFont="1" applyBorder="1"/>
    <xf numFmtId="0" fontId="0" fillId="0" borderId="3" xfId="0" applyBorder="1"/>
    <xf numFmtId="0" fontId="6" fillId="0" borderId="2" xfId="10" applyBorder="1"/>
    <xf numFmtId="0" fontId="0" fillId="0" borderId="4"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inasoft.tp.deng\Desktop\control_tower&#27979;&#35797;&#29992;&#20363;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_data"/>
      <sheetName val="登录"/>
      <sheetName val="Sheet2"/>
      <sheetName val="谭学强"/>
      <sheetName val="邓天苹"/>
      <sheetName val="配置"/>
    </sheetNames>
    <sheetDataSet>
      <sheetData sheetId="0" refreshError="1"/>
      <sheetData sheetId="1" refreshError="1"/>
      <sheetData sheetId="2" refreshError="1"/>
      <sheetData sheetId="3" refreshError="1"/>
      <sheetData sheetId="4" refreshError="1"/>
      <sheetData sheetId="5">
        <row r="2">
          <cell r="A2" t="str">
            <v>https://j2.sccpcloud.com/api-gateway</v>
          </cell>
          <cell r="B2" t="str">
            <v>/control-tower-service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j1.sccpcloud.com/api-gateway/authentication/getToken/$%7b%5b%22verificationCode%22%5d%7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ev.sccpcloud.com/api/dynamic-inventory-service/inventory/paging-search-inventori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v.sccpcloud.com/api/dynamic-inventory-service/inventory/paging-search-inventori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sccpcloud.com/api/dynamic-inventory-service/inventory/paging-search-inventorie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j2.sccpcloud.com/api-gateway" TargetMode="External"/><Relationship Id="rId2" Type="http://schemas.openxmlformats.org/officeDocument/2006/relationships/hyperlink" Target="https://j1.sccpcloud.com/api-gateway" TargetMode="External"/><Relationship Id="rId1" Type="http://schemas.openxmlformats.org/officeDocument/2006/relationships/hyperlink" Target="https://dev.sccpcloud.com/ap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E21" sqref="E21"/>
    </sheetView>
  </sheetViews>
  <sheetFormatPr defaultColWidth="9" defaultRowHeight="13.5" outlineLevelRow="5"/>
  <cols>
    <col min="1" max="1" width="8.44166666666667" style="42" customWidth="1"/>
    <col min="2" max="2" width="17" style="42" customWidth="1"/>
    <col min="3" max="3" width="20.1083333333333" style="43" customWidth="1"/>
    <col min="4" max="4" width="7.10833333333333" style="43" customWidth="1"/>
    <col min="5" max="5" width="22.1083333333333" style="44" customWidth="1"/>
    <col min="6" max="6" width="12.1083333333333" style="44" customWidth="1"/>
    <col min="7" max="7" width="30.775" style="43" customWidth="1"/>
    <col min="8" max="8" width="25.6666666666667" style="43" customWidth="1"/>
    <col min="9" max="9" width="14.1083333333333" style="43" customWidth="1"/>
    <col min="10" max="10" width="14.6666666666667" style="42" customWidth="1"/>
    <col min="11" max="11" width="14.1083333333333" style="43" customWidth="1"/>
    <col min="12" max="12" width="16" style="43" customWidth="1"/>
    <col min="13" max="129" width="9" style="43" customWidth="1"/>
    <col min="130" max="16384" width="9" style="43"/>
  </cols>
  <sheetData>
    <row r="1" ht="27" customHeight="1" spans="1:12">
      <c r="A1" s="42" t="s">
        <v>0</v>
      </c>
      <c r="B1" s="42" t="s">
        <v>1</v>
      </c>
      <c r="C1" s="43" t="s">
        <v>2</v>
      </c>
      <c r="D1" s="43" t="s">
        <v>3</v>
      </c>
      <c r="E1" s="44" t="s">
        <v>4</v>
      </c>
      <c r="F1" s="44" t="s">
        <v>5</v>
      </c>
      <c r="G1" s="43" t="s">
        <v>6</v>
      </c>
      <c r="H1" s="43" t="s">
        <v>7</v>
      </c>
      <c r="I1" s="43" t="s">
        <v>8</v>
      </c>
      <c r="J1" s="42" t="s">
        <v>9</v>
      </c>
      <c r="K1" s="44" t="s">
        <v>10</v>
      </c>
      <c r="L1" s="44" t="s">
        <v>11</v>
      </c>
    </row>
    <row r="2" ht="27" customHeight="1" spans="1:12">
      <c r="A2" s="42">
        <v>1</v>
      </c>
      <c r="B2" s="47" t="s">
        <v>12</v>
      </c>
      <c r="C2" s="43" t="s">
        <v>13</v>
      </c>
      <c r="D2" s="43" t="s">
        <v>14</v>
      </c>
      <c r="E2" s="48" t="s">
        <v>15</v>
      </c>
      <c r="F2" s="48"/>
      <c r="J2" s="42">
        <v>10001</v>
      </c>
      <c r="L2" t="s">
        <v>16</v>
      </c>
    </row>
    <row r="3" ht="27" customHeight="1" spans="1:10">
      <c r="A3" s="42">
        <v>2</v>
      </c>
      <c r="B3" s="49"/>
      <c r="C3" s="43" t="s">
        <v>17</v>
      </c>
      <c r="D3" s="43" t="s">
        <v>14</v>
      </c>
      <c r="E3" s="50" t="s">
        <v>15</v>
      </c>
      <c r="F3" s="50" t="s">
        <v>18</v>
      </c>
      <c r="G3" s="43" t="s">
        <v>19</v>
      </c>
      <c r="H3" s="44" t="s">
        <v>20</v>
      </c>
      <c r="J3" s="42">
        <v>20110</v>
      </c>
    </row>
    <row r="4" ht="27" customHeight="1" spans="1:10">
      <c r="A4" s="42">
        <v>3</v>
      </c>
      <c r="B4" s="49"/>
      <c r="C4" s="43" t="s">
        <v>21</v>
      </c>
      <c r="D4" s="43" t="s">
        <v>14</v>
      </c>
      <c r="E4" s="50" t="s">
        <v>15</v>
      </c>
      <c r="F4" s="50"/>
      <c r="G4" s="43" t="s">
        <v>22</v>
      </c>
      <c r="H4" s="44"/>
      <c r="J4" s="42">
        <v>20103</v>
      </c>
    </row>
    <row r="5" ht="27" customHeight="1" spans="1:10">
      <c r="A5" s="42">
        <v>4</v>
      </c>
      <c r="B5" s="49"/>
      <c r="C5" s="43" t="s">
        <v>23</v>
      </c>
      <c r="D5" s="43" t="s">
        <v>14</v>
      </c>
      <c r="E5" s="50" t="s">
        <v>15</v>
      </c>
      <c r="F5" s="50"/>
      <c r="G5" s="43" t="s">
        <v>24</v>
      </c>
      <c r="J5" s="42">
        <v>20109</v>
      </c>
    </row>
    <row r="6" ht="27" customHeight="1" spans="1:10">
      <c r="A6" s="42">
        <v>5</v>
      </c>
      <c r="B6" s="51"/>
      <c r="C6" s="43" t="s">
        <v>25</v>
      </c>
      <c r="D6" s="43" t="s">
        <v>14</v>
      </c>
      <c r="E6" s="50" t="s">
        <v>15</v>
      </c>
      <c r="F6" s="50"/>
      <c r="G6" s="43" t="s">
        <v>24</v>
      </c>
      <c r="H6" s="43" t="s">
        <v>26</v>
      </c>
      <c r="J6" s="42">
        <v>20103</v>
      </c>
    </row>
  </sheetData>
  <mergeCells count="1">
    <mergeCell ref="B2:B6"/>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workbookViewId="0">
      <selection activeCell="D4" sqref="D4"/>
    </sheetView>
  </sheetViews>
  <sheetFormatPr defaultColWidth="9" defaultRowHeight="13.5"/>
  <cols>
    <col min="2" max="2" width="21.8833333333333" customWidth="1"/>
    <col min="3" max="3" width="6.55833333333333" customWidth="1"/>
    <col min="4" max="4" width="97.775" customWidth="1"/>
    <col min="5" max="5" width="41.2166666666667" customWidth="1"/>
    <col min="6" max="6" width="59.5583333333333" customWidth="1"/>
    <col min="7" max="7" width="59.775" customWidth="1"/>
    <col min="8" max="8" width="54.4416666666667" customWidth="1"/>
    <col min="9" max="9" width="20.4416666666667" customWidth="1"/>
    <col min="10" max="10" width="25.2166666666667" customWidth="1"/>
  </cols>
  <sheetData>
    <row r="1" ht="225" customHeight="1" spans="1:7">
      <c r="A1" s="40" t="s">
        <v>27</v>
      </c>
      <c r="B1" s="41"/>
      <c r="C1" s="41"/>
      <c r="D1" s="41"/>
      <c r="E1" s="41"/>
      <c r="F1" s="41"/>
      <c r="G1" s="41"/>
    </row>
    <row r="2" spans="1:8">
      <c r="A2" s="42" t="s">
        <v>0</v>
      </c>
      <c r="B2" s="43" t="s">
        <v>2</v>
      </c>
      <c r="C2" s="43" t="s">
        <v>3</v>
      </c>
      <c r="D2" s="44" t="s">
        <v>4</v>
      </c>
      <c r="E2" s="44" t="s">
        <v>28</v>
      </c>
      <c r="F2" s="43" t="s">
        <v>6</v>
      </c>
      <c r="G2" s="43" t="s">
        <v>29</v>
      </c>
      <c r="H2" s="45" t="s">
        <v>9</v>
      </c>
    </row>
    <row r="3" ht="94.5" spans="1:12">
      <c r="A3" s="9" t="s">
        <v>30</v>
      </c>
      <c r="B3" s="12" t="s">
        <v>31</v>
      </c>
      <c r="C3" s="12" t="s">
        <v>32</v>
      </c>
      <c r="D3" s="11" t="str">
        <f>CONCATENATE(配置!A2,"/authentication/signIn")</f>
        <v>https://j2.sccpcloud.com/api-gateway/authentication/signIn</v>
      </c>
      <c r="E3" s="12" t="s">
        <v>33</v>
      </c>
      <c r="F3" s="46" t="s">
        <v>34</v>
      </c>
      <c r="G3" s="12" t="s">
        <v>35</v>
      </c>
      <c r="I3" s="13"/>
      <c r="J3" s="13"/>
      <c r="K3" s="13"/>
      <c r="L3" s="13"/>
    </row>
    <row r="4" ht="94.5" spans="1:7">
      <c r="A4" s="9" t="s">
        <v>30</v>
      </c>
      <c r="B4" s="12" t="s">
        <v>36</v>
      </c>
      <c r="C4" s="12" t="s">
        <v>37</v>
      </c>
      <c r="D4" s="11" t="str">
        <f>CONCATENATE(配置!A2,"/authentication/getToken/${['verificationCode']}")</f>
        <v>https://j2.sccpcloud.com/api-gateway/authentication/getToken/${['verificationCode']}</v>
      </c>
      <c r="E4" s="12" t="s">
        <v>33</v>
      </c>
      <c r="F4" s="46" t="s">
        <v>34</v>
      </c>
      <c r="G4" s="12" t="s">
        <v>38</v>
      </c>
    </row>
    <row r="10" spans="4:4">
      <c r="D10" s="39"/>
    </row>
    <row r="11" spans="4:4">
      <c r="D11" s="35"/>
    </row>
    <row r="12" spans="4:4">
      <c r="D12" s="35"/>
    </row>
    <row r="13" spans="4:4">
      <c r="D13" s="35"/>
    </row>
    <row r="14" spans="4:4">
      <c r="D14" s="35"/>
    </row>
  </sheetData>
  <mergeCells count="1">
    <mergeCell ref="A1:G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6"/>
  <sheetViews>
    <sheetView workbookViewId="0">
      <selection activeCell="G6" sqref="G6"/>
    </sheetView>
  </sheetViews>
  <sheetFormatPr defaultColWidth="9" defaultRowHeight="13.5" outlineLevelRow="5" outlineLevelCol="7"/>
  <sheetData>
    <row r="1" spans="2:8">
      <c r="B1" t="s">
        <v>39</v>
      </c>
      <c r="C1" t="s">
        <v>37</v>
      </c>
      <c r="D1" s="35" t="s">
        <v>40</v>
      </c>
      <c r="E1" t="s">
        <v>41</v>
      </c>
      <c r="G1" t="s">
        <v>42</v>
      </c>
      <c r="H1" t="s">
        <v>43</v>
      </c>
    </row>
    <row r="2" spans="2:8">
      <c r="B2" s="36" t="s">
        <v>44</v>
      </c>
      <c r="C2" s="36" t="s">
        <v>45</v>
      </c>
      <c r="D2" s="35" t="s">
        <v>46</v>
      </c>
      <c r="E2" t="s">
        <v>41</v>
      </c>
      <c r="F2" t="s">
        <v>47</v>
      </c>
      <c r="H2" s="36" t="s">
        <v>48</v>
      </c>
    </row>
    <row r="3" ht="15.75" spans="2:8">
      <c r="B3" t="s">
        <v>49</v>
      </c>
      <c r="C3" t="s">
        <v>14</v>
      </c>
      <c r="D3" t="s">
        <v>50</v>
      </c>
      <c r="E3" t="s">
        <v>41</v>
      </c>
      <c r="F3" s="37" t="s">
        <v>51</v>
      </c>
      <c r="H3" t="s">
        <v>52</v>
      </c>
    </row>
    <row r="4" ht="229.5" spans="2:8">
      <c r="B4" t="s">
        <v>53</v>
      </c>
      <c r="C4" t="s">
        <v>14</v>
      </c>
      <c r="D4" s="35" t="s">
        <v>54</v>
      </c>
      <c r="E4" t="s">
        <v>55</v>
      </c>
      <c r="F4" s="38" t="s">
        <v>56</v>
      </c>
      <c r="G4" t="s">
        <v>57</v>
      </c>
      <c r="H4" t="s">
        <v>58</v>
      </c>
    </row>
    <row r="5" spans="2:8">
      <c r="B5" t="s">
        <v>59</v>
      </c>
      <c r="C5" t="s">
        <v>60</v>
      </c>
      <c r="D5" s="39" t="s">
        <v>61</v>
      </c>
      <c r="G5" t="s">
        <v>62</v>
      </c>
      <c r="H5" t="s">
        <v>58</v>
      </c>
    </row>
    <row r="6" spans="2:8">
      <c r="B6" t="s">
        <v>63</v>
      </c>
      <c r="C6" t="s">
        <v>14</v>
      </c>
      <c r="D6" s="35" t="s">
        <v>64</v>
      </c>
      <c r="E6" s="35" t="s">
        <v>65</v>
      </c>
      <c r="F6" s="35" t="s">
        <v>66</v>
      </c>
      <c r="H6" t="s">
        <v>58</v>
      </c>
    </row>
  </sheetData>
  <hyperlinks>
    <hyperlink ref="D5" r:id="rId1" display="https://j1.sccpcloud.com/api-gateway/authentication/getToken/${[&quot;verificationCode&quot;]}"/>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3"/>
  <sheetViews>
    <sheetView topLeftCell="A107" workbookViewId="0">
      <selection activeCell="B114" sqref="B114"/>
    </sheetView>
  </sheetViews>
  <sheetFormatPr defaultColWidth="9" defaultRowHeight="14.25"/>
  <cols>
    <col min="1" max="1" width="9" style="16"/>
    <col min="2" max="2" width="21.8833333333333" style="16" customWidth="1"/>
    <col min="3" max="3" width="6.55833333333333" style="16" customWidth="1"/>
    <col min="4" max="4" width="47.3333333333333" style="16" customWidth="1"/>
    <col min="5" max="5" width="27" style="16" customWidth="1"/>
    <col min="6" max="6" width="59.5583333333333" style="16" customWidth="1"/>
    <col min="7" max="7" width="21.4416666666667" style="16" customWidth="1"/>
    <col min="8" max="8" width="38.8833333333333" style="16" customWidth="1"/>
    <col min="9" max="16384" width="9" style="17"/>
  </cols>
  <sheetData>
    <row r="1" ht="225" customHeight="1" spans="1:8">
      <c r="A1" s="18" t="s">
        <v>67</v>
      </c>
      <c r="B1" s="19"/>
      <c r="C1" s="19"/>
      <c r="D1" s="19"/>
      <c r="E1" s="19"/>
      <c r="F1" s="19"/>
      <c r="G1" s="19"/>
      <c r="H1" s="17"/>
    </row>
    <row r="2" spans="1:8">
      <c r="A2" s="20" t="s">
        <v>0</v>
      </c>
      <c r="B2" s="21" t="s">
        <v>2</v>
      </c>
      <c r="C2" s="22" t="s">
        <v>3</v>
      </c>
      <c r="D2" s="23" t="s">
        <v>4</v>
      </c>
      <c r="E2" s="23" t="s">
        <v>28</v>
      </c>
      <c r="F2" s="22" t="s">
        <v>6</v>
      </c>
      <c r="G2" s="22" t="s">
        <v>29</v>
      </c>
      <c r="H2" s="24" t="s">
        <v>9</v>
      </c>
    </row>
    <row r="3" spans="1:12">
      <c r="A3" s="30" t="s">
        <v>30</v>
      </c>
      <c r="B3" s="16" t="s">
        <v>68</v>
      </c>
      <c r="C3" s="16" t="s">
        <v>32</v>
      </c>
      <c r="D3" s="25" t="str">
        <f>CONCATENATE(配置!A2,配置!B2,"/air/anomaly/page-search")</f>
        <v>https://j2.sccpcloud.com/api-gateway/control-tower-service/air/anomaly/page-search</v>
      </c>
      <c r="E3" s="16" t="s">
        <v>69</v>
      </c>
      <c r="F3" s="16" t="s">
        <v>70</v>
      </c>
      <c r="G3" s="16" t="s">
        <v>71</v>
      </c>
      <c r="H3" s="16" t="s">
        <v>72</v>
      </c>
      <c r="I3" s="31"/>
      <c r="J3" s="31"/>
      <c r="K3" s="31"/>
      <c r="L3" s="31"/>
    </row>
    <row r="4" ht="57" spans="1:8">
      <c r="A4" s="16">
        <v>2</v>
      </c>
      <c r="B4" s="16" t="s">
        <v>73</v>
      </c>
      <c r="C4" s="16" t="s">
        <v>32</v>
      </c>
      <c r="D4" s="25" t="str">
        <f>CONCATENATE(配置!A2,配置!B2,"/air/anomaly/page-search")</f>
        <v>https://j2.sccpcloud.com/api-gateway/control-tower-service/air/anomaly/page-search</v>
      </c>
      <c r="E4" s="16" t="s">
        <v>69</v>
      </c>
      <c r="F4" s="26" t="s">
        <v>74</v>
      </c>
      <c r="H4" s="26" t="s">
        <v>75</v>
      </c>
    </row>
    <row r="5" ht="57" spans="1:8">
      <c r="A5" s="16">
        <v>3</v>
      </c>
      <c r="B5" s="16" t="s">
        <v>76</v>
      </c>
      <c r="C5" s="16" t="s">
        <v>32</v>
      </c>
      <c r="D5" s="25" t="str">
        <f>CONCATENATE(配置!A2,配置!B2,"/air/anomaly/page-search")</f>
        <v>https://j2.sccpcloud.com/api-gateway/control-tower-service/air/anomaly/page-search</v>
      </c>
      <c r="E5" s="16" t="s">
        <v>69</v>
      </c>
      <c r="F5" s="26" t="s">
        <v>77</v>
      </c>
      <c r="H5" s="26" t="s">
        <v>75</v>
      </c>
    </row>
    <row r="6" ht="57" spans="1:8">
      <c r="A6" s="16">
        <v>4</v>
      </c>
      <c r="B6" s="16" t="s">
        <v>78</v>
      </c>
      <c r="C6" s="16" t="s">
        <v>32</v>
      </c>
      <c r="D6" s="25" t="str">
        <f>CONCATENATE(配置!A2,配置!B2,"/air/anomaly/page-search")</f>
        <v>https://j2.sccpcloud.com/api-gateway/control-tower-service/air/anomaly/page-search</v>
      </c>
      <c r="E6" s="16" t="s">
        <v>69</v>
      </c>
      <c r="F6" s="26" t="s">
        <v>79</v>
      </c>
      <c r="H6" s="26" t="s">
        <v>80</v>
      </c>
    </row>
    <row r="7" ht="85.5" spans="1:8">
      <c r="A7" s="16">
        <v>5</v>
      </c>
      <c r="B7" s="16" t="s">
        <v>81</v>
      </c>
      <c r="C7" s="16" t="s">
        <v>32</v>
      </c>
      <c r="D7" s="25" t="str">
        <f>CONCATENATE(配置!A2,配置!B2,"/air/anomaly/page-search")</f>
        <v>https://j2.sccpcloud.com/api-gateway/control-tower-service/air/anomaly/page-search</v>
      </c>
      <c r="E7" s="16" t="s">
        <v>69</v>
      </c>
      <c r="F7" s="26" t="s">
        <v>82</v>
      </c>
      <c r="H7" s="26" t="s">
        <v>80</v>
      </c>
    </row>
    <row r="8" ht="57" spans="1:8">
      <c r="A8" s="16">
        <v>6</v>
      </c>
      <c r="B8" s="16" t="s">
        <v>83</v>
      </c>
      <c r="C8" s="16" t="s">
        <v>32</v>
      </c>
      <c r="D8" s="25" t="str">
        <f>CONCATENATE(配置!A2,配置!B2,"/air/anomaly/page-search")</f>
        <v>https://j2.sccpcloud.com/api-gateway/control-tower-service/air/anomaly/page-search</v>
      </c>
      <c r="E8" s="16" t="s">
        <v>69</v>
      </c>
      <c r="F8" s="26" t="s">
        <v>84</v>
      </c>
      <c r="H8" s="26" t="s">
        <v>80</v>
      </c>
    </row>
    <row r="9" ht="57" spans="1:8">
      <c r="A9" s="16">
        <v>7</v>
      </c>
      <c r="B9" s="16" t="s">
        <v>85</v>
      </c>
      <c r="C9" s="16" t="s">
        <v>32</v>
      </c>
      <c r="D9" s="25" t="str">
        <f>CONCATENATE(配置!A2,配置!B2,"/air/anomaly/page-search")</f>
        <v>https://j2.sccpcloud.com/api-gateway/control-tower-service/air/anomaly/page-search</v>
      </c>
      <c r="E9" s="16" t="s">
        <v>69</v>
      </c>
      <c r="F9" s="26" t="s">
        <v>86</v>
      </c>
      <c r="H9" s="26" t="s">
        <v>87</v>
      </c>
    </row>
    <row r="10" ht="57" spans="1:8">
      <c r="A10" s="16">
        <v>8</v>
      </c>
      <c r="B10" s="16" t="s">
        <v>88</v>
      </c>
      <c r="C10" s="16" t="s">
        <v>32</v>
      </c>
      <c r="D10" s="25" t="str">
        <f>CONCATENATE(配置!A2,配置!B2,"/air/anomaly/page-search")</f>
        <v>https://j2.sccpcloud.com/api-gateway/control-tower-service/air/anomaly/page-search</v>
      </c>
      <c r="E10" s="16" t="s">
        <v>69</v>
      </c>
      <c r="F10" s="26" t="s">
        <v>89</v>
      </c>
      <c r="H10" s="26" t="s">
        <v>87</v>
      </c>
    </row>
    <row r="11" ht="57" spans="1:8">
      <c r="A11" s="16">
        <v>9</v>
      </c>
      <c r="B11" s="16" t="s">
        <v>90</v>
      </c>
      <c r="C11" s="16" t="s">
        <v>32</v>
      </c>
      <c r="D11" s="25" t="str">
        <f>CONCATENATE(配置!A2,配置!B2,"/air/anomaly/page-search")</f>
        <v>https://j2.sccpcloud.com/api-gateway/control-tower-service/air/anomaly/page-search</v>
      </c>
      <c r="E11" s="16" t="s">
        <v>69</v>
      </c>
      <c r="F11" s="26" t="s">
        <v>91</v>
      </c>
      <c r="H11" s="26" t="s">
        <v>80</v>
      </c>
    </row>
    <row r="12" ht="85.5" spans="1:8">
      <c r="A12" s="16">
        <v>10</v>
      </c>
      <c r="B12" s="16" t="s">
        <v>92</v>
      </c>
      <c r="C12" s="16" t="s">
        <v>32</v>
      </c>
      <c r="D12" s="25" t="str">
        <f>CONCATENATE(配置!A2,配置!B2,"/air/anomaly/page-search")</f>
        <v>https://j2.sccpcloud.com/api-gateway/control-tower-service/air/anomaly/page-search</v>
      </c>
      <c r="E12" s="16" t="s">
        <v>69</v>
      </c>
      <c r="F12" s="26" t="s">
        <v>93</v>
      </c>
      <c r="H12" s="26" t="s">
        <v>80</v>
      </c>
    </row>
    <row r="13" ht="57" spans="1:8">
      <c r="A13" s="16">
        <v>11</v>
      </c>
      <c r="B13" s="16" t="s">
        <v>94</v>
      </c>
      <c r="C13" s="16" t="s">
        <v>32</v>
      </c>
      <c r="D13" s="25" t="str">
        <f>CONCATENATE(配置!A2,配置!B2,"/air/anomaly/page-search")</f>
        <v>https://j2.sccpcloud.com/api-gateway/control-tower-service/air/anomaly/page-search</v>
      </c>
      <c r="E13" s="16" t="s">
        <v>69</v>
      </c>
      <c r="F13" s="26" t="s">
        <v>95</v>
      </c>
      <c r="H13" s="26" t="s">
        <v>80</v>
      </c>
    </row>
    <row r="14" ht="57" spans="1:8">
      <c r="A14" s="16">
        <v>12</v>
      </c>
      <c r="B14" s="16" t="s">
        <v>96</v>
      </c>
      <c r="C14" s="16" t="s">
        <v>32</v>
      </c>
      <c r="D14" s="25" t="str">
        <f>CONCATENATE(配置!A2,配置!B2,"/air/anomaly/page-search")</f>
        <v>https://j2.sccpcloud.com/api-gateway/control-tower-service/air/anomaly/page-search</v>
      </c>
      <c r="E14" s="16" t="s">
        <v>69</v>
      </c>
      <c r="F14" s="26" t="s">
        <v>97</v>
      </c>
      <c r="H14" s="26" t="s">
        <v>72</v>
      </c>
    </row>
    <row r="15" ht="57" spans="1:8">
      <c r="A15" s="16">
        <v>13</v>
      </c>
      <c r="B15" s="16" t="s">
        <v>98</v>
      </c>
      <c r="C15" s="16" t="s">
        <v>32</v>
      </c>
      <c r="D15" s="25" t="str">
        <f>CONCATENATE(配置!A2,配置!B2,"/air/anomaly/page-search")</f>
        <v>https://j2.sccpcloud.com/api-gateway/control-tower-service/air/anomaly/page-search</v>
      </c>
      <c r="E15" s="16" t="s">
        <v>69</v>
      </c>
      <c r="F15" s="26" t="s">
        <v>99</v>
      </c>
      <c r="H15" s="26" t="s">
        <v>100</v>
      </c>
    </row>
    <row r="16" ht="57" spans="1:8">
      <c r="A16" s="16">
        <v>14</v>
      </c>
      <c r="B16" s="16" t="s">
        <v>101</v>
      </c>
      <c r="C16" s="16" t="s">
        <v>32</v>
      </c>
      <c r="D16" s="25" t="str">
        <f>CONCATENATE(配置!A2,配置!B2,"/air/anomaly/page-search")</f>
        <v>https://j2.sccpcloud.com/api-gateway/control-tower-service/air/anomaly/page-search</v>
      </c>
      <c r="E16" s="16" t="s">
        <v>69</v>
      </c>
      <c r="F16" s="26" t="s">
        <v>102</v>
      </c>
      <c r="H16" s="26" t="s">
        <v>80</v>
      </c>
    </row>
    <row r="17" ht="57" spans="1:8">
      <c r="A17" s="16">
        <v>15</v>
      </c>
      <c r="B17" s="16" t="s">
        <v>103</v>
      </c>
      <c r="C17" s="16" t="s">
        <v>32</v>
      </c>
      <c r="D17" s="25" t="str">
        <f>CONCATENATE(配置!A2,配置!B2,"/air/anomaly/page-search")</f>
        <v>https://j2.sccpcloud.com/api-gateway/control-tower-service/air/anomaly/page-search</v>
      </c>
      <c r="E17" s="16" t="s">
        <v>69</v>
      </c>
      <c r="F17" s="26" t="s">
        <v>104</v>
      </c>
      <c r="H17" s="26" t="s">
        <v>80</v>
      </c>
    </row>
    <row r="18" ht="99.75" spans="1:8">
      <c r="A18" s="16">
        <v>16</v>
      </c>
      <c r="B18" s="16" t="s">
        <v>105</v>
      </c>
      <c r="C18" s="16" t="s">
        <v>32</v>
      </c>
      <c r="D18" s="25" t="str">
        <f>CONCATENATE(配置!A2,配置!B2,"/air/anomaly/page-search")</f>
        <v>https://j2.sccpcloud.com/api-gateway/control-tower-service/air/anomaly/page-search</v>
      </c>
      <c r="E18" s="16" t="s">
        <v>69</v>
      </c>
      <c r="F18" s="26" t="s">
        <v>106</v>
      </c>
      <c r="H18" s="26" t="s">
        <v>80</v>
      </c>
    </row>
    <row r="19" ht="171" spans="1:8">
      <c r="A19" s="16">
        <v>17</v>
      </c>
      <c r="B19" s="16" t="s">
        <v>105</v>
      </c>
      <c r="C19" s="16" t="s">
        <v>32</v>
      </c>
      <c r="D19" s="25" t="str">
        <f>CONCATENATE(配置!A2,配置!B2,"/air/anomaly/page-search")</f>
        <v>https://j2.sccpcloud.com/api-gateway/control-tower-service/air/anomaly/page-search</v>
      </c>
      <c r="E19" s="16" t="s">
        <v>69</v>
      </c>
      <c r="F19" s="26" t="s">
        <v>107</v>
      </c>
      <c r="H19" s="26" t="s">
        <v>72</v>
      </c>
    </row>
    <row r="20" ht="57" spans="1:8">
      <c r="A20" s="16">
        <v>18</v>
      </c>
      <c r="B20" s="16" t="s">
        <v>96</v>
      </c>
      <c r="C20" s="16" t="s">
        <v>32</v>
      </c>
      <c r="D20" s="25" t="str">
        <f>CONCATENATE(配置!A2,配置!B2,"/air/anomaly/page-search")</f>
        <v>https://j2.sccpcloud.com/api-gateway/control-tower-service/air/anomaly/page-search</v>
      </c>
      <c r="E20" s="16" t="s">
        <v>69</v>
      </c>
      <c r="F20" s="26" t="s">
        <v>97</v>
      </c>
      <c r="H20" s="26" t="s">
        <v>72</v>
      </c>
    </row>
    <row r="21" ht="57" spans="1:8">
      <c r="A21" s="16">
        <v>19</v>
      </c>
      <c r="B21" s="16" t="s">
        <v>108</v>
      </c>
      <c r="C21" s="16" t="s">
        <v>32</v>
      </c>
      <c r="D21" s="25" t="str">
        <f>CONCATENATE(配置!A2,配置!B2,"/air/anomaly/page-search")</f>
        <v>https://j2.sccpcloud.com/api-gateway/control-tower-service/air/anomaly/page-search</v>
      </c>
      <c r="E21" s="16" t="s">
        <v>69</v>
      </c>
      <c r="F21" s="26" t="s">
        <v>109</v>
      </c>
      <c r="H21" s="26" t="s">
        <v>110</v>
      </c>
    </row>
    <row r="22" ht="57" spans="1:8">
      <c r="A22" s="16">
        <v>20</v>
      </c>
      <c r="B22" s="16" t="s">
        <v>111</v>
      </c>
      <c r="C22" s="16" t="s">
        <v>32</v>
      </c>
      <c r="D22" s="25" t="str">
        <f>CONCATENATE(配置!A2,配置!B2,"/air/anomaly/page-search")</f>
        <v>https://j2.sccpcloud.com/api-gateway/control-tower-service/air/anomaly/page-search</v>
      </c>
      <c r="E22" s="16" t="s">
        <v>69</v>
      </c>
      <c r="F22" s="26" t="s">
        <v>112</v>
      </c>
      <c r="H22" s="26" t="s">
        <v>80</v>
      </c>
    </row>
    <row r="23" ht="57" spans="1:8">
      <c r="A23" s="16">
        <v>21</v>
      </c>
      <c r="B23" s="16" t="s">
        <v>113</v>
      </c>
      <c r="C23" s="16" t="s">
        <v>32</v>
      </c>
      <c r="D23" s="25" t="str">
        <f>CONCATENATE(配置!A2,配置!B2,"/air/anomaly/page-search")</f>
        <v>https://j2.sccpcloud.com/api-gateway/control-tower-service/air/anomaly/page-search</v>
      </c>
      <c r="E23" s="16" t="s">
        <v>69</v>
      </c>
      <c r="F23" s="26" t="s">
        <v>114</v>
      </c>
      <c r="H23" s="26" t="s">
        <v>80</v>
      </c>
    </row>
    <row r="24" ht="99.75" spans="1:8">
      <c r="A24" s="16">
        <v>22</v>
      </c>
      <c r="B24" s="16" t="s">
        <v>115</v>
      </c>
      <c r="C24" s="16" t="s">
        <v>32</v>
      </c>
      <c r="D24" s="25" t="str">
        <f>CONCATENATE(配置!A2,配置!B2,"/air/anomaly/page-search")</f>
        <v>https://j2.sccpcloud.com/api-gateway/control-tower-service/air/anomaly/page-search</v>
      </c>
      <c r="E24" s="16" t="s">
        <v>69</v>
      </c>
      <c r="F24" s="26" t="s">
        <v>116</v>
      </c>
      <c r="H24" s="26" t="s">
        <v>80</v>
      </c>
    </row>
    <row r="25" ht="171" spans="1:8">
      <c r="A25" s="16">
        <v>23</v>
      </c>
      <c r="B25" s="16" t="s">
        <v>115</v>
      </c>
      <c r="C25" s="16" t="s">
        <v>32</v>
      </c>
      <c r="D25" s="25" t="str">
        <f>CONCATENATE(配置!A2,配置!B2,"/air/anomaly/page-search")</f>
        <v>https://j2.sccpcloud.com/api-gateway/control-tower-service/air/anomaly/page-search</v>
      </c>
      <c r="E25" s="16" t="s">
        <v>69</v>
      </c>
      <c r="F25" s="26" t="s">
        <v>117</v>
      </c>
      <c r="H25" s="26" t="s">
        <v>72</v>
      </c>
    </row>
    <row r="26" ht="57" spans="1:8">
      <c r="A26" s="16">
        <v>24</v>
      </c>
      <c r="B26" s="16" t="s">
        <v>118</v>
      </c>
      <c r="C26" s="16" t="s">
        <v>32</v>
      </c>
      <c r="D26" s="25" t="str">
        <f>CONCATENATE(配置!A2,配置!B2,"/air/anomaly/page-search")</f>
        <v>https://j2.sccpcloud.com/api-gateway/control-tower-service/air/anomaly/page-search</v>
      </c>
      <c r="E26" s="16" t="s">
        <v>69</v>
      </c>
      <c r="F26" s="26" t="s">
        <v>119</v>
      </c>
      <c r="H26" s="26" t="s">
        <v>72</v>
      </c>
    </row>
    <row r="27" ht="57" spans="1:8">
      <c r="A27" s="16">
        <v>25</v>
      </c>
      <c r="B27" s="16" t="s">
        <v>120</v>
      </c>
      <c r="C27" s="16" t="s">
        <v>32</v>
      </c>
      <c r="D27" s="25" t="str">
        <f>CONCATENATE(配置!A2,配置!B2,"/air/anomaly/page-search")</f>
        <v>https://j2.sccpcloud.com/api-gateway/control-tower-service/air/anomaly/page-search</v>
      </c>
      <c r="E27" s="16" t="s">
        <v>69</v>
      </c>
      <c r="F27" s="26" t="s">
        <v>121</v>
      </c>
      <c r="H27" s="26" t="s">
        <v>122</v>
      </c>
    </row>
    <row r="28" ht="57" spans="1:8">
      <c r="A28" s="16">
        <v>26</v>
      </c>
      <c r="B28" s="16" t="s">
        <v>123</v>
      </c>
      <c r="C28" s="16" t="s">
        <v>32</v>
      </c>
      <c r="D28" s="25" t="str">
        <f>CONCATENATE(配置!A2,配置!B2,"/air/anomaly/page-search")</f>
        <v>https://j2.sccpcloud.com/api-gateway/control-tower-service/air/anomaly/page-search</v>
      </c>
      <c r="E28" s="16" t="s">
        <v>69</v>
      </c>
      <c r="F28" s="26" t="s">
        <v>124</v>
      </c>
      <c r="H28" s="26" t="s">
        <v>125</v>
      </c>
    </row>
    <row r="29" ht="57" spans="1:8">
      <c r="A29" s="16">
        <v>27</v>
      </c>
      <c r="B29" s="16" t="s">
        <v>126</v>
      </c>
      <c r="C29" s="16" t="s">
        <v>32</v>
      </c>
      <c r="D29" s="25" t="str">
        <f>CONCATENATE(配置!A2,配置!B2,"/air/anomaly/page-search")</f>
        <v>https://j2.sccpcloud.com/api-gateway/control-tower-service/air/anomaly/page-search</v>
      </c>
      <c r="E29" s="16" t="s">
        <v>69</v>
      </c>
      <c r="F29" s="26" t="s">
        <v>127</v>
      </c>
      <c r="H29" s="26" t="s">
        <v>72</v>
      </c>
    </row>
    <row r="30" ht="85.5" spans="1:8">
      <c r="A30" s="16">
        <v>28</v>
      </c>
      <c r="B30" s="16" t="s">
        <v>128</v>
      </c>
      <c r="C30" s="16" t="s">
        <v>32</v>
      </c>
      <c r="D30" s="25" t="str">
        <f>CONCATENATE(配置!A2,配置!B2,"/air/anomaly/page-search")</f>
        <v>https://j2.sccpcloud.com/api-gateway/control-tower-service/air/anomaly/page-search</v>
      </c>
      <c r="E30" s="16" t="s">
        <v>69</v>
      </c>
      <c r="F30" s="26" t="s">
        <v>129</v>
      </c>
      <c r="H30" s="26" t="s">
        <v>72</v>
      </c>
    </row>
    <row r="31" ht="85.5" spans="1:8">
      <c r="A31" s="16">
        <v>29</v>
      </c>
      <c r="B31" s="16" t="s">
        <v>130</v>
      </c>
      <c r="C31" s="16" t="s">
        <v>32</v>
      </c>
      <c r="D31" s="25" t="str">
        <f>CONCATENATE(配置!A2,配置!B2,"/air/anomaly/page-search")</f>
        <v>https://j2.sccpcloud.com/api-gateway/control-tower-service/air/anomaly/page-search</v>
      </c>
      <c r="E31" s="16" t="s">
        <v>69</v>
      </c>
      <c r="F31" s="26" t="s">
        <v>131</v>
      </c>
      <c r="H31" s="26" t="s">
        <v>72</v>
      </c>
    </row>
    <row r="32" ht="85.5" spans="1:8">
      <c r="A32" s="16">
        <v>30</v>
      </c>
      <c r="B32" s="16" t="s">
        <v>132</v>
      </c>
      <c r="C32" s="16" t="s">
        <v>32</v>
      </c>
      <c r="D32" s="25" t="str">
        <f>CONCATENATE(配置!A2,配置!B2,"/air/anomaly/page-search")</f>
        <v>https://j2.sccpcloud.com/api-gateway/control-tower-service/air/anomaly/page-search</v>
      </c>
      <c r="E32" s="16" t="s">
        <v>69</v>
      </c>
      <c r="F32" s="26" t="s">
        <v>133</v>
      </c>
      <c r="H32" s="26" t="s">
        <v>134</v>
      </c>
    </row>
    <row r="33" ht="71.25" spans="1:8">
      <c r="A33" s="16">
        <v>31</v>
      </c>
      <c r="B33" s="16" t="s">
        <v>135</v>
      </c>
      <c r="C33" s="16" t="s">
        <v>32</v>
      </c>
      <c r="D33" s="25" t="str">
        <f>CONCATENATE(配置!A2,配置!B2,"/air/anomaly/page-search")</f>
        <v>https://j2.sccpcloud.com/api-gateway/control-tower-service/air/anomaly/page-search</v>
      </c>
      <c r="E33" s="16" t="s">
        <v>69</v>
      </c>
      <c r="F33" s="26" t="s">
        <v>136</v>
      </c>
      <c r="H33" s="26" t="s">
        <v>137</v>
      </c>
    </row>
    <row r="34" ht="57" spans="1:8">
      <c r="A34" s="16">
        <v>32</v>
      </c>
      <c r="B34" s="16" t="s">
        <v>138</v>
      </c>
      <c r="C34" s="16" t="s">
        <v>32</v>
      </c>
      <c r="D34" s="25" t="str">
        <f>CONCATENATE(配置!A2,配置!B2,"/air/anomaly/page-search")</f>
        <v>https://j2.sccpcloud.com/api-gateway/control-tower-service/air/anomaly/page-search</v>
      </c>
      <c r="E34" s="16" t="s">
        <v>69</v>
      </c>
      <c r="F34" s="26" t="s">
        <v>139</v>
      </c>
      <c r="H34" s="26" t="s">
        <v>137</v>
      </c>
    </row>
    <row r="35" ht="57" spans="1:8">
      <c r="A35" s="16">
        <v>33</v>
      </c>
      <c r="B35" s="16" t="s">
        <v>140</v>
      </c>
      <c r="C35" s="16" t="s">
        <v>32</v>
      </c>
      <c r="D35" s="25" t="str">
        <f>CONCATENATE(配置!A2,配置!B2,"/air/anomaly/page-search")</f>
        <v>https://j2.sccpcloud.com/api-gateway/control-tower-service/air/anomaly/page-search</v>
      </c>
      <c r="E35" s="16" t="s">
        <v>69</v>
      </c>
      <c r="F35" s="26" t="s">
        <v>141</v>
      </c>
      <c r="H35" s="26" t="s">
        <v>80</v>
      </c>
    </row>
    <row r="36" ht="99.75" spans="1:8">
      <c r="A36" s="16">
        <v>34</v>
      </c>
      <c r="B36" s="16" t="s">
        <v>142</v>
      </c>
      <c r="C36" s="16" t="s">
        <v>32</v>
      </c>
      <c r="D36" s="25" t="str">
        <f>CONCATENATE(配置!A2,配置!B2,"/air/anomaly/page-search")</f>
        <v>https://j2.sccpcloud.com/api-gateway/control-tower-service/air/anomaly/page-search</v>
      </c>
      <c r="E36" s="16" t="s">
        <v>69</v>
      </c>
      <c r="F36" s="26" t="s">
        <v>143</v>
      </c>
      <c r="H36" s="26" t="s">
        <v>80</v>
      </c>
    </row>
    <row r="37" ht="171" spans="1:8">
      <c r="A37" s="16">
        <v>35</v>
      </c>
      <c r="B37" s="16" t="s">
        <v>142</v>
      </c>
      <c r="C37" s="16" t="s">
        <v>32</v>
      </c>
      <c r="D37" s="25" t="str">
        <f>CONCATENATE(配置!A2,配置!B2,"/air/anomaly/page-search")</f>
        <v>https://j2.sccpcloud.com/api-gateway/control-tower-service/air/anomaly/page-search</v>
      </c>
      <c r="E37" s="16" t="s">
        <v>69</v>
      </c>
      <c r="F37" s="26" t="s">
        <v>144</v>
      </c>
      <c r="H37" s="26" t="s">
        <v>72</v>
      </c>
    </row>
    <row r="38" ht="57" spans="1:8">
      <c r="A38" s="16">
        <v>36</v>
      </c>
      <c r="B38" s="16" t="s">
        <v>145</v>
      </c>
      <c r="C38" s="16" t="s">
        <v>32</v>
      </c>
      <c r="D38" s="25" t="str">
        <f>CONCATENATE(配置!A2,配置!B2,"/air/anomaly/page-search")</f>
        <v>https://j2.sccpcloud.com/api-gateway/control-tower-service/air/anomaly/page-search</v>
      </c>
      <c r="E38" s="16" t="s">
        <v>69</v>
      </c>
      <c r="F38" s="26" t="s">
        <v>146</v>
      </c>
      <c r="H38" s="26" t="s">
        <v>147</v>
      </c>
    </row>
    <row r="39" ht="57" spans="1:8">
      <c r="A39" s="16">
        <v>37</v>
      </c>
      <c r="B39" s="16" t="s">
        <v>148</v>
      </c>
      <c r="C39" s="16" t="s">
        <v>32</v>
      </c>
      <c r="D39" s="25" t="str">
        <f>CONCATENATE(配置!A2,配置!B2,"/air/anomaly/page-search")</f>
        <v>https://j2.sccpcloud.com/api-gateway/control-tower-service/air/anomaly/page-search</v>
      </c>
      <c r="E39" s="16" t="s">
        <v>69</v>
      </c>
      <c r="F39" s="26" t="s">
        <v>149</v>
      </c>
      <c r="H39" s="26" t="s">
        <v>72</v>
      </c>
    </row>
    <row r="40" ht="57" spans="1:8">
      <c r="A40" s="16">
        <v>38</v>
      </c>
      <c r="B40" s="16" t="s">
        <v>150</v>
      </c>
      <c r="C40" s="16" t="s">
        <v>32</v>
      </c>
      <c r="D40" s="25" t="str">
        <f>CONCATENATE(配置!A2,配置!B2,"/air/anomaly/page-search")</f>
        <v>https://j2.sccpcloud.com/api-gateway/control-tower-service/air/anomaly/page-search</v>
      </c>
      <c r="E40" s="16" t="s">
        <v>69</v>
      </c>
      <c r="F40" s="26" t="s">
        <v>151</v>
      </c>
      <c r="H40" s="26" t="s">
        <v>80</v>
      </c>
    </row>
    <row r="41" ht="99.75" spans="1:8">
      <c r="A41" s="16">
        <v>39</v>
      </c>
      <c r="B41" s="16" t="s">
        <v>152</v>
      </c>
      <c r="C41" s="16" t="s">
        <v>32</v>
      </c>
      <c r="D41" s="25" t="str">
        <f>CONCATENATE(配置!A2,配置!B2,"/air/anomaly/page-search")</f>
        <v>https://j2.sccpcloud.com/api-gateway/control-tower-service/air/anomaly/page-search</v>
      </c>
      <c r="E41" s="16" t="s">
        <v>69</v>
      </c>
      <c r="F41" s="26" t="s">
        <v>153</v>
      </c>
      <c r="H41" s="26" t="s">
        <v>80</v>
      </c>
    </row>
    <row r="42" ht="171" spans="1:8">
      <c r="A42" s="16">
        <v>40</v>
      </c>
      <c r="B42" s="16" t="s">
        <v>152</v>
      </c>
      <c r="C42" s="16" t="s">
        <v>32</v>
      </c>
      <c r="D42" s="25" t="str">
        <f>CONCATENATE(配置!A2,配置!B2,"/air/anomaly/page-search")</f>
        <v>https://j2.sccpcloud.com/api-gateway/control-tower-service/air/anomaly/page-search</v>
      </c>
      <c r="E42" s="16" t="s">
        <v>69</v>
      </c>
      <c r="F42" s="26" t="s">
        <v>154</v>
      </c>
      <c r="H42" s="26" t="s">
        <v>72</v>
      </c>
    </row>
    <row r="43" ht="71.25" spans="1:8">
      <c r="A43" s="16">
        <v>41</v>
      </c>
      <c r="B43" s="16" t="s">
        <v>155</v>
      </c>
      <c r="C43" s="16" t="s">
        <v>32</v>
      </c>
      <c r="D43" s="25" t="str">
        <f>CONCATENATE(配置!A2,配置!B2,"/air/anomaly/page-search")</f>
        <v>https://j2.sccpcloud.com/api-gateway/control-tower-service/air/anomaly/page-search</v>
      </c>
      <c r="E43" s="16" t="s">
        <v>69</v>
      </c>
      <c r="F43" s="26" t="s">
        <v>156</v>
      </c>
      <c r="H43" s="26" t="s">
        <v>72</v>
      </c>
    </row>
    <row r="44" ht="57" spans="1:8">
      <c r="A44" s="16">
        <v>42</v>
      </c>
      <c r="B44" s="16" t="s">
        <v>157</v>
      </c>
      <c r="C44" s="16" t="s">
        <v>32</v>
      </c>
      <c r="D44" s="25" t="str">
        <f>CONCATENATE(配置!A2,配置!B2,"/air/anomaly/page-search")</f>
        <v>https://j2.sccpcloud.com/api-gateway/control-tower-service/air/anomaly/page-search</v>
      </c>
      <c r="E44" s="16" t="s">
        <v>69</v>
      </c>
      <c r="F44" s="26" t="s">
        <v>158</v>
      </c>
      <c r="H44" s="26" t="s">
        <v>159</v>
      </c>
    </row>
    <row r="45" ht="57" spans="1:8">
      <c r="A45" s="16">
        <v>43</v>
      </c>
      <c r="B45" s="16" t="s">
        <v>160</v>
      </c>
      <c r="C45" s="16" t="s">
        <v>32</v>
      </c>
      <c r="D45" s="25" t="str">
        <f>CONCATENATE(配置!A2,配置!B2,"/air/anomaly/page-search")</f>
        <v>https://j2.sccpcloud.com/api-gateway/control-tower-service/air/anomaly/page-search</v>
      </c>
      <c r="E45" s="16" t="s">
        <v>69</v>
      </c>
      <c r="F45" s="26" t="s">
        <v>161</v>
      </c>
      <c r="H45" s="26" t="s">
        <v>80</v>
      </c>
    </row>
    <row r="46" ht="99.75" spans="1:8">
      <c r="A46" s="16">
        <v>44</v>
      </c>
      <c r="B46" s="16" t="s">
        <v>162</v>
      </c>
      <c r="C46" s="16" t="s">
        <v>32</v>
      </c>
      <c r="D46" s="25" t="str">
        <f>CONCATENATE(配置!A2,配置!B2,"/air/anomaly/page-search")</f>
        <v>https://j2.sccpcloud.com/api-gateway/control-tower-service/air/anomaly/page-search</v>
      </c>
      <c r="E46" s="16" t="s">
        <v>69</v>
      </c>
      <c r="F46" s="26" t="s">
        <v>163</v>
      </c>
      <c r="H46" s="26" t="s">
        <v>80</v>
      </c>
    </row>
    <row r="47" ht="171" spans="1:8">
      <c r="A47" s="16">
        <v>45</v>
      </c>
      <c r="B47" s="16" t="s">
        <v>164</v>
      </c>
      <c r="C47" s="16" t="s">
        <v>32</v>
      </c>
      <c r="D47" s="25" t="str">
        <f>CONCATENATE(配置!A2,配置!B2,"/air/anomaly/page-search")</f>
        <v>https://j2.sccpcloud.com/api-gateway/control-tower-service/air/anomaly/page-search</v>
      </c>
      <c r="E47" s="16" t="s">
        <v>69</v>
      </c>
      <c r="F47" s="26" t="s">
        <v>165</v>
      </c>
      <c r="H47" s="26" t="s">
        <v>72</v>
      </c>
    </row>
    <row r="48" ht="71.25" spans="1:8">
      <c r="A48" s="16">
        <v>46</v>
      </c>
      <c r="B48" s="16" t="s">
        <v>166</v>
      </c>
      <c r="C48" s="16" t="s">
        <v>32</v>
      </c>
      <c r="D48" s="25" t="str">
        <f>CONCATENATE(配置!A2,配置!B2,"/air/anomaly/page-search")</f>
        <v>https://j2.sccpcloud.com/api-gateway/control-tower-service/air/anomaly/page-search</v>
      </c>
      <c r="E48" s="16" t="s">
        <v>69</v>
      </c>
      <c r="F48" s="26" t="s">
        <v>167</v>
      </c>
      <c r="H48" s="26" t="s">
        <v>168</v>
      </c>
    </row>
    <row r="49" ht="57" spans="1:8">
      <c r="A49" s="16">
        <v>47</v>
      </c>
      <c r="B49" s="16" t="s">
        <v>169</v>
      </c>
      <c r="C49" s="16" t="s">
        <v>32</v>
      </c>
      <c r="D49" s="25" t="str">
        <f>CONCATENATE(配置!A2,配置!B2,"/air/anomaly/page-search")</f>
        <v>https://j2.sccpcloud.com/api-gateway/control-tower-service/air/anomaly/page-search</v>
      </c>
      <c r="E49" s="16" t="s">
        <v>69</v>
      </c>
      <c r="F49" s="26" t="s">
        <v>170</v>
      </c>
      <c r="H49" s="26" t="s">
        <v>72</v>
      </c>
    </row>
    <row r="50" ht="57" spans="1:8">
      <c r="A50" s="16">
        <v>48</v>
      </c>
      <c r="B50" s="16" t="s">
        <v>171</v>
      </c>
      <c r="C50" s="16" t="s">
        <v>32</v>
      </c>
      <c r="D50" s="25" t="str">
        <f>CONCATENATE(配置!A2,配置!B2,"/air/anomaly/page-search")</f>
        <v>https://j2.sccpcloud.com/api-gateway/control-tower-service/air/anomaly/page-search</v>
      </c>
      <c r="E50" s="16" t="s">
        <v>69</v>
      </c>
      <c r="F50" s="26" t="s">
        <v>172</v>
      </c>
      <c r="H50" s="26" t="s">
        <v>80</v>
      </c>
    </row>
    <row r="51" ht="99.75" spans="1:8">
      <c r="A51" s="16">
        <v>49</v>
      </c>
      <c r="B51" s="16" t="s">
        <v>173</v>
      </c>
      <c r="C51" s="16" t="s">
        <v>32</v>
      </c>
      <c r="D51" s="25" t="str">
        <f>CONCATENATE(配置!A2,配置!B2,"/air/anomaly/page-search")</f>
        <v>https://j2.sccpcloud.com/api-gateway/control-tower-service/air/anomaly/page-search</v>
      </c>
      <c r="E51" s="16" t="s">
        <v>69</v>
      </c>
      <c r="F51" s="26" t="s">
        <v>174</v>
      </c>
      <c r="H51" s="26" t="s">
        <v>80</v>
      </c>
    </row>
    <row r="52" ht="171" spans="1:8">
      <c r="A52" s="16">
        <v>50</v>
      </c>
      <c r="B52" s="16" t="s">
        <v>175</v>
      </c>
      <c r="C52" s="16" t="s">
        <v>32</v>
      </c>
      <c r="D52" s="25" t="str">
        <f>CONCATENATE(配置!A2,配置!B2,"/air/anomaly/page-search")</f>
        <v>https://j2.sccpcloud.com/api-gateway/control-tower-service/air/anomaly/page-search</v>
      </c>
      <c r="E52" s="16" t="s">
        <v>69</v>
      </c>
      <c r="F52" s="26" t="s">
        <v>176</v>
      </c>
      <c r="H52" s="26" t="s">
        <v>72</v>
      </c>
    </row>
    <row r="53" ht="71.25" spans="1:8">
      <c r="A53" s="16">
        <v>51</v>
      </c>
      <c r="B53" s="16" t="s">
        <v>177</v>
      </c>
      <c r="C53" s="16" t="s">
        <v>32</v>
      </c>
      <c r="D53" s="25" t="str">
        <f>CONCATENATE(配置!A2,配置!B2,"/air/anomaly/page-search")</f>
        <v>https://j2.sccpcloud.com/api-gateway/control-tower-service/air/anomaly/page-search</v>
      </c>
      <c r="E53" s="16" t="s">
        <v>69</v>
      </c>
      <c r="F53" s="26" t="s">
        <v>178</v>
      </c>
      <c r="H53" s="26" t="s">
        <v>179</v>
      </c>
    </row>
    <row r="54" ht="57" spans="1:8">
      <c r="A54" s="16">
        <v>52</v>
      </c>
      <c r="B54" s="16" t="s">
        <v>180</v>
      </c>
      <c r="C54" s="16" t="s">
        <v>32</v>
      </c>
      <c r="D54" s="25" t="str">
        <f>CONCATENATE(配置!A2,配置!B2,"/air/anomaly/page-search")</f>
        <v>https://j2.sccpcloud.com/api-gateway/control-tower-service/air/anomaly/page-search</v>
      </c>
      <c r="E54" s="16" t="s">
        <v>69</v>
      </c>
      <c r="F54" s="26" t="s">
        <v>181</v>
      </c>
      <c r="H54" s="26" t="s">
        <v>72</v>
      </c>
    </row>
    <row r="55" ht="57" spans="1:8">
      <c r="A55" s="16">
        <v>53</v>
      </c>
      <c r="B55" s="16" t="s">
        <v>182</v>
      </c>
      <c r="C55" s="16" t="s">
        <v>32</v>
      </c>
      <c r="D55" s="25" t="str">
        <f>CONCATENATE(配置!A2,配置!B2,"/air/anomaly/page-search")</f>
        <v>https://j2.sccpcloud.com/api-gateway/control-tower-service/air/anomaly/page-search</v>
      </c>
      <c r="E55" s="16" t="s">
        <v>69</v>
      </c>
      <c r="F55" s="26" t="s">
        <v>183</v>
      </c>
      <c r="H55" s="26" t="s">
        <v>80</v>
      </c>
    </row>
    <row r="56" ht="99.75" spans="1:8">
      <c r="A56" s="16">
        <v>54</v>
      </c>
      <c r="B56" s="16" t="s">
        <v>184</v>
      </c>
      <c r="C56" s="16" t="s">
        <v>32</v>
      </c>
      <c r="D56" s="25" t="str">
        <f>CONCATENATE(配置!A2,配置!B2,"/air/anomaly/page-search")</f>
        <v>https://j2.sccpcloud.com/api-gateway/control-tower-service/air/anomaly/page-search</v>
      </c>
      <c r="E56" s="16" t="s">
        <v>69</v>
      </c>
      <c r="F56" s="26" t="s">
        <v>185</v>
      </c>
      <c r="H56" s="26" t="s">
        <v>80</v>
      </c>
    </row>
    <row r="57" ht="171" spans="1:8">
      <c r="A57" s="16">
        <v>55</v>
      </c>
      <c r="B57" s="16" t="s">
        <v>186</v>
      </c>
      <c r="C57" s="16" t="s">
        <v>32</v>
      </c>
      <c r="D57" s="25" t="str">
        <f>CONCATENATE(配置!A2,配置!B2,"/air/anomaly/page-search")</f>
        <v>https://j2.sccpcloud.com/api-gateway/control-tower-service/air/anomaly/page-search</v>
      </c>
      <c r="E57" s="16" t="s">
        <v>69</v>
      </c>
      <c r="F57" s="26" t="s">
        <v>187</v>
      </c>
      <c r="H57" s="26" t="s">
        <v>72</v>
      </c>
    </row>
    <row r="58" ht="71.25" spans="1:8">
      <c r="A58" s="16">
        <v>56</v>
      </c>
      <c r="B58" s="16" t="s">
        <v>188</v>
      </c>
      <c r="C58" s="16" t="s">
        <v>32</v>
      </c>
      <c r="D58" s="25" t="str">
        <f>CONCATENATE(配置!A2,配置!B2,"/air/anomaly/page-search")</f>
        <v>https://j2.sccpcloud.com/api-gateway/control-tower-service/air/anomaly/page-search</v>
      </c>
      <c r="E58" s="16" t="s">
        <v>69</v>
      </c>
      <c r="F58" s="26" t="s">
        <v>189</v>
      </c>
      <c r="H58" s="26" t="s">
        <v>190</v>
      </c>
    </row>
    <row r="59" ht="57" spans="1:8">
      <c r="A59" s="16">
        <v>57</v>
      </c>
      <c r="B59" s="16" t="s">
        <v>191</v>
      </c>
      <c r="C59" s="16" t="s">
        <v>32</v>
      </c>
      <c r="D59" s="25" t="str">
        <f>CONCATENATE(配置!A2,配置!B2,"/air/anomaly/page-search")</f>
        <v>https://j2.sccpcloud.com/api-gateway/control-tower-service/air/anomaly/page-search</v>
      </c>
      <c r="E59" s="16" t="s">
        <v>69</v>
      </c>
      <c r="F59" s="26" t="s">
        <v>192</v>
      </c>
      <c r="H59" s="26" t="s">
        <v>72</v>
      </c>
    </row>
    <row r="60" ht="57" spans="1:8">
      <c r="A60" s="16">
        <v>58</v>
      </c>
      <c r="B60" s="16" t="s">
        <v>193</v>
      </c>
      <c r="C60" s="16" t="s">
        <v>32</v>
      </c>
      <c r="D60" s="25" t="str">
        <f>CONCATENATE(配置!A2,配置!B2,"/air/anomaly/page-search")</f>
        <v>https://j2.sccpcloud.com/api-gateway/control-tower-service/air/anomaly/page-search</v>
      </c>
      <c r="E60" s="16" t="s">
        <v>69</v>
      </c>
      <c r="F60" s="26" t="s">
        <v>194</v>
      </c>
      <c r="H60" s="26" t="s">
        <v>80</v>
      </c>
    </row>
    <row r="61" ht="99.75" spans="1:8">
      <c r="A61" s="16">
        <v>59</v>
      </c>
      <c r="B61" s="16" t="s">
        <v>195</v>
      </c>
      <c r="C61" s="16" t="s">
        <v>32</v>
      </c>
      <c r="D61" s="25" t="str">
        <f>CONCATENATE(配置!A2,配置!B2,"/air/anomaly/page-search")</f>
        <v>https://j2.sccpcloud.com/api-gateway/control-tower-service/air/anomaly/page-search</v>
      </c>
      <c r="E61" s="16" t="s">
        <v>69</v>
      </c>
      <c r="F61" s="26" t="s">
        <v>196</v>
      </c>
      <c r="H61" s="26" t="s">
        <v>80</v>
      </c>
    </row>
    <row r="62" ht="171" spans="1:8">
      <c r="A62" s="16">
        <v>60</v>
      </c>
      <c r="B62" s="16" t="s">
        <v>197</v>
      </c>
      <c r="C62" s="16" t="s">
        <v>32</v>
      </c>
      <c r="D62" s="25" t="str">
        <f>CONCATENATE(配置!A2,配置!B2,"/air/anomaly/page-search")</f>
        <v>https://j2.sccpcloud.com/api-gateway/control-tower-service/air/anomaly/page-search</v>
      </c>
      <c r="E62" s="16" t="s">
        <v>69</v>
      </c>
      <c r="F62" s="26" t="s">
        <v>198</v>
      </c>
      <c r="H62" s="26" t="s">
        <v>72</v>
      </c>
    </row>
    <row r="63" ht="114" spans="1:8">
      <c r="A63" s="16">
        <v>61</v>
      </c>
      <c r="B63" s="16" t="s">
        <v>199</v>
      </c>
      <c r="C63" s="16" t="s">
        <v>32</v>
      </c>
      <c r="D63" s="25" t="str">
        <f>CONCATENATE(配置!A2,配置!B2,"/air/anomaly/page-search")</f>
        <v>https://j2.sccpcloud.com/api-gateway/control-tower-service/air/anomaly/page-search</v>
      </c>
      <c r="E63" s="16" t="s">
        <v>69</v>
      </c>
      <c r="F63" s="26" t="s">
        <v>200</v>
      </c>
      <c r="H63" s="26" t="s">
        <v>72</v>
      </c>
    </row>
    <row r="64" ht="114" spans="1:8">
      <c r="A64" s="16">
        <v>62</v>
      </c>
      <c r="B64" s="16" t="s">
        <v>201</v>
      </c>
      <c r="C64" s="16" t="s">
        <v>32</v>
      </c>
      <c r="D64" s="25" t="str">
        <f>CONCATENATE(配置!A2,配置!B2,"/air/anomaly/page-search")</f>
        <v>https://j2.sccpcloud.com/api-gateway/control-tower-service/air/anomaly/page-search</v>
      </c>
      <c r="E64" s="16" t="s">
        <v>69</v>
      </c>
      <c r="F64" s="26" t="s">
        <v>202</v>
      </c>
      <c r="H64" s="26" t="s">
        <v>72</v>
      </c>
    </row>
    <row r="65" ht="114" spans="1:8">
      <c r="A65" s="16">
        <v>63</v>
      </c>
      <c r="B65" s="16" t="s">
        <v>203</v>
      </c>
      <c r="C65" s="16" t="s">
        <v>32</v>
      </c>
      <c r="D65" s="25" t="str">
        <f>CONCATENATE(配置!A2,配置!B2,"/air/anomaly/page-search")</f>
        <v>https://j2.sccpcloud.com/api-gateway/control-tower-service/air/anomaly/page-search</v>
      </c>
      <c r="E65" s="16" t="s">
        <v>69</v>
      </c>
      <c r="F65" s="26" t="s">
        <v>204</v>
      </c>
      <c r="H65" s="26" t="s">
        <v>72</v>
      </c>
    </row>
    <row r="66" ht="114" spans="1:8">
      <c r="A66" s="16">
        <v>64</v>
      </c>
      <c r="B66" s="16" t="s">
        <v>205</v>
      </c>
      <c r="C66" s="16" t="s">
        <v>32</v>
      </c>
      <c r="D66" s="25" t="str">
        <f>CONCATENATE(配置!A2,配置!B2,"/air/anomaly/page-search")</f>
        <v>https://j2.sccpcloud.com/api-gateway/control-tower-service/air/anomaly/page-search</v>
      </c>
      <c r="E66" s="16" t="s">
        <v>69</v>
      </c>
      <c r="F66" s="26" t="s">
        <v>206</v>
      </c>
      <c r="H66" s="26" t="s">
        <v>72</v>
      </c>
    </row>
    <row r="67" ht="114" spans="1:8">
      <c r="A67" s="16">
        <v>65</v>
      </c>
      <c r="B67" s="16" t="s">
        <v>207</v>
      </c>
      <c r="C67" s="16" t="s">
        <v>32</v>
      </c>
      <c r="D67" s="25" t="str">
        <f>CONCATENATE(配置!A2,配置!B2,"/air/anomaly/page-search")</f>
        <v>https://j2.sccpcloud.com/api-gateway/control-tower-service/air/anomaly/page-search</v>
      </c>
      <c r="E67" s="16" t="s">
        <v>69</v>
      </c>
      <c r="F67" s="26" t="s">
        <v>208</v>
      </c>
      <c r="H67" s="26" t="s">
        <v>72</v>
      </c>
    </row>
    <row r="68" ht="114" spans="1:8">
      <c r="A68" s="16">
        <v>66</v>
      </c>
      <c r="B68" s="16" t="s">
        <v>209</v>
      </c>
      <c r="C68" s="16" t="s">
        <v>32</v>
      </c>
      <c r="D68" s="25" t="str">
        <f>CONCATENATE(配置!A2,配置!B2,"/air/anomaly/page-search")</f>
        <v>https://j2.sccpcloud.com/api-gateway/control-tower-service/air/anomaly/page-search</v>
      </c>
      <c r="E68" s="16" t="s">
        <v>69</v>
      </c>
      <c r="F68" s="26" t="s">
        <v>210</v>
      </c>
      <c r="H68" s="26" t="s">
        <v>72</v>
      </c>
    </row>
    <row r="69" ht="114" spans="1:8">
      <c r="A69" s="16">
        <v>67</v>
      </c>
      <c r="B69" s="16" t="s">
        <v>211</v>
      </c>
      <c r="C69" s="16" t="s">
        <v>32</v>
      </c>
      <c r="D69" s="25" t="str">
        <f>CONCATENATE(配置!A2,配置!B2,"/air/anomaly/page-search")</f>
        <v>https://j2.sccpcloud.com/api-gateway/control-tower-service/air/anomaly/page-search</v>
      </c>
      <c r="E69" s="16" t="s">
        <v>69</v>
      </c>
      <c r="F69" s="26" t="s">
        <v>212</v>
      </c>
      <c r="H69" s="26" t="s">
        <v>72</v>
      </c>
    </row>
    <row r="70" ht="114" spans="1:8">
      <c r="A70" s="16">
        <v>68</v>
      </c>
      <c r="B70" s="16" t="s">
        <v>213</v>
      </c>
      <c r="C70" s="16" t="s">
        <v>32</v>
      </c>
      <c r="D70" s="25" t="str">
        <f>CONCATENATE(配置!A2,配置!B2,"/air/anomaly/page-search")</f>
        <v>https://j2.sccpcloud.com/api-gateway/control-tower-service/air/anomaly/page-search</v>
      </c>
      <c r="E70" s="16" t="s">
        <v>69</v>
      </c>
      <c r="F70" s="26" t="s">
        <v>214</v>
      </c>
      <c r="H70" s="26" t="s">
        <v>72</v>
      </c>
    </row>
    <row r="71" ht="114" spans="1:8">
      <c r="A71" s="16">
        <v>69</v>
      </c>
      <c r="B71" s="16" t="s">
        <v>215</v>
      </c>
      <c r="C71" s="16" t="s">
        <v>32</v>
      </c>
      <c r="D71" s="25" t="str">
        <f>CONCATENATE(配置!A2,配置!B2,"/air/anomaly/page-search")</f>
        <v>https://j2.sccpcloud.com/api-gateway/control-tower-service/air/anomaly/page-search</v>
      </c>
      <c r="E71" s="16" t="s">
        <v>69</v>
      </c>
      <c r="F71" s="26" t="s">
        <v>216</v>
      </c>
      <c r="H71" s="26" t="s">
        <v>72</v>
      </c>
    </row>
    <row r="72" ht="114" spans="1:8">
      <c r="A72" s="16">
        <v>70</v>
      </c>
      <c r="B72" s="16" t="s">
        <v>217</v>
      </c>
      <c r="C72" s="16" t="s">
        <v>32</v>
      </c>
      <c r="D72" s="25" t="str">
        <f>CONCATENATE(配置!A2,配置!B2,"/air/anomaly/page-search")</f>
        <v>https://j2.sccpcloud.com/api-gateway/control-tower-service/air/anomaly/page-search</v>
      </c>
      <c r="E72" s="16" t="s">
        <v>69</v>
      </c>
      <c r="F72" s="26" t="s">
        <v>218</v>
      </c>
      <c r="H72" s="26" t="s">
        <v>72</v>
      </c>
    </row>
    <row r="73" ht="114" spans="1:8">
      <c r="A73" s="16">
        <v>71</v>
      </c>
      <c r="B73" s="16" t="s">
        <v>219</v>
      </c>
      <c r="C73" s="16" t="s">
        <v>32</v>
      </c>
      <c r="D73" s="25" t="str">
        <f>CONCATENATE(配置!A2,配置!B2,"/air/anomaly/page-search")</f>
        <v>https://j2.sccpcloud.com/api-gateway/control-tower-service/air/anomaly/page-search</v>
      </c>
      <c r="E73" s="16" t="s">
        <v>69</v>
      </c>
      <c r="F73" s="26" t="s">
        <v>220</v>
      </c>
      <c r="H73" s="26" t="s">
        <v>72</v>
      </c>
    </row>
    <row r="74" ht="114" spans="1:8">
      <c r="A74" s="16">
        <v>72</v>
      </c>
      <c r="B74" s="16" t="s">
        <v>221</v>
      </c>
      <c r="C74" s="16" t="s">
        <v>32</v>
      </c>
      <c r="D74" s="25" t="str">
        <f>CONCATENATE(配置!A2,配置!B2,"/air/anomaly/page-search")</f>
        <v>https://j2.sccpcloud.com/api-gateway/control-tower-service/air/anomaly/page-search</v>
      </c>
      <c r="E74" s="16" t="s">
        <v>69</v>
      </c>
      <c r="F74" s="26" t="s">
        <v>222</v>
      </c>
      <c r="H74" s="26" t="s">
        <v>72</v>
      </c>
    </row>
    <row r="75" ht="114" spans="1:8">
      <c r="A75" s="16">
        <v>73</v>
      </c>
      <c r="B75" s="16" t="s">
        <v>223</v>
      </c>
      <c r="C75" s="16" t="s">
        <v>32</v>
      </c>
      <c r="D75" s="25" t="str">
        <f>CONCATENATE(配置!A2,配置!B2,"/air/anomaly/page-search")</f>
        <v>https://j2.sccpcloud.com/api-gateway/control-tower-service/air/anomaly/page-search</v>
      </c>
      <c r="E75" s="16" t="s">
        <v>69</v>
      </c>
      <c r="F75" s="26" t="s">
        <v>224</v>
      </c>
      <c r="H75" s="26" t="s">
        <v>72</v>
      </c>
    </row>
    <row r="76" ht="114" spans="1:8">
      <c r="A76" s="16">
        <v>74</v>
      </c>
      <c r="B76" s="16" t="s">
        <v>225</v>
      </c>
      <c r="C76" s="16" t="s">
        <v>32</v>
      </c>
      <c r="D76" s="25" t="str">
        <f>CONCATENATE(配置!A2,配置!B2,"/air/anomaly/page-search")</f>
        <v>https://j2.sccpcloud.com/api-gateway/control-tower-service/air/anomaly/page-search</v>
      </c>
      <c r="E76" s="16" t="s">
        <v>69</v>
      </c>
      <c r="F76" s="26" t="s">
        <v>226</v>
      </c>
      <c r="H76" s="26" t="s">
        <v>72</v>
      </c>
    </row>
    <row r="77" ht="114" spans="1:8">
      <c r="A77" s="16">
        <v>75</v>
      </c>
      <c r="B77" s="16" t="s">
        <v>227</v>
      </c>
      <c r="C77" s="16" t="s">
        <v>32</v>
      </c>
      <c r="D77" s="25" t="str">
        <f>CONCATENATE(配置!A2,配置!B2,"/air/anomaly/page-search")</f>
        <v>https://j2.sccpcloud.com/api-gateway/control-tower-service/air/anomaly/page-search</v>
      </c>
      <c r="E77" s="16" t="s">
        <v>69</v>
      </c>
      <c r="F77" s="26" t="s">
        <v>228</v>
      </c>
      <c r="H77" s="26" t="s">
        <v>72</v>
      </c>
    </row>
    <row r="78" ht="114" spans="1:8">
      <c r="A78" s="16">
        <v>76</v>
      </c>
      <c r="B78" s="16" t="s">
        <v>229</v>
      </c>
      <c r="C78" s="16" t="s">
        <v>32</v>
      </c>
      <c r="D78" s="25" t="str">
        <f>CONCATENATE(配置!A2,配置!B2,"/air/anomaly/page-search")</f>
        <v>https://j2.sccpcloud.com/api-gateway/control-tower-service/air/anomaly/page-search</v>
      </c>
      <c r="E78" s="16" t="s">
        <v>69</v>
      </c>
      <c r="F78" s="26" t="s">
        <v>230</v>
      </c>
      <c r="H78" s="26" t="s">
        <v>72</v>
      </c>
    </row>
    <row r="79" ht="114" spans="1:8">
      <c r="A79" s="16">
        <v>77</v>
      </c>
      <c r="B79" s="16" t="s">
        <v>231</v>
      </c>
      <c r="C79" s="16" t="s">
        <v>32</v>
      </c>
      <c r="D79" s="25" t="str">
        <f>CONCATENATE(配置!A2,配置!B2,"/air/anomaly/page-search")</f>
        <v>https://j2.sccpcloud.com/api-gateway/control-tower-service/air/anomaly/page-search</v>
      </c>
      <c r="E79" s="16" t="s">
        <v>69</v>
      </c>
      <c r="F79" s="26" t="s">
        <v>232</v>
      </c>
      <c r="H79" s="26" t="s">
        <v>72</v>
      </c>
    </row>
    <row r="80" ht="114" spans="1:8">
      <c r="A80" s="16">
        <v>78</v>
      </c>
      <c r="B80" s="16" t="s">
        <v>233</v>
      </c>
      <c r="C80" s="16" t="s">
        <v>32</v>
      </c>
      <c r="D80" s="25" t="str">
        <f>CONCATENATE(配置!A2,配置!B2,"/air/anomaly/page-search")</f>
        <v>https://j2.sccpcloud.com/api-gateway/control-tower-service/air/anomaly/page-search</v>
      </c>
      <c r="E80" s="16" t="s">
        <v>69</v>
      </c>
      <c r="F80" s="26" t="s">
        <v>234</v>
      </c>
      <c r="H80" s="26" t="s">
        <v>72</v>
      </c>
    </row>
    <row r="81" ht="114" spans="1:8">
      <c r="A81" s="16">
        <v>79</v>
      </c>
      <c r="B81" s="16" t="s">
        <v>235</v>
      </c>
      <c r="C81" s="16" t="s">
        <v>32</v>
      </c>
      <c r="D81" s="25" t="str">
        <f>CONCATENATE(配置!A2,配置!B2,"/air/anomaly/page-search")</f>
        <v>https://j2.sccpcloud.com/api-gateway/control-tower-service/air/anomaly/page-search</v>
      </c>
      <c r="E81" s="16" t="s">
        <v>69</v>
      </c>
      <c r="F81" s="26" t="s">
        <v>236</v>
      </c>
      <c r="H81" s="26" t="s">
        <v>72</v>
      </c>
    </row>
    <row r="82" ht="114" spans="1:8">
      <c r="A82" s="16">
        <v>80</v>
      </c>
      <c r="B82" s="16" t="s">
        <v>237</v>
      </c>
      <c r="C82" s="16" t="s">
        <v>32</v>
      </c>
      <c r="D82" s="25" t="str">
        <f>CONCATENATE(配置!A2,配置!B2,"/air/anomaly/page-search")</f>
        <v>https://j2.sccpcloud.com/api-gateway/control-tower-service/air/anomaly/page-search</v>
      </c>
      <c r="E82" s="16" t="s">
        <v>69</v>
      </c>
      <c r="F82" s="26" t="s">
        <v>238</v>
      </c>
      <c r="H82" s="26" t="s">
        <v>72</v>
      </c>
    </row>
    <row r="83" ht="114" spans="1:8">
      <c r="A83" s="16">
        <v>81</v>
      </c>
      <c r="B83" s="16" t="s">
        <v>235</v>
      </c>
      <c r="C83" s="16" t="s">
        <v>32</v>
      </c>
      <c r="D83" s="25" t="str">
        <f>CONCATENATE(配置!A2,配置!B2,"/air/anomaly/page-search")</f>
        <v>https://j2.sccpcloud.com/api-gateway/control-tower-service/air/anomaly/page-search</v>
      </c>
      <c r="E83" s="16" t="s">
        <v>69</v>
      </c>
      <c r="F83" s="26" t="s">
        <v>236</v>
      </c>
      <c r="H83" s="26" t="s">
        <v>72</v>
      </c>
    </row>
    <row r="84" ht="114" spans="1:8">
      <c r="A84" s="16">
        <v>82</v>
      </c>
      <c r="B84" s="16" t="s">
        <v>237</v>
      </c>
      <c r="C84" s="16" t="s">
        <v>32</v>
      </c>
      <c r="D84" s="25" t="str">
        <f>CONCATENATE(配置!A2,配置!B2,"/air/anomaly/page-search")</f>
        <v>https://j2.sccpcloud.com/api-gateway/control-tower-service/air/anomaly/page-search</v>
      </c>
      <c r="E84" s="16" t="s">
        <v>69</v>
      </c>
      <c r="F84" s="26" t="s">
        <v>238</v>
      </c>
      <c r="H84" s="26" t="s">
        <v>72</v>
      </c>
    </row>
    <row r="85" ht="114" spans="1:8">
      <c r="A85" s="16">
        <v>83</v>
      </c>
      <c r="B85" s="16" t="s">
        <v>239</v>
      </c>
      <c r="C85" s="16" t="s">
        <v>32</v>
      </c>
      <c r="D85" s="25" t="str">
        <f>CONCATENATE(配置!A2,配置!B2,"/air/anomaly/page-search")</f>
        <v>https://j2.sccpcloud.com/api-gateway/control-tower-service/air/anomaly/page-search</v>
      </c>
      <c r="E85" s="16" t="s">
        <v>69</v>
      </c>
      <c r="F85" s="26" t="s">
        <v>240</v>
      </c>
      <c r="H85" s="26" t="s">
        <v>72</v>
      </c>
    </row>
    <row r="86" ht="114" spans="1:8">
      <c r="A86" s="16">
        <v>84</v>
      </c>
      <c r="B86" s="16" t="s">
        <v>241</v>
      </c>
      <c r="C86" s="16" t="s">
        <v>32</v>
      </c>
      <c r="D86" s="25" t="str">
        <f>CONCATENATE(配置!A2,配置!B2,"/air/anomaly/page-search")</f>
        <v>https://j2.sccpcloud.com/api-gateway/control-tower-service/air/anomaly/page-search</v>
      </c>
      <c r="E86" s="16" t="s">
        <v>69</v>
      </c>
      <c r="F86" s="26" t="s">
        <v>242</v>
      </c>
      <c r="H86" s="26" t="s">
        <v>72</v>
      </c>
    </row>
    <row r="87" ht="114" spans="1:8">
      <c r="A87" s="16">
        <v>85</v>
      </c>
      <c r="B87" s="16" t="s">
        <v>243</v>
      </c>
      <c r="C87" s="16" t="s">
        <v>32</v>
      </c>
      <c r="D87" s="25" t="str">
        <f>CONCATENATE(配置!A2,配置!B2,"/air/anomaly/page-search")</f>
        <v>https://j2.sccpcloud.com/api-gateway/control-tower-service/air/anomaly/page-search</v>
      </c>
      <c r="E87" s="16" t="s">
        <v>69</v>
      </c>
      <c r="F87" s="26" t="s">
        <v>244</v>
      </c>
      <c r="H87" s="26" t="s">
        <v>72</v>
      </c>
    </row>
    <row r="88" ht="114" spans="1:8">
      <c r="A88" s="16">
        <v>86</v>
      </c>
      <c r="B88" s="16" t="s">
        <v>245</v>
      </c>
      <c r="C88" s="16" t="s">
        <v>32</v>
      </c>
      <c r="D88" s="25" t="str">
        <f>CONCATENATE(配置!A2,配置!B2,"/air/anomaly/page-search")</f>
        <v>https://j2.sccpcloud.com/api-gateway/control-tower-service/air/anomaly/page-search</v>
      </c>
      <c r="E88" s="16" t="s">
        <v>69</v>
      </c>
      <c r="F88" s="26" t="s">
        <v>246</v>
      </c>
      <c r="H88" s="26" t="s">
        <v>72</v>
      </c>
    </row>
    <row r="89" ht="71.25" spans="1:8">
      <c r="A89" s="16">
        <v>87</v>
      </c>
      <c r="B89" s="16" t="s">
        <v>247</v>
      </c>
      <c r="C89" s="16" t="s">
        <v>32</v>
      </c>
      <c r="D89" s="25" t="str">
        <f>CONCATENATE(配置!A2,配置!B2,"/air/anomaly/page-search")</f>
        <v>https://j2.sccpcloud.com/api-gateway/control-tower-service/air/anomaly/page-search</v>
      </c>
      <c r="E89" s="16" t="s">
        <v>69</v>
      </c>
      <c r="F89" s="26" t="s">
        <v>248</v>
      </c>
      <c r="H89" s="26" t="s">
        <v>249</v>
      </c>
    </row>
    <row r="90" ht="71.25" spans="1:8">
      <c r="A90" s="16">
        <v>88</v>
      </c>
      <c r="B90" s="16" t="s">
        <v>250</v>
      </c>
      <c r="C90" s="16" t="s">
        <v>32</v>
      </c>
      <c r="D90" s="25" t="str">
        <f>CONCATENATE(配置!A2,配置!B2,"/air/anomaly/page-search")</f>
        <v>https://j2.sccpcloud.com/api-gateway/control-tower-service/air/anomaly/page-search</v>
      </c>
      <c r="E90" s="16" t="s">
        <v>69</v>
      </c>
      <c r="F90" s="26" t="s">
        <v>251</v>
      </c>
      <c r="H90" s="26" t="s">
        <v>252</v>
      </c>
    </row>
    <row r="91" ht="71.25" spans="1:8">
      <c r="A91" s="16">
        <v>89</v>
      </c>
      <c r="B91" s="16" t="s">
        <v>253</v>
      </c>
      <c r="C91" s="16" t="s">
        <v>32</v>
      </c>
      <c r="D91" s="25" t="str">
        <f>CONCATENATE(配置!A2,配置!B2,"/air/anomaly/page-search")</f>
        <v>https://j2.sccpcloud.com/api-gateway/control-tower-service/air/anomaly/page-search</v>
      </c>
      <c r="E91" s="16" t="s">
        <v>69</v>
      </c>
      <c r="F91" s="26" t="s">
        <v>254</v>
      </c>
      <c r="H91" s="26" t="s">
        <v>252</v>
      </c>
    </row>
    <row r="92" ht="71.25" spans="1:8">
      <c r="A92" s="16">
        <v>90</v>
      </c>
      <c r="B92" s="16" t="s">
        <v>255</v>
      </c>
      <c r="C92" s="16" t="s">
        <v>32</v>
      </c>
      <c r="D92" s="25" t="str">
        <f>CONCATENATE(配置!A2,配置!B2,"/air/anomaly/page-search")</f>
        <v>https://j2.sccpcloud.com/api-gateway/control-tower-service/air/anomaly/page-search</v>
      </c>
      <c r="E92" s="16" t="s">
        <v>69</v>
      </c>
      <c r="F92" s="26" t="s">
        <v>256</v>
      </c>
      <c r="H92" s="26" t="s">
        <v>249</v>
      </c>
    </row>
    <row r="93" ht="71.25" spans="1:8">
      <c r="A93" s="16">
        <v>91</v>
      </c>
      <c r="B93" s="16" t="s">
        <v>257</v>
      </c>
      <c r="C93" s="16" t="s">
        <v>32</v>
      </c>
      <c r="D93" s="25" t="str">
        <f>CONCATENATE(配置!A2,配置!B2,"/air/anomaly/page-search")</f>
        <v>https://j2.sccpcloud.com/api-gateway/control-tower-service/air/anomaly/page-search</v>
      </c>
      <c r="E93" s="16" t="s">
        <v>69</v>
      </c>
      <c r="F93" s="26" t="s">
        <v>258</v>
      </c>
      <c r="H93" s="26" t="s">
        <v>259</v>
      </c>
    </row>
    <row r="94" ht="71.25" spans="1:8">
      <c r="A94" s="16">
        <v>92</v>
      </c>
      <c r="B94" s="16" t="s">
        <v>260</v>
      </c>
      <c r="C94" s="16" t="s">
        <v>32</v>
      </c>
      <c r="D94" s="25" t="str">
        <f>CONCATENATE(配置!A2,配置!B2,"/air/anomaly/page-search")</f>
        <v>https://j2.sccpcloud.com/api-gateway/control-tower-service/air/anomaly/page-search</v>
      </c>
      <c r="E94" s="16" t="s">
        <v>69</v>
      </c>
      <c r="F94" s="26" t="s">
        <v>261</v>
      </c>
      <c r="H94" s="26" t="s">
        <v>134</v>
      </c>
    </row>
    <row r="95" ht="28.5" spans="1:8">
      <c r="A95" s="16">
        <v>93</v>
      </c>
      <c r="B95" s="32" t="s">
        <v>262</v>
      </c>
      <c r="C95" s="32" t="s">
        <v>32</v>
      </c>
      <c r="D95" s="33" t="str">
        <f>CONCATENATE(配置!A2,配置!B2,"/air/anomaly/count")</f>
        <v>https://j2.sccpcloud.com/api-gateway/control-tower-service/air/anomaly/count</v>
      </c>
      <c r="E95" s="32" t="s">
        <v>69</v>
      </c>
      <c r="F95" s="34" t="s">
        <v>263</v>
      </c>
      <c r="G95" s="32"/>
      <c r="H95" s="34" t="s">
        <v>72</v>
      </c>
    </row>
    <row r="96" ht="57" spans="1:8">
      <c r="A96" s="16">
        <v>94</v>
      </c>
      <c r="B96" s="32" t="s">
        <v>264</v>
      </c>
      <c r="C96" s="32" t="s">
        <v>32</v>
      </c>
      <c r="D96" s="33" t="str">
        <f>CONCATENATE(配置!A2,配置!B2,"/air/anomaly/count")</f>
        <v>https://j2.sccpcloud.com/api-gateway/control-tower-service/air/anomaly/count</v>
      </c>
      <c r="E96" s="32" t="s">
        <v>69</v>
      </c>
      <c r="F96" s="34" t="s">
        <v>79</v>
      </c>
      <c r="G96" s="32"/>
      <c r="H96" s="34" t="s">
        <v>265</v>
      </c>
    </row>
    <row r="97" ht="28.5" spans="1:8">
      <c r="A97" s="16">
        <v>95</v>
      </c>
      <c r="B97" s="16" t="s">
        <v>266</v>
      </c>
      <c r="C97" s="16" t="s">
        <v>37</v>
      </c>
      <c r="D97" s="25" t="str">
        <f>CONCATENATE(配置!A2,配置!B2,"/air/anomaly/suggestive-emergency-warning")</f>
        <v>https://j2.sccpcloud.com/api-gateway/control-tower-service/air/anomaly/suggestive-emergency-warning</v>
      </c>
      <c r="E97" s="16" t="s">
        <v>69</v>
      </c>
      <c r="F97" s="26" t="s">
        <v>263</v>
      </c>
      <c r="H97" s="26" t="s">
        <v>72</v>
      </c>
    </row>
    <row r="98" ht="42.75" spans="1:8">
      <c r="A98" s="16">
        <v>96</v>
      </c>
      <c r="B98" s="16" t="s">
        <v>267</v>
      </c>
      <c r="C98" s="16" t="s">
        <v>37</v>
      </c>
      <c r="D98" s="25" t="str">
        <f>CONCATENATE(配置!A2,配置!B2,"/air/anomaly/suggestive-emergency-warning")</f>
        <v>https://j2.sccpcloud.com/api-gateway/control-tower-service/air/anomaly/suggestive-emergency-warning</v>
      </c>
      <c r="E98" s="16" t="s">
        <v>69</v>
      </c>
      <c r="F98" s="26" t="s">
        <v>268</v>
      </c>
      <c r="H98" s="26" t="s">
        <v>72</v>
      </c>
    </row>
    <row r="99" ht="42.75" spans="1:8">
      <c r="A99" s="16">
        <v>97</v>
      </c>
      <c r="B99" s="16" t="s">
        <v>269</v>
      </c>
      <c r="C99" s="16" t="s">
        <v>37</v>
      </c>
      <c r="D99" s="25" t="str">
        <f>CONCATENATE(配置!A2,配置!B2,"/air/anomaly/suggestive-emergency-warning")</f>
        <v>https://j2.sccpcloud.com/api-gateway/control-tower-service/air/anomaly/suggestive-emergency-warning</v>
      </c>
      <c r="E99" s="16" t="s">
        <v>69</v>
      </c>
      <c r="F99" s="26" t="s">
        <v>270</v>
      </c>
      <c r="H99" s="26" t="s">
        <v>72</v>
      </c>
    </row>
    <row r="100" ht="28.5" spans="1:8">
      <c r="A100" s="16">
        <v>98</v>
      </c>
      <c r="B100" s="32" t="s">
        <v>271</v>
      </c>
      <c r="C100" s="32" t="s">
        <v>37</v>
      </c>
      <c r="D100" s="33" t="str">
        <f>CONCATENATE(配置!A2,配置!B2,"/air/anomaly/dictionary/shipper")</f>
        <v>https://j2.sccpcloud.com/api-gateway/control-tower-service/air/anomaly/dictionary/shipper</v>
      </c>
      <c r="E100" s="32" t="s">
        <v>69</v>
      </c>
      <c r="F100" s="34" t="s">
        <v>263</v>
      </c>
      <c r="G100" s="32"/>
      <c r="H100" s="34" t="s">
        <v>72</v>
      </c>
    </row>
    <row r="101" ht="42.75" spans="1:8">
      <c r="A101" s="16">
        <v>99</v>
      </c>
      <c r="B101" s="32" t="s">
        <v>272</v>
      </c>
      <c r="C101" s="32" t="s">
        <v>37</v>
      </c>
      <c r="D101" s="33" t="str">
        <f>CONCATENATE(配置!A2,配置!B2,"/air/anomaly/dictionary/shipper")</f>
        <v>https://j2.sccpcloud.com/api-gateway/control-tower-service/air/anomaly/dictionary/shipper</v>
      </c>
      <c r="E101" s="32" t="s">
        <v>69</v>
      </c>
      <c r="F101" s="34" t="s">
        <v>273</v>
      </c>
      <c r="G101" s="32"/>
      <c r="H101" s="34" t="s">
        <v>274</v>
      </c>
    </row>
    <row r="102" ht="42.75" spans="1:8">
      <c r="A102" s="16">
        <v>100</v>
      </c>
      <c r="B102" s="16" t="s">
        <v>275</v>
      </c>
      <c r="C102" s="16" t="s">
        <v>37</v>
      </c>
      <c r="D102" s="25" t="str">
        <f>CONCATENATE(配置!A2,配置!B2,"/air/anomaly/dictionary/port-of-loading")</f>
        <v>https://j2.sccpcloud.com/api-gateway/control-tower-service/air/anomaly/dictionary/port-of-loading</v>
      </c>
      <c r="E102" s="16" t="s">
        <v>69</v>
      </c>
      <c r="F102" s="26" t="s">
        <v>276</v>
      </c>
      <c r="H102" s="26" t="s">
        <v>72</v>
      </c>
    </row>
    <row r="103" ht="42.75" spans="1:8">
      <c r="A103" s="16">
        <v>101</v>
      </c>
      <c r="B103" s="16" t="s">
        <v>277</v>
      </c>
      <c r="C103" s="16" t="s">
        <v>37</v>
      </c>
      <c r="D103" s="25" t="str">
        <f>CONCATENATE(配置!A2,配置!B2,"/air/anomaly/dictionary/port-of-loading")</f>
        <v>https://j2.sccpcloud.com/api-gateway/control-tower-service/air/anomaly/dictionary/port-of-loading</v>
      </c>
      <c r="E103" s="16" t="s">
        <v>69</v>
      </c>
      <c r="F103" s="26" t="s">
        <v>278</v>
      </c>
      <c r="H103" s="26" t="s">
        <v>279</v>
      </c>
    </row>
    <row r="104" ht="28.5" spans="1:8">
      <c r="A104" s="16">
        <v>102</v>
      </c>
      <c r="B104" s="32" t="s">
        <v>280</v>
      </c>
      <c r="C104" s="32" t="s">
        <v>37</v>
      </c>
      <c r="D104" s="33" t="str">
        <f>CONCATENATE(配置!A2,配置!B2,"/air/anomaly/dictionary/port-of-arrival?")</f>
        <v>https://j2.sccpcloud.com/api-gateway/control-tower-service/air/anomaly/dictionary/port-of-arrival?</v>
      </c>
      <c r="E104" s="32" t="s">
        <v>69</v>
      </c>
      <c r="F104" s="34" t="s">
        <v>263</v>
      </c>
      <c r="G104" s="32"/>
      <c r="H104" s="34" t="s">
        <v>72</v>
      </c>
    </row>
    <row r="105" ht="42.75" spans="1:8">
      <c r="A105" s="16">
        <v>103</v>
      </c>
      <c r="B105" s="32" t="s">
        <v>281</v>
      </c>
      <c r="C105" s="32" t="s">
        <v>37</v>
      </c>
      <c r="D105" s="33" t="str">
        <f>CONCATENATE(配置!A2,配置!B2,"/air/anomaly/dictionary/port-of-arrival")</f>
        <v>https://j2.sccpcloud.com/api-gateway/control-tower-service/air/anomaly/dictionary/port-of-arrival</v>
      </c>
      <c r="E105" s="32" t="s">
        <v>69</v>
      </c>
      <c r="F105" s="34" t="s">
        <v>282</v>
      </c>
      <c r="G105" s="32"/>
      <c r="H105" s="34" t="s">
        <v>283</v>
      </c>
    </row>
    <row r="106" ht="42.75" spans="1:8">
      <c r="A106" s="16">
        <v>104</v>
      </c>
      <c r="B106" s="16" t="s">
        <v>284</v>
      </c>
      <c r="C106" s="16" t="s">
        <v>37</v>
      </c>
      <c r="D106" s="25" t="str">
        <f>CONCATENATE(配置!A2,配置!B2,"/air/anomaly/dictionary/origin")</f>
        <v>https://j2.sccpcloud.com/api-gateway/control-tower-service/air/anomaly/dictionary/origin</v>
      </c>
      <c r="E106" s="16" t="s">
        <v>69</v>
      </c>
      <c r="F106" s="26" t="s">
        <v>276</v>
      </c>
      <c r="H106" s="26" t="s">
        <v>72</v>
      </c>
    </row>
    <row r="107" ht="42.75" spans="1:8">
      <c r="A107" s="16">
        <v>105</v>
      </c>
      <c r="B107" s="16" t="s">
        <v>285</v>
      </c>
      <c r="C107" s="16" t="s">
        <v>37</v>
      </c>
      <c r="D107" s="25" t="str">
        <f>CONCATENATE(配置!A2,配置!B2,"/air/anomaly/dictionary/origin")</f>
        <v>https://j2.sccpcloud.com/api-gateway/control-tower-service/air/anomaly/dictionary/origin</v>
      </c>
      <c r="E107" s="16" t="s">
        <v>69</v>
      </c>
      <c r="F107" s="26" t="s">
        <v>278</v>
      </c>
      <c r="H107" s="26" t="s">
        <v>72</v>
      </c>
    </row>
    <row r="108" ht="28.5" spans="1:8">
      <c r="A108" s="16">
        <v>106</v>
      </c>
      <c r="B108" s="32" t="s">
        <v>286</v>
      </c>
      <c r="C108" s="32" t="s">
        <v>37</v>
      </c>
      <c r="D108" s="33" t="str">
        <f>CONCATENATE(配置!A2,配置!B2,"/air/anomaly/dictionary/operator")</f>
        <v>https://j2.sccpcloud.com/api-gateway/control-tower-service/air/anomaly/dictionary/operator</v>
      </c>
      <c r="E108" s="32" t="s">
        <v>69</v>
      </c>
      <c r="F108" s="34" t="s">
        <v>263</v>
      </c>
      <c r="G108" s="32"/>
      <c r="H108" s="34" t="s">
        <v>72</v>
      </c>
    </row>
    <row r="109" ht="42.75" spans="1:8">
      <c r="A109" s="16">
        <v>107</v>
      </c>
      <c r="B109" s="32" t="s">
        <v>287</v>
      </c>
      <c r="C109" s="32" t="s">
        <v>37</v>
      </c>
      <c r="D109" s="33" t="str">
        <f>CONCATENATE(配置!A2,配置!B2,"/air/anomaly/dictionary/operator")</f>
        <v>https://j2.sccpcloud.com/api-gateway/control-tower-service/air/anomaly/dictionary/operator</v>
      </c>
      <c r="E109" s="32" t="s">
        <v>69</v>
      </c>
      <c r="F109" s="34" t="s">
        <v>288</v>
      </c>
      <c r="G109" s="32"/>
      <c r="H109" s="34" t="s">
        <v>289</v>
      </c>
    </row>
    <row r="110" ht="42.75" spans="1:8">
      <c r="A110" s="16">
        <v>108</v>
      </c>
      <c r="B110" s="16" t="s">
        <v>290</v>
      </c>
      <c r="C110" s="16" t="s">
        <v>37</v>
      </c>
      <c r="D110" s="25" t="str">
        <f>CONCATENATE(配置!A2,配置!B2,"/air/anomaly/dictionary/destination")</f>
        <v>https://j2.sccpcloud.com/api-gateway/control-tower-service/air/anomaly/dictionary/destination</v>
      </c>
      <c r="E110" s="16" t="s">
        <v>69</v>
      </c>
      <c r="F110" s="26" t="s">
        <v>276</v>
      </c>
      <c r="H110" s="26" t="s">
        <v>72</v>
      </c>
    </row>
    <row r="111" ht="42.75" spans="1:8">
      <c r="A111" s="16">
        <v>109</v>
      </c>
      <c r="B111" s="16" t="s">
        <v>291</v>
      </c>
      <c r="C111" s="16" t="s">
        <v>37</v>
      </c>
      <c r="D111" s="25" t="str">
        <f>CONCATENATE(配置!A2,配置!B2,"/air/anomaly/dictionary/destination")</f>
        <v>https://j2.sccpcloud.com/api-gateway/control-tower-service/air/anomaly/dictionary/destination</v>
      </c>
      <c r="E111" s="16" t="s">
        <v>69</v>
      </c>
      <c r="F111" s="26" t="s">
        <v>292</v>
      </c>
      <c r="H111" s="26" t="s">
        <v>293</v>
      </c>
    </row>
    <row r="112" ht="28.5" spans="1:8">
      <c r="A112" s="16">
        <v>110</v>
      </c>
      <c r="B112" s="32" t="s">
        <v>294</v>
      </c>
      <c r="C112" s="32" t="s">
        <v>37</v>
      </c>
      <c r="D112" s="33" t="str">
        <f>CONCATENATE(配置!A2,配置!B2,"/air/anomaly/dictionary/consignee")</f>
        <v>https://j2.sccpcloud.com/api-gateway/control-tower-service/air/anomaly/dictionary/consignee</v>
      </c>
      <c r="E112" s="32" t="s">
        <v>69</v>
      </c>
      <c r="F112" s="34" t="s">
        <v>263</v>
      </c>
      <c r="G112" s="32"/>
      <c r="H112" s="34" t="s">
        <v>72</v>
      </c>
    </row>
    <row r="113" ht="42.75" spans="1:8">
      <c r="A113" s="16">
        <v>111</v>
      </c>
      <c r="B113" s="32" t="s">
        <v>295</v>
      </c>
      <c r="C113" s="32" t="s">
        <v>37</v>
      </c>
      <c r="D113" s="33" t="str">
        <f>CONCATENATE(配置!A2,配置!B2,"/air/anomaly/dictionary/consignee")</f>
        <v>https://j2.sccpcloud.com/api-gateway/control-tower-service/air/anomaly/dictionary/consignee</v>
      </c>
      <c r="E113" s="32" t="s">
        <v>69</v>
      </c>
      <c r="F113" s="34" t="s">
        <v>296</v>
      </c>
      <c r="G113" s="32"/>
      <c r="H113" s="34" t="s">
        <v>297</v>
      </c>
    </row>
  </sheetData>
  <mergeCells count="1">
    <mergeCell ref="A1:G1"/>
  </mergeCells>
  <hyperlinks>
    <hyperlink ref="D3" r:id="rId1" display="=CONCATENATE(配置!A2,配置!B2,&quot;/air/anomaly/page-search&quot;)"/>
    <hyperlink ref="D4" r:id="rId1" display="=CONCATENATE(配置!A2,配置!B2,&quot;/air/anomaly/page-search&quot;)"/>
    <hyperlink ref="D5" r:id="rId1" display="=CONCATENATE(配置!A2,配置!B2,&quot;/air/anomaly/page-search&quot;)"/>
    <hyperlink ref="D6" r:id="rId1" display="=CONCATENATE(配置!A2,配置!B2,&quot;/air/anomaly/page-search&quot;)"/>
    <hyperlink ref="D7" r:id="rId1" display="=CONCATENATE(配置!A2,配置!B2,&quot;/air/anomaly/page-search&quot;)"/>
    <hyperlink ref="D8" r:id="rId1" display="=CONCATENATE(配置!A2,配置!B2,&quot;/air/anomaly/page-search&quot;)"/>
    <hyperlink ref="D9" r:id="rId1" display="=CONCATENATE(配置!A2,配置!B2,&quot;/air/anomaly/page-search&quot;)"/>
    <hyperlink ref="D10" r:id="rId1" display="=CONCATENATE(配置!A2,配置!B2,&quot;/air/anomaly/page-search&quot;)"/>
    <hyperlink ref="D11" r:id="rId1" display="=CONCATENATE(配置!A2,配置!B2,&quot;/air/anomaly/page-search&quot;)"/>
    <hyperlink ref="D12" r:id="rId1" display="=CONCATENATE(配置!A2,配置!B2,&quot;/air/anomaly/page-search&quot;)"/>
    <hyperlink ref="D13" r:id="rId1" display="=CONCATENATE(配置!A2,配置!B2,&quot;/air/anomaly/page-search&quot;)"/>
    <hyperlink ref="D14" r:id="rId1" display="=CONCATENATE(配置!A2,配置!B2,&quot;/air/anomaly/page-search&quot;)"/>
    <hyperlink ref="D15" r:id="rId1" display="=CONCATENATE(配置!A2,配置!B2,&quot;/air/anomaly/page-search&quot;)"/>
    <hyperlink ref="D16" r:id="rId1" display="=CONCATENATE(配置!A2,配置!B2,&quot;/air/anomaly/page-search&quot;)"/>
    <hyperlink ref="D17" r:id="rId1" display="=CONCATENATE(配置!A2,配置!B2,&quot;/air/anomaly/page-search&quot;)"/>
    <hyperlink ref="D18" r:id="rId1" display="=CONCATENATE(配置!A2,配置!B2,&quot;/air/anomaly/page-search&quot;)"/>
    <hyperlink ref="D19" r:id="rId1" display="=CONCATENATE(配置!A2,配置!B2,&quot;/air/anomaly/page-search&quot;)"/>
    <hyperlink ref="D20" r:id="rId1" display="=CONCATENATE(配置!A2,配置!B2,&quot;/air/anomaly/page-search&quot;)"/>
    <hyperlink ref="D21" r:id="rId1" display="=CONCATENATE(配置!A2,配置!B2,&quot;/air/anomaly/page-search&quot;)"/>
    <hyperlink ref="D22" r:id="rId1" display="=CONCATENATE(配置!A2,配置!B2,&quot;/air/anomaly/page-search&quot;)"/>
    <hyperlink ref="D23" r:id="rId1" display="=CONCATENATE(配置!A2,配置!B2,&quot;/air/anomaly/page-search&quot;)"/>
    <hyperlink ref="D24" r:id="rId1" display="=CONCATENATE(配置!A2,配置!B2,&quot;/air/anomaly/page-search&quot;)"/>
    <hyperlink ref="D25" r:id="rId1" display="=CONCATENATE(配置!A2,配置!B2,&quot;/air/anomaly/page-search&quot;)"/>
    <hyperlink ref="D26" r:id="rId1" display="=CONCATENATE(配置!A2,配置!B2,&quot;/air/anomaly/page-search&quot;)"/>
    <hyperlink ref="D27" r:id="rId1" display="=CONCATENATE(配置!A2,配置!B2,&quot;/air/anomaly/page-search&quot;)"/>
    <hyperlink ref="D28" r:id="rId1" display="=CONCATENATE(配置!A2,配置!B2,&quot;/air/anomaly/page-search&quot;)"/>
    <hyperlink ref="D29" r:id="rId1" display="=CONCATENATE(配置!A2,配置!B2,&quot;/air/anomaly/page-search&quot;)"/>
    <hyperlink ref="D30" r:id="rId1" display="=CONCATENATE(配置!A2,配置!B2,&quot;/air/anomaly/page-search&quot;)"/>
    <hyperlink ref="D31" r:id="rId1" display="=CONCATENATE(配置!A2,配置!B2,&quot;/air/anomaly/page-search&quot;)"/>
    <hyperlink ref="D32" r:id="rId1" display="=CONCATENATE(配置!A2,配置!B2,&quot;/air/anomaly/page-search&quot;)"/>
    <hyperlink ref="D33" r:id="rId1" display="=CONCATENATE(配置!A2,配置!B2,&quot;/air/anomaly/page-search&quot;)"/>
    <hyperlink ref="D34" r:id="rId1" display="=CONCATENATE(配置!A2,配置!B2,&quot;/air/anomaly/page-search&quot;)"/>
    <hyperlink ref="D35" r:id="rId1" display="=CONCATENATE(配置!A2,配置!B2,&quot;/air/anomaly/page-search&quot;)"/>
    <hyperlink ref="D36" r:id="rId1" display="=CONCATENATE(配置!A2,配置!B2,&quot;/air/anomaly/page-search&quot;)"/>
    <hyperlink ref="D37" r:id="rId1" display="=CONCATENATE(配置!A2,配置!B2,&quot;/air/anomaly/page-search&quot;)"/>
    <hyperlink ref="D38" r:id="rId1" display="=CONCATENATE(配置!A2,配置!B2,&quot;/air/anomaly/page-search&quot;)"/>
    <hyperlink ref="D39" r:id="rId1" display="=CONCATENATE(配置!A2,配置!B2,&quot;/air/anomaly/page-search&quot;)"/>
    <hyperlink ref="D40" r:id="rId1" display="=CONCATENATE(配置!A2,配置!B2,&quot;/air/anomaly/page-search&quot;)"/>
    <hyperlink ref="D41" r:id="rId1" display="=CONCATENATE(配置!A2,配置!B2,&quot;/air/anomaly/page-search&quot;)"/>
    <hyperlink ref="D42" r:id="rId1" display="=CONCATENATE(配置!A2,配置!B2,&quot;/air/anomaly/page-search&quot;)"/>
    <hyperlink ref="D43" r:id="rId1" display="=CONCATENATE(配置!A2,配置!B2,&quot;/air/anomaly/page-search&quot;)"/>
    <hyperlink ref="D44" r:id="rId1" display="=CONCATENATE(配置!A2,配置!B2,&quot;/air/anomaly/page-search&quot;)"/>
    <hyperlink ref="D45" r:id="rId1" display="=CONCATENATE(配置!A2,配置!B2,&quot;/air/anomaly/page-search&quot;)"/>
    <hyperlink ref="D46" r:id="rId1" display="=CONCATENATE(配置!A2,配置!B2,&quot;/air/anomaly/page-search&quot;)"/>
    <hyperlink ref="D47" r:id="rId1" display="=CONCATENATE(配置!A2,配置!B2,&quot;/air/anomaly/page-search&quot;)"/>
    <hyperlink ref="D48" r:id="rId1" display="=CONCATENATE(配置!A2,配置!B2,&quot;/air/anomaly/page-search&quot;)"/>
    <hyperlink ref="D49" r:id="rId1" display="=CONCATENATE(配置!A2,配置!B2,&quot;/air/anomaly/page-search&quot;)"/>
    <hyperlink ref="D50" r:id="rId1" display="=CONCATENATE(配置!A2,配置!B2,&quot;/air/anomaly/page-search&quot;)"/>
    <hyperlink ref="D51" r:id="rId1" display="=CONCATENATE(配置!A2,配置!B2,&quot;/air/anomaly/page-search&quot;)"/>
    <hyperlink ref="D52" r:id="rId1" display="=CONCATENATE(配置!A2,配置!B2,&quot;/air/anomaly/page-search&quot;)"/>
    <hyperlink ref="D53" r:id="rId1" display="=CONCATENATE(配置!A2,配置!B2,&quot;/air/anomaly/page-search&quot;)"/>
    <hyperlink ref="D54" r:id="rId1" display="=CONCATENATE(配置!A2,配置!B2,&quot;/air/anomaly/page-search&quot;)"/>
    <hyperlink ref="D55" r:id="rId1" display="=CONCATENATE(配置!A2,配置!B2,&quot;/air/anomaly/page-search&quot;)"/>
    <hyperlink ref="D56" r:id="rId1" display="=CONCATENATE(配置!A2,配置!B2,&quot;/air/anomaly/page-search&quot;)"/>
    <hyperlink ref="D57" r:id="rId1" display="=CONCATENATE(配置!A2,配置!B2,&quot;/air/anomaly/page-search&quot;)"/>
    <hyperlink ref="D58" r:id="rId1" display="=CONCATENATE(配置!A2,配置!B2,&quot;/air/anomaly/page-search&quot;)"/>
    <hyperlink ref="D59" r:id="rId1" display="=CONCATENATE(配置!A2,配置!B2,&quot;/air/anomaly/page-search&quot;)"/>
    <hyperlink ref="D60" r:id="rId1" display="=CONCATENATE(配置!A2,配置!B2,&quot;/air/anomaly/page-search&quot;)"/>
    <hyperlink ref="D61" r:id="rId1" display="=CONCATENATE(配置!A2,配置!B2,&quot;/air/anomaly/page-search&quot;)"/>
    <hyperlink ref="D63" r:id="rId1" display="=CONCATENATE(配置!A2,配置!B2,&quot;/air/anomaly/page-search&quot;)"/>
    <hyperlink ref="D64" r:id="rId1" display="=CONCATENATE(配置!A2,配置!B2,&quot;/air/anomaly/page-search&quot;)"/>
    <hyperlink ref="D62" r:id="rId1" display="=CONCATENATE(配置!A2,配置!B2,&quot;/air/anomaly/page-search&quot;)"/>
    <hyperlink ref="D65" r:id="rId1" display="=CONCATENATE(配置!A2,配置!B2,&quot;/air/anomaly/page-search&quot;)"/>
    <hyperlink ref="D66" r:id="rId1" display="=CONCATENATE(配置!A2,配置!B2,&quot;/air/anomaly/page-search&quot;)"/>
    <hyperlink ref="D67" r:id="rId1" display="=CONCATENATE(配置!A2,配置!B2,&quot;/air/anomaly/page-search&quot;)"/>
    <hyperlink ref="D68" r:id="rId1" display="=CONCATENATE(配置!A2,配置!B2,&quot;/air/anomaly/page-search&quot;)"/>
    <hyperlink ref="D69" r:id="rId1" display="=CONCATENATE(配置!A2,配置!B2,&quot;/air/anomaly/page-search&quot;)"/>
    <hyperlink ref="D70" r:id="rId1" display="=CONCATENATE(配置!A2,配置!B2,&quot;/air/anomaly/page-search&quot;)"/>
    <hyperlink ref="D71" r:id="rId1" display="=CONCATENATE(配置!A2,配置!B2,&quot;/air/anomaly/page-search&quot;)"/>
    <hyperlink ref="D72" r:id="rId1" display="=CONCATENATE(配置!A2,配置!B2,&quot;/air/anomaly/page-search&quot;)"/>
    <hyperlink ref="D73" r:id="rId1" display="=CONCATENATE(配置!A2,配置!B2,&quot;/air/anomaly/page-search&quot;)"/>
    <hyperlink ref="D74" r:id="rId1" display="=CONCATENATE(配置!A2,配置!B2,&quot;/air/anomaly/page-search&quot;)"/>
    <hyperlink ref="D75" r:id="rId1" display="=CONCATENATE(配置!A2,配置!B2,&quot;/air/anomaly/page-search&quot;)"/>
    <hyperlink ref="D76" r:id="rId1" display="=CONCATENATE(配置!A2,配置!B2,&quot;/air/anomaly/page-search&quot;)"/>
    <hyperlink ref="D77" r:id="rId1" display="=CONCATENATE(配置!A2,配置!B2,&quot;/air/anomaly/page-search&quot;)"/>
    <hyperlink ref="D78" r:id="rId1" display="=CONCATENATE(配置!A2,配置!B2,&quot;/air/anomaly/page-search&quot;)"/>
    <hyperlink ref="D79" r:id="rId1" display="=CONCATENATE(配置!A2,配置!B2,&quot;/air/anomaly/page-search&quot;)"/>
    <hyperlink ref="D80" r:id="rId1" display="=CONCATENATE(配置!A2,配置!B2,&quot;/air/anomaly/page-search&quot;)"/>
    <hyperlink ref="D81" r:id="rId1" display="=CONCATENATE(配置!A2,配置!B2,&quot;/air/anomaly/page-search&quot;)"/>
    <hyperlink ref="D82" r:id="rId1" display="=CONCATENATE(配置!A2,配置!B2,&quot;/air/anomaly/page-search&quot;)"/>
    <hyperlink ref="D83" r:id="rId1" display="=CONCATENATE(配置!A2,配置!B2,&quot;/air/anomaly/page-search&quot;)"/>
    <hyperlink ref="D84" r:id="rId1" display="=CONCATENATE(配置!A2,配置!B2,&quot;/air/anomaly/page-search&quot;)"/>
    <hyperlink ref="D85" r:id="rId1" display="=CONCATENATE(配置!A2,配置!B2,&quot;/air/anomaly/page-search&quot;)"/>
    <hyperlink ref="D86" r:id="rId1" display="=CONCATENATE(配置!A2,配置!B2,&quot;/air/anomaly/page-search&quot;)"/>
    <hyperlink ref="D87" r:id="rId1" display="=CONCATENATE(配置!A2,配置!B2,&quot;/air/anomaly/page-search&quot;)"/>
    <hyperlink ref="D88" r:id="rId1" display="=CONCATENATE(配置!A2,配置!B2,&quot;/air/anomaly/page-search&quot;)"/>
    <hyperlink ref="D89" r:id="rId1" display="=CONCATENATE(配置!A2,配置!B2,&quot;/air/anomaly/page-search&quot;)"/>
    <hyperlink ref="D90" r:id="rId1" display="=CONCATENATE(配置!A2,配置!B2,&quot;/air/anomaly/page-search&quot;)"/>
    <hyperlink ref="D91" r:id="rId1" display="=CONCATENATE(配置!A2,配置!B2,&quot;/air/anomaly/page-search&quot;)"/>
    <hyperlink ref="D92" r:id="rId1" display="=CONCATENATE(配置!A2,配置!B2,&quot;/air/anomaly/page-search&quot;)"/>
    <hyperlink ref="D93" r:id="rId1" display="=CONCATENATE(配置!A2,配置!B2,&quot;/air/anomaly/page-search&quot;)"/>
    <hyperlink ref="D94" r:id="rId1" display="=CONCATENATE(配置!A2,配置!B2,&quot;/air/anomaly/page-search&quot;)"/>
    <hyperlink ref="D95" r:id="rId1" display="=CONCATENATE(配置!A2,配置!B2,&quot;/air/anomaly/count&quot;)"/>
    <hyperlink ref="D97" r:id="rId1" display="=CONCATENATE(配置!A2,配置!B2,&quot;/air/anomaly/suggestive-emergency-warning&quot;)"/>
    <hyperlink ref="D98" r:id="rId1" display="=CONCATENATE(配置!A2,配置!B2,&quot;/air/anomaly/suggestive-emergency-warning&quot;)"/>
    <hyperlink ref="D96" r:id="rId1" display="=CONCATENATE(配置!A2,配置!B2,&quot;/air/anomaly/count&quot;)"/>
    <hyperlink ref="D99" r:id="rId1" display="=CONCATENATE(配置!A2,配置!B2,&quot;/air/anomaly/suggestive-emergency-warning&quot;)"/>
    <hyperlink ref="D100" r:id="rId1" display="=CONCATENATE(配置!A2,配置!B2,&quot;/air/anomaly/dictionary/shipper&quot;)"/>
    <hyperlink ref="D101" r:id="rId1" display="=CONCATENATE(配置!A2,配置!B2,&quot;/air/anomaly/dictionary/shipper&quot;)"/>
    <hyperlink ref="D102" r:id="rId1" display="=CONCATENATE(配置!A2,配置!B2,&quot;/air/anomaly/dictionary/port-of-loading&quot;)"/>
    <hyperlink ref="D103" r:id="rId1" display="=CONCATENATE(配置!A2,配置!B2,&quot;/air/anomaly/dictionary/port-of-loading&quot;)"/>
    <hyperlink ref="D104" r:id="rId1" display="=CONCATENATE(配置!A2,配置!B2,&quot;/air/anomaly/dictionary/port-of-arrival?&quot;)"/>
    <hyperlink ref="D105" r:id="rId1" display="=CONCATENATE(配置!A2,配置!B2,&quot;/air/anomaly/dictionary/port-of-arrival&quot;)"/>
    <hyperlink ref="D106" r:id="rId1" display="=CONCATENATE(配置!A2,配置!B2,&quot;/air/anomaly/dictionary/origin&quot;)"/>
    <hyperlink ref="D107" r:id="rId1" display="=CONCATENATE(配置!A2,配置!B2,&quot;/air/anomaly/dictionary/origin&quot;)"/>
    <hyperlink ref="D108" r:id="rId1" display="=CONCATENATE(配置!A2,配置!B2,&quot;/air/anomaly/dictionary/operator&quot;)"/>
    <hyperlink ref="D109" r:id="rId1" display="=CONCATENATE(配置!A2,配置!B2,&quot;/air/anomaly/dictionary/operator&quot;)"/>
    <hyperlink ref="D110" r:id="rId1" display="=CONCATENATE(配置!A2,配置!B2,&quot;/air/anomaly/dictionary/destination&quot;)"/>
    <hyperlink ref="D111" r:id="rId1" display="=CONCATENATE(配置!A2,配置!B2,&quot;/air/anomaly/dictionary/destination&quot;)"/>
    <hyperlink ref="D112" r:id="rId1" display="=CONCATENATE(配置!A2,配置!B2,&quot;/air/anomaly/dictionary/consignee&quot;)"/>
    <hyperlink ref="D113" r:id="rId1" display="=CONCATENATE(配置!A2,配置!B2,&quot;/air/anomaly/dictionary/consignee&quot;)"/>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6"/>
  <sheetViews>
    <sheetView tabSelected="1" topLeftCell="A73" workbookViewId="0">
      <selection activeCell="F75" sqref="F75"/>
    </sheetView>
  </sheetViews>
  <sheetFormatPr defaultColWidth="9" defaultRowHeight="14.25" outlineLevelCol="7"/>
  <cols>
    <col min="1" max="1" width="9" style="16"/>
    <col min="2" max="2" width="21.8833333333333" style="16" customWidth="1"/>
    <col min="3" max="3" width="6.55833333333333" style="16" customWidth="1"/>
    <col min="4" max="4" width="47.3333333333333" style="16" customWidth="1"/>
    <col min="5" max="5" width="27" style="16" customWidth="1"/>
    <col min="6" max="6" width="59.5583333333333" style="16" customWidth="1"/>
    <col min="7" max="7" width="21.4416666666667" style="16" customWidth="1"/>
    <col min="8" max="8" width="38.8833333333333" style="16" customWidth="1"/>
    <col min="9" max="16384" width="9" style="17"/>
  </cols>
  <sheetData>
    <row r="1" ht="225" customHeight="1" spans="1:8">
      <c r="A1" s="18" t="s">
        <v>67</v>
      </c>
      <c r="B1" s="19"/>
      <c r="C1" s="19"/>
      <c r="D1" s="19"/>
      <c r="E1" s="19"/>
      <c r="F1" s="19"/>
      <c r="G1" s="19"/>
      <c r="H1" s="17"/>
    </row>
    <row r="2" spans="1:8">
      <c r="A2" s="20" t="s">
        <v>0</v>
      </c>
      <c r="B2" s="21" t="s">
        <v>2</v>
      </c>
      <c r="C2" s="22" t="s">
        <v>3</v>
      </c>
      <c r="D2" s="23" t="s">
        <v>4</v>
      </c>
      <c r="E2" s="23" t="s">
        <v>28</v>
      </c>
      <c r="F2" s="22" t="s">
        <v>6</v>
      </c>
      <c r="G2" s="22" t="s">
        <v>29</v>
      </c>
      <c r="H2" s="24" t="s">
        <v>9</v>
      </c>
    </row>
    <row r="3" ht="42.75" spans="1:8">
      <c r="A3" s="16">
        <v>1</v>
      </c>
      <c r="B3" s="16" t="s">
        <v>298</v>
      </c>
      <c r="C3" s="16" t="s">
        <v>37</v>
      </c>
      <c r="D3" s="25" t="str">
        <f>CONCATENATE(配置!A2,配置!B2,"/sea/anomaly/dictionary/consignee")</f>
        <v>https://j2.sccpcloud.com/api-gateway/control-tower-service/sea/anomaly/dictionary/consignee</v>
      </c>
      <c r="E3" s="16" t="s">
        <v>69</v>
      </c>
      <c r="F3" s="26" t="s">
        <v>276</v>
      </c>
      <c r="H3" s="26" t="s">
        <v>72</v>
      </c>
    </row>
    <row r="4" ht="42.75" spans="1:8">
      <c r="A4" s="16">
        <v>2</v>
      </c>
      <c r="B4" s="16" t="s">
        <v>299</v>
      </c>
      <c r="C4" s="16" t="s">
        <v>37</v>
      </c>
      <c r="D4" s="25" t="str">
        <f>CONCATENATE(配置!A2,配置!B2,"/sea/anomaly/dictionary/consignee")</f>
        <v>https://j2.sccpcloud.com/api-gateway/control-tower-service/sea/anomaly/dictionary/consignee</v>
      </c>
      <c r="E4" s="16" t="s">
        <v>69</v>
      </c>
      <c r="F4" s="26" t="s">
        <v>300</v>
      </c>
      <c r="H4" s="26" t="s">
        <v>301</v>
      </c>
    </row>
    <row r="5" ht="42.75" spans="1:8">
      <c r="A5" s="16">
        <v>3</v>
      </c>
      <c r="B5" s="27" t="s">
        <v>302</v>
      </c>
      <c r="C5" s="27" t="s">
        <v>37</v>
      </c>
      <c r="D5" s="28" t="str">
        <f>CONCATENATE(配置!A2,配置!B2,"/sea/anomaly/dictionary/destination")</f>
        <v>https://j2.sccpcloud.com/api-gateway/control-tower-service/sea/anomaly/dictionary/destination</v>
      </c>
      <c r="E5" s="27" t="s">
        <v>69</v>
      </c>
      <c r="F5" s="29" t="s">
        <v>276</v>
      </c>
      <c r="G5" s="27"/>
      <c r="H5" s="29" t="s">
        <v>72</v>
      </c>
    </row>
    <row r="6" ht="42.75" spans="1:8">
      <c r="A6" s="16">
        <v>4</v>
      </c>
      <c r="B6" s="27" t="s">
        <v>303</v>
      </c>
      <c r="C6" s="27" t="s">
        <v>37</v>
      </c>
      <c r="D6" s="28" t="str">
        <f>CONCATENATE(配置!A2,配置!B2,"/sea/anomaly/dictionary/destination")</f>
        <v>https://j2.sccpcloud.com/api-gateway/control-tower-service/sea/anomaly/dictionary/destination</v>
      </c>
      <c r="E6" s="27" t="s">
        <v>69</v>
      </c>
      <c r="F6" s="29" t="s">
        <v>300</v>
      </c>
      <c r="G6" s="27"/>
      <c r="H6" s="29" t="s">
        <v>72</v>
      </c>
    </row>
    <row r="7" ht="42.75" spans="1:8">
      <c r="A7" s="16">
        <v>5</v>
      </c>
      <c r="B7" s="16" t="s">
        <v>304</v>
      </c>
      <c r="C7" s="16" t="s">
        <v>37</v>
      </c>
      <c r="D7" s="25" t="str">
        <f>CONCATENATE(配置!A2,配置!B2,"/sea/anomaly/dictionary/operator")</f>
        <v>https://j2.sccpcloud.com/api-gateway/control-tower-service/sea/anomaly/dictionary/operator</v>
      </c>
      <c r="E7" s="16" t="s">
        <v>69</v>
      </c>
      <c r="F7" s="26" t="s">
        <v>276</v>
      </c>
      <c r="H7" s="26" t="s">
        <v>72</v>
      </c>
    </row>
    <row r="8" ht="42.75" spans="1:8">
      <c r="A8" s="16">
        <v>6</v>
      </c>
      <c r="B8" s="16" t="s">
        <v>305</v>
      </c>
      <c r="C8" s="16" t="s">
        <v>37</v>
      </c>
      <c r="D8" s="25" t="str">
        <f>CONCATENATE(配置!A2,配置!B2,"/sea/anomaly/dictionary/operator")</f>
        <v>https://j2.sccpcloud.com/api-gateway/control-tower-service/sea/anomaly/dictionary/operator</v>
      </c>
      <c r="E8" s="16" t="s">
        <v>69</v>
      </c>
      <c r="F8" s="26" t="s">
        <v>306</v>
      </c>
      <c r="H8" s="26" t="s">
        <v>307</v>
      </c>
    </row>
    <row r="9" ht="42.75" spans="1:8">
      <c r="A9" s="16">
        <v>7</v>
      </c>
      <c r="B9" s="27" t="s">
        <v>308</v>
      </c>
      <c r="C9" s="27" t="s">
        <v>37</v>
      </c>
      <c r="D9" s="28" t="str">
        <f>CONCATENATE(配置!A2,配置!B2,"/sea/anomaly/dictionary/origin")</f>
        <v>https://j2.sccpcloud.com/api-gateway/control-tower-service/sea/anomaly/dictionary/origin</v>
      </c>
      <c r="E9" s="27" t="s">
        <v>69</v>
      </c>
      <c r="F9" s="29" t="s">
        <v>276</v>
      </c>
      <c r="G9" s="27"/>
      <c r="H9" s="29" t="s">
        <v>72</v>
      </c>
    </row>
    <row r="10" ht="42.75" spans="1:8">
      <c r="A10" s="16">
        <v>8</v>
      </c>
      <c r="B10" s="27" t="s">
        <v>309</v>
      </c>
      <c r="C10" s="27" t="s">
        <v>37</v>
      </c>
      <c r="D10" s="28" t="str">
        <f>CONCATENATE(配置!A2,配置!B2,"/sea/anomaly/dictionary/origin")</f>
        <v>https://j2.sccpcloud.com/api-gateway/control-tower-service/sea/anomaly/dictionary/origin</v>
      </c>
      <c r="E10" s="27" t="s">
        <v>69</v>
      </c>
      <c r="F10" s="29" t="s">
        <v>300</v>
      </c>
      <c r="G10" s="27"/>
      <c r="H10" s="29" t="s">
        <v>72</v>
      </c>
    </row>
    <row r="11" ht="42.75" spans="1:8">
      <c r="A11" s="16">
        <v>9</v>
      </c>
      <c r="B11" s="16" t="s">
        <v>310</v>
      </c>
      <c r="C11" s="16" t="s">
        <v>37</v>
      </c>
      <c r="D11" s="25" t="str">
        <f>CONCATENATE(配置!A2,配置!B2,"/sea/anomaly/dictionary/port-of-arrival")</f>
        <v>https://j2.sccpcloud.com/api-gateway/control-tower-service/sea/anomaly/dictionary/port-of-arrival</v>
      </c>
      <c r="E11" s="16" t="s">
        <v>69</v>
      </c>
      <c r="F11" s="26" t="s">
        <v>276</v>
      </c>
      <c r="H11" s="26" t="s">
        <v>72</v>
      </c>
    </row>
    <row r="12" ht="42.75" spans="1:8">
      <c r="A12" s="16">
        <v>10</v>
      </c>
      <c r="B12" s="16" t="s">
        <v>311</v>
      </c>
      <c r="C12" s="16" t="s">
        <v>37</v>
      </c>
      <c r="D12" s="25" t="str">
        <f>CONCATENATE(配置!A2,配置!B2,"/sea/anomaly/dictionary/port-of-arrival")</f>
        <v>https://j2.sccpcloud.com/api-gateway/control-tower-service/sea/anomaly/dictionary/port-of-arrival</v>
      </c>
      <c r="E12" s="16" t="s">
        <v>69</v>
      </c>
      <c r="F12" s="26" t="s">
        <v>312</v>
      </c>
      <c r="H12" s="26" t="s">
        <v>313</v>
      </c>
    </row>
    <row r="13" ht="42.75" spans="1:8">
      <c r="A13" s="16">
        <v>11</v>
      </c>
      <c r="B13" s="27" t="s">
        <v>314</v>
      </c>
      <c r="C13" s="27" t="s">
        <v>37</v>
      </c>
      <c r="D13" s="28" t="str">
        <f>CONCATENATE(配置!A2,配置!B2,"/sea/anomaly/dictionary/port-of-loading")</f>
        <v>https://j2.sccpcloud.com/api-gateway/control-tower-service/sea/anomaly/dictionary/port-of-loading</v>
      </c>
      <c r="E13" s="27" t="s">
        <v>69</v>
      </c>
      <c r="F13" s="29" t="s">
        <v>276</v>
      </c>
      <c r="G13" s="27"/>
      <c r="H13" s="29" t="s">
        <v>72</v>
      </c>
    </row>
    <row r="14" ht="42.75" spans="1:8">
      <c r="A14" s="16">
        <v>12</v>
      </c>
      <c r="B14" s="27" t="s">
        <v>315</v>
      </c>
      <c r="C14" s="27" t="s">
        <v>37</v>
      </c>
      <c r="D14" s="28" t="str">
        <f>CONCATENATE(配置!A2,配置!B2,"/sea/anomaly/dictionary/port-of-loading")</f>
        <v>https://j2.sccpcloud.com/api-gateway/control-tower-service/sea/anomaly/dictionary/port-of-loading</v>
      </c>
      <c r="E14" s="27" t="s">
        <v>69</v>
      </c>
      <c r="F14" s="29" t="s">
        <v>316</v>
      </c>
      <c r="G14" s="27"/>
      <c r="H14" s="29" t="s">
        <v>317</v>
      </c>
    </row>
    <row r="15" ht="42.75" spans="1:8">
      <c r="A15" s="16">
        <v>13</v>
      </c>
      <c r="B15" s="16" t="s">
        <v>318</v>
      </c>
      <c r="C15" s="16" t="s">
        <v>37</v>
      </c>
      <c r="D15" s="25" t="str">
        <f>CONCATENATE(配置!A2,配置!B2,"/sea/anomaly/dictionary/shipper")</f>
        <v>https://j2.sccpcloud.com/api-gateway/control-tower-service/sea/anomaly/dictionary/shipper</v>
      </c>
      <c r="E15" s="16" t="s">
        <v>69</v>
      </c>
      <c r="F15" s="26" t="s">
        <v>276</v>
      </c>
      <c r="H15" s="26" t="s">
        <v>72</v>
      </c>
    </row>
    <row r="16" ht="42.75" spans="1:8">
      <c r="A16" s="16">
        <v>14</v>
      </c>
      <c r="B16" s="16" t="s">
        <v>319</v>
      </c>
      <c r="C16" s="16" t="s">
        <v>37</v>
      </c>
      <c r="D16" s="25" t="str">
        <f>CONCATENATE(配置!A2,配置!B2,"/sea/anomaly/dictionary/shipper")</f>
        <v>https://j2.sccpcloud.com/api-gateway/control-tower-service/sea/anomaly/dictionary/shipper</v>
      </c>
      <c r="E16" s="16" t="s">
        <v>69</v>
      </c>
      <c r="F16" s="26" t="s">
        <v>320</v>
      </c>
      <c r="H16" s="26" t="s">
        <v>321</v>
      </c>
    </row>
    <row r="17" ht="42.75" spans="1:8">
      <c r="A17" s="16">
        <v>15</v>
      </c>
      <c r="B17" s="27" t="s">
        <v>322</v>
      </c>
      <c r="C17" s="27" t="s">
        <v>32</v>
      </c>
      <c r="D17" s="28" t="str">
        <f>CONCATENATE(配置!A2,配置!B2,"/sea/anomaly/count")</f>
        <v>https://j2.sccpcloud.com/api-gateway/control-tower-service/sea/anomaly/count</v>
      </c>
      <c r="E17" s="27" t="s">
        <v>69</v>
      </c>
      <c r="F17" s="29" t="s">
        <v>276</v>
      </c>
      <c r="G17" s="27"/>
      <c r="H17" s="29" t="s">
        <v>72</v>
      </c>
    </row>
    <row r="18" ht="199.5" spans="1:8">
      <c r="A18" s="16">
        <v>16</v>
      </c>
      <c r="B18" s="27" t="s">
        <v>323</v>
      </c>
      <c r="C18" s="27" t="s">
        <v>32</v>
      </c>
      <c r="D18" s="28" t="str">
        <f>CONCATENATE(配置!A2,配置!B2,"/sea/anomaly/count")</f>
        <v>https://j2.sccpcloud.com/api-gateway/control-tower-service/sea/anomaly/count</v>
      </c>
      <c r="E18" s="27" t="s">
        <v>69</v>
      </c>
      <c r="F18" s="29" t="s">
        <v>324</v>
      </c>
      <c r="G18" s="27"/>
      <c r="H18" s="29" t="s">
        <v>325</v>
      </c>
    </row>
    <row r="19" ht="42.75" spans="1:8">
      <c r="A19" s="16">
        <v>17</v>
      </c>
      <c r="B19" s="16" t="s">
        <v>326</v>
      </c>
      <c r="C19" s="16" t="s">
        <v>32</v>
      </c>
      <c r="D19" s="25" t="str">
        <f>CONCATENATE(配置!A2,配置!B2,"/sea/anomaly/page-search")</f>
        <v>https://j2.sccpcloud.com/api-gateway/control-tower-service/sea/anomaly/page-search</v>
      </c>
      <c r="E19" s="16" t="s">
        <v>69</v>
      </c>
      <c r="F19" s="26" t="s">
        <v>276</v>
      </c>
      <c r="H19" s="26" t="s">
        <v>72</v>
      </c>
    </row>
    <row r="20" ht="42.75" spans="1:8">
      <c r="A20" s="16">
        <v>18</v>
      </c>
      <c r="B20" s="16" t="s">
        <v>327</v>
      </c>
      <c r="C20" s="16" t="s">
        <v>32</v>
      </c>
      <c r="D20" s="25" t="str">
        <f>CONCATENATE(配置!A2,配置!B2,"/sea/anomaly/page-search")</f>
        <v>https://j2.sccpcloud.com/api-gateway/control-tower-service/sea/anomaly/page-search</v>
      </c>
      <c r="E20" s="16" t="s">
        <v>69</v>
      </c>
      <c r="F20" s="26" t="s">
        <v>328</v>
      </c>
      <c r="H20" s="26" t="s">
        <v>329</v>
      </c>
    </row>
    <row r="21" ht="42.75" spans="1:8">
      <c r="A21" s="16">
        <v>19</v>
      </c>
      <c r="B21" s="16" t="s">
        <v>330</v>
      </c>
      <c r="C21" s="16" t="s">
        <v>32</v>
      </c>
      <c r="D21" s="25" t="str">
        <f>CONCATENATE(配置!A2,配置!B2,"/sea/anomaly/page-search")</f>
        <v>https://j2.sccpcloud.com/api-gateway/control-tower-service/sea/anomaly/page-search</v>
      </c>
      <c r="E21" s="16" t="s">
        <v>69</v>
      </c>
      <c r="F21" s="26" t="s">
        <v>331</v>
      </c>
      <c r="H21" s="26" t="s">
        <v>329</v>
      </c>
    </row>
    <row r="22" ht="42.75" spans="1:8">
      <c r="A22" s="16">
        <v>20</v>
      </c>
      <c r="B22" s="16" t="s">
        <v>332</v>
      </c>
      <c r="C22" s="16" t="s">
        <v>32</v>
      </c>
      <c r="D22" s="25" t="str">
        <f>CONCATENATE(配置!A2,配置!B2,"/sea/anomaly/page-search")</f>
        <v>https://j2.sccpcloud.com/api-gateway/control-tower-service/sea/anomaly/page-search</v>
      </c>
      <c r="E22" s="16" t="s">
        <v>69</v>
      </c>
      <c r="F22" s="26" t="s">
        <v>333</v>
      </c>
      <c r="H22" s="26" t="s">
        <v>334</v>
      </c>
    </row>
    <row r="23" ht="42.75" spans="1:8">
      <c r="A23" s="16">
        <v>21</v>
      </c>
      <c r="B23" s="16" t="s">
        <v>335</v>
      </c>
      <c r="C23" s="16" t="s">
        <v>32</v>
      </c>
      <c r="D23" s="25" t="str">
        <f>CONCATENATE(配置!A2,配置!B2,"/sea/anomaly/page-search")</f>
        <v>https://j2.sccpcloud.com/api-gateway/control-tower-service/sea/anomaly/page-search</v>
      </c>
      <c r="E23" s="16" t="s">
        <v>69</v>
      </c>
      <c r="F23" s="26" t="s">
        <v>336</v>
      </c>
      <c r="H23" s="26" t="s">
        <v>334</v>
      </c>
    </row>
    <row r="24" ht="71.25" spans="1:8">
      <c r="A24" s="16">
        <v>22</v>
      </c>
      <c r="B24" s="16" t="s">
        <v>337</v>
      </c>
      <c r="C24" s="16" t="s">
        <v>32</v>
      </c>
      <c r="D24" s="25" t="str">
        <f>CONCATENATE(配置!A2,配置!B2,"/sea/anomaly/page-search")</f>
        <v>https://j2.sccpcloud.com/api-gateway/control-tower-service/sea/anomaly/page-search</v>
      </c>
      <c r="E24" s="16" t="s">
        <v>69</v>
      </c>
      <c r="F24" s="26" t="s">
        <v>338</v>
      </c>
      <c r="H24" s="26" t="s">
        <v>334</v>
      </c>
    </row>
    <row r="25" ht="42.75" spans="1:8">
      <c r="A25" s="16">
        <v>23</v>
      </c>
      <c r="B25" s="16" t="s">
        <v>339</v>
      </c>
      <c r="C25" s="16" t="s">
        <v>32</v>
      </c>
      <c r="D25" s="25" t="str">
        <f>CONCATENATE(配置!A2,配置!B2,"/sea/anomaly/page-search")</f>
        <v>https://j2.sccpcloud.com/api-gateway/control-tower-service/sea/anomaly/page-search</v>
      </c>
      <c r="E25" s="16" t="s">
        <v>69</v>
      </c>
      <c r="F25" s="26" t="s">
        <v>340</v>
      </c>
      <c r="H25" s="26" t="s">
        <v>341</v>
      </c>
    </row>
    <row r="26" ht="42.75" spans="1:8">
      <c r="A26" s="16">
        <v>24</v>
      </c>
      <c r="B26" s="16" t="s">
        <v>342</v>
      </c>
      <c r="C26" s="16" t="s">
        <v>32</v>
      </c>
      <c r="D26" s="25" t="str">
        <f>CONCATENATE(配置!A2,配置!B2,"/sea/anomaly/page-search")</f>
        <v>https://j2.sccpcloud.com/api-gateway/control-tower-service/sea/anomaly/page-search</v>
      </c>
      <c r="E26" s="16" t="s">
        <v>69</v>
      </c>
      <c r="F26" s="26" t="s">
        <v>343</v>
      </c>
      <c r="H26" s="26" t="s">
        <v>341</v>
      </c>
    </row>
    <row r="27" ht="42.75" spans="1:8">
      <c r="A27" s="16">
        <v>25</v>
      </c>
      <c r="B27" s="16" t="s">
        <v>344</v>
      </c>
      <c r="C27" s="16" t="s">
        <v>32</v>
      </c>
      <c r="D27" s="25" t="str">
        <f>CONCATENATE(配置!A2,配置!B2,"/sea/anomaly/page-search")</f>
        <v>https://j2.sccpcloud.com/api-gateway/control-tower-service/sea/anomaly/page-search</v>
      </c>
      <c r="E27" s="16" t="s">
        <v>69</v>
      </c>
      <c r="F27" s="26" t="s">
        <v>345</v>
      </c>
      <c r="H27" s="26" t="s">
        <v>334</v>
      </c>
    </row>
    <row r="28" ht="42.75" spans="1:8">
      <c r="A28" s="16">
        <v>26</v>
      </c>
      <c r="B28" s="16" t="s">
        <v>346</v>
      </c>
      <c r="C28" s="16" t="s">
        <v>32</v>
      </c>
      <c r="D28" s="25" t="str">
        <f>CONCATENATE(配置!A2,配置!B2,"/sea/anomaly/page-search")</f>
        <v>https://j2.sccpcloud.com/api-gateway/control-tower-service/sea/anomaly/page-search</v>
      </c>
      <c r="E28" s="16" t="s">
        <v>69</v>
      </c>
      <c r="F28" s="26" t="s">
        <v>347</v>
      </c>
      <c r="H28" s="26" t="s">
        <v>334</v>
      </c>
    </row>
    <row r="29" ht="85.5" spans="1:8">
      <c r="A29" s="16">
        <v>27</v>
      </c>
      <c r="B29" s="16" t="s">
        <v>348</v>
      </c>
      <c r="C29" s="16" t="s">
        <v>32</v>
      </c>
      <c r="D29" s="25" t="str">
        <f>CONCATENATE(配置!A2,配置!B2,"/sea/anomaly/page-search")</f>
        <v>https://j2.sccpcloud.com/api-gateway/control-tower-service/sea/anomaly/page-search</v>
      </c>
      <c r="E29" s="16" t="s">
        <v>69</v>
      </c>
      <c r="F29" s="26" t="s">
        <v>349</v>
      </c>
      <c r="H29" s="26" t="s">
        <v>334</v>
      </c>
    </row>
    <row r="30" ht="42.75" spans="1:8">
      <c r="A30" s="16">
        <v>28</v>
      </c>
      <c r="B30" s="16" t="s">
        <v>350</v>
      </c>
      <c r="C30" s="16" t="s">
        <v>32</v>
      </c>
      <c r="D30" s="25" t="str">
        <f>CONCATENATE(配置!A2,配置!B2,"/sea/anomaly/page-search")</f>
        <v>https://j2.sccpcloud.com/api-gateway/control-tower-service/sea/anomaly/page-search</v>
      </c>
      <c r="E30" s="16" t="s">
        <v>69</v>
      </c>
      <c r="F30" s="26" t="s">
        <v>351</v>
      </c>
      <c r="H30" s="26" t="s">
        <v>352</v>
      </c>
    </row>
    <row r="31" ht="42.75" spans="1:8">
      <c r="A31" s="16">
        <v>29</v>
      </c>
      <c r="B31" s="16" t="s">
        <v>353</v>
      </c>
      <c r="C31" s="16" t="s">
        <v>32</v>
      </c>
      <c r="D31" s="25" t="str">
        <f>CONCATENATE(配置!A2,配置!B2,"/sea/anomaly/page-search")</f>
        <v>https://j2.sccpcloud.com/api-gateway/control-tower-service/sea/anomaly/page-search</v>
      </c>
      <c r="E31" s="16" t="s">
        <v>69</v>
      </c>
      <c r="F31" s="26" t="s">
        <v>354</v>
      </c>
      <c r="H31" s="26" t="s">
        <v>352</v>
      </c>
    </row>
    <row r="32" ht="42.75" spans="1:8">
      <c r="A32" s="16">
        <v>30</v>
      </c>
      <c r="B32" s="16" t="s">
        <v>355</v>
      </c>
      <c r="C32" s="16" t="s">
        <v>32</v>
      </c>
      <c r="D32" s="25" t="str">
        <f>CONCATENATE(配置!A2,配置!B2,"/sea/anomaly/page-search")</f>
        <v>https://j2.sccpcloud.com/api-gateway/control-tower-service/sea/anomaly/page-search</v>
      </c>
      <c r="E32" s="16" t="s">
        <v>69</v>
      </c>
      <c r="F32" s="26" t="s">
        <v>356</v>
      </c>
      <c r="H32" s="26" t="s">
        <v>334</v>
      </c>
    </row>
    <row r="33" ht="42.75" spans="1:8">
      <c r="A33" s="16">
        <v>31</v>
      </c>
      <c r="B33" s="16" t="s">
        <v>357</v>
      </c>
      <c r="C33" s="16" t="s">
        <v>32</v>
      </c>
      <c r="D33" s="25" t="str">
        <f>CONCATENATE(配置!A2,配置!B2,"/sea/anomaly/page-search")</f>
        <v>https://j2.sccpcloud.com/api-gateway/control-tower-service/sea/anomaly/page-search</v>
      </c>
      <c r="E33" s="16" t="s">
        <v>69</v>
      </c>
      <c r="F33" s="26" t="s">
        <v>358</v>
      </c>
      <c r="H33" s="26" t="s">
        <v>334</v>
      </c>
    </row>
    <row r="34" ht="85.5" spans="1:8">
      <c r="A34" s="16">
        <v>32</v>
      </c>
      <c r="B34" s="16" t="s">
        <v>359</v>
      </c>
      <c r="C34" s="16" t="s">
        <v>32</v>
      </c>
      <c r="D34" s="25" t="str">
        <f>CONCATENATE(配置!A2,配置!B2,"/sea/anomaly/page-search")</f>
        <v>https://j2.sccpcloud.com/api-gateway/control-tower-service/sea/anomaly/page-search</v>
      </c>
      <c r="E34" s="16" t="s">
        <v>69</v>
      </c>
      <c r="F34" s="26" t="s">
        <v>360</v>
      </c>
      <c r="H34" s="26" t="s">
        <v>334</v>
      </c>
    </row>
    <row r="35" ht="42.75" spans="1:8">
      <c r="A35" s="16">
        <v>33</v>
      </c>
      <c r="B35" s="16" t="s">
        <v>361</v>
      </c>
      <c r="C35" s="16" t="s">
        <v>32</v>
      </c>
      <c r="D35" s="25" t="str">
        <f>CONCATENATE(配置!A2,配置!B2,"/sea/anomaly/page-search")</f>
        <v>https://j2.sccpcloud.com/api-gateway/control-tower-service/sea/anomaly/page-search</v>
      </c>
      <c r="E35" s="16" t="s">
        <v>69</v>
      </c>
      <c r="F35" s="26" t="s">
        <v>362</v>
      </c>
      <c r="H35" s="26" t="s">
        <v>363</v>
      </c>
    </row>
    <row r="36" ht="42.75" spans="1:8">
      <c r="A36" s="16">
        <v>34</v>
      </c>
      <c r="B36" s="16" t="s">
        <v>364</v>
      </c>
      <c r="C36" s="16" t="s">
        <v>32</v>
      </c>
      <c r="D36" s="25" t="str">
        <f>CONCATENATE(配置!A2,配置!B2,"/sea/anomaly/page-search")</f>
        <v>https://j2.sccpcloud.com/api-gateway/control-tower-service/sea/anomaly/page-search</v>
      </c>
      <c r="E36" s="16" t="s">
        <v>69</v>
      </c>
      <c r="F36" s="26" t="s">
        <v>365</v>
      </c>
      <c r="H36" s="26" t="s">
        <v>363</v>
      </c>
    </row>
    <row r="37" ht="42.75" spans="1:8">
      <c r="A37" s="16">
        <v>35</v>
      </c>
      <c r="B37" s="16" t="s">
        <v>366</v>
      </c>
      <c r="C37" s="16" t="s">
        <v>32</v>
      </c>
      <c r="D37" s="25" t="str">
        <f>CONCATENATE(配置!A2,配置!B2,"/sea/anomaly/page-search")</f>
        <v>https://j2.sccpcloud.com/api-gateway/control-tower-service/sea/anomaly/page-search</v>
      </c>
      <c r="E37" s="16" t="s">
        <v>69</v>
      </c>
      <c r="F37" s="26" t="s">
        <v>367</v>
      </c>
      <c r="H37" s="26" t="s">
        <v>334</v>
      </c>
    </row>
    <row r="38" ht="42.75" spans="1:8">
      <c r="A38" s="16">
        <v>36</v>
      </c>
      <c r="B38" s="16" t="s">
        <v>368</v>
      </c>
      <c r="C38" s="16" t="s">
        <v>32</v>
      </c>
      <c r="D38" s="25" t="str">
        <f>CONCATENATE(配置!A2,配置!B2,"/sea/anomaly/page-search")</f>
        <v>https://j2.sccpcloud.com/api-gateway/control-tower-service/sea/anomaly/page-search</v>
      </c>
      <c r="E38" s="16" t="s">
        <v>69</v>
      </c>
      <c r="F38" s="26" t="s">
        <v>369</v>
      </c>
      <c r="H38" s="26" t="s">
        <v>334</v>
      </c>
    </row>
    <row r="39" ht="85.5" spans="1:8">
      <c r="A39" s="16">
        <v>37</v>
      </c>
      <c r="B39" s="16" t="s">
        <v>370</v>
      </c>
      <c r="C39" s="16" t="s">
        <v>32</v>
      </c>
      <c r="D39" s="25" t="str">
        <f>CONCATENATE(配置!A2,配置!B2,"/sea/anomaly/page-search")</f>
        <v>https://j2.sccpcloud.com/api-gateway/control-tower-service/sea/anomaly/page-search</v>
      </c>
      <c r="E39" s="16" t="s">
        <v>69</v>
      </c>
      <c r="F39" s="26" t="s">
        <v>371</v>
      </c>
      <c r="H39" s="26" t="s">
        <v>334</v>
      </c>
    </row>
    <row r="40" ht="42.75" spans="1:8">
      <c r="A40" s="16">
        <v>38</v>
      </c>
      <c r="B40" s="16" t="s">
        <v>372</v>
      </c>
      <c r="C40" s="16" t="s">
        <v>32</v>
      </c>
      <c r="D40" s="25" t="str">
        <f>CONCATENATE(配置!A2,配置!B2,"/sea/anomaly/page-search")</f>
        <v>https://j2.sccpcloud.com/api-gateway/control-tower-service/sea/anomaly/page-search</v>
      </c>
      <c r="E40" s="16" t="s">
        <v>69</v>
      </c>
      <c r="F40" s="26" t="s">
        <v>373</v>
      </c>
      <c r="H40" s="26" t="s">
        <v>374</v>
      </c>
    </row>
    <row r="41" ht="42.75" spans="1:8">
      <c r="A41" s="16">
        <v>39</v>
      </c>
      <c r="B41" s="16" t="s">
        <v>375</v>
      </c>
      <c r="C41" s="16" t="s">
        <v>32</v>
      </c>
      <c r="D41" s="25" t="str">
        <f>CONCATENATE(配置!A2,配置!B2,"/sea/anomaly/page-search")</f>
        <v>https://j2.sccpcloud.com/api-gateway/control-tower-service/sea/anomaly/page-search</v>
      </c>
      <c r="E41" s="16" t="s">
        <v>69</v>
      </c>
      <c r="F41" s="26" t="s">
        <v>376</v>
      </c>
      <c r="H41" s="26" t="s">
        <v>334</v>
      </c>
    </row>
    <row r="42" ht="42.75" spans="1:8">
      <c r="A42" s="16">
        <v>40</v>
      </c>
      <c r="B42" s="16" t="s">
        <v>377</v>
      </c>
      <c r="C42" s="16" t="s">
        <v>32</v>
      </c>
      <c r="D42" s="25" t="str">
        <f>CONCATENATE(配置!A2,配置!B2,"/sea/anomaly/page-search")</f>
        <v>https://j2.sccpcloud.com/api-gateway/control-tower-service/sea/anomaly/page-search</v>
      </c>
      <c r="E42" s="16" t="s">
        <v>69</v>
      </c>
      <c r="F42" s="26" t="s">
        <v>378</v>
      </c>
      <c r="H42" s="26" t="s">
        <v>374</v>
      </c>
    </row>
    <row r="43" ht="42.75" spans="1:8">
      <c r="A43" s="16">
        <v>41</v>
      </c>
      <c r="B43" s="16" t="s">
        <v>379</v>
      </c>
      <c r="C43" s="16" t="s">
        <v>32</v>
      </c>
      <c r="D43" s="25" t="str">
        <f>CONCATENATE(配置!A2,配置!B2,"/sea/anomaly/page-search")</f>
        <v>https://j2.sccpcloud.com/api-gateway/control-tower-service/sea/anomaly/page-search</v>
      </c>
      <c r="E43" s="16" t="s">
        <v>69</v>
      </c>
      <c r="F43" s="26" t="s">
        <v>380</v>
      </c>
      <c r="H43" s="26" t="s">
        <v>381</v>
      </c>
    </row>
    <row r="44" ht="42.75" spans="1:8">
      <c r="A44" s="16">
        <v>42</v>
      </c>
      <c r="B44" s="16" t="s">
        <v>382</v>
      </c>
      <c r="C44" s="16" t="s">
        <v>32</v>
      </c>
      <c r="D44" s="25" t="str">
        <f>CONCATENATE(配置!A2,配置!B2,"/sea/anomaly/page-search")</f>
        <v>https://j2.sccpcloud.com/api-gateway/control-tower-service/sea/anomaly/page-search</v>
      </c>
      <c r="E44" s="16" t="s">
        <v>69</v>
      </c>
      <c r="F44" s="26" t="s">
        <v>383</v>
      </c>
      <c r="H44" s="26" t="s">
        <v>334</v>
      </c>
    </row>
    <row r="45" ht="42.75" spans="1:8">
      <c r="A45" s="16">
        <v>43</v>
      </c>
      <c r="B45" s="16" t="s">
        <v>384</v>
      </c>
      <c r="C45" s="16" t="s">
        <v>32</v>
      </c>
      <c r="D45" s="25" t="str">
        <f>CONCATENATE(配置!A2,配置!B2,"/sea/anomaly/page-search")</f>
        <v>https://j2.sccpcloud.com/api-gateway/control-tower-service/sea/anomaly/page-search</v>
      </c>
      <c r="E45" s="16" t="s">
        <v>69</v>
      </c>
      <c r="F45" s="26" t="s">
        <v>385</v>
      </c>
      <c r="H45" s="26" t="s">
        <v>381</v>
      </c>
    </row>
    <row r="46" ht="42.75" spans="1:8">
      <c r="A46" s="16">
        <v>44</v>
      </c>
      <c r="B46" s="16" t="s">
        <v>386</v>
      </c>
      <c r="C46" s="16" t="s">
        <v>32</v>
      </c>
      <c r="D46" s="25" t="str">
        <f>CONCATENATE(配置!A2,配置!B2,"/sea/anomaly/page-search")</f>
        <v>https://j2.sccpcloud.com/api-gateway/control-tower-service/sea/anomaly/page-search</v>
      </c>
      <c r="E46" s="16" t="s">
        <v>69</v>
      </c>
      <c r="F46" s="26" t="s">
        <v>387</v>
      </c>
      <c r="H46" s="26" t="s">
        <v>388</v>
      </c>
    </row>
    <row r="47" ht="42.75" spans="1:8">
      <c r="A47" s="16">
        <v>45</v>
      </c>
      <c r="B47" s="16" t="s">
        <v>389</v>
      </c>
      <c r="C47" s="16" t="s">
        <v>32</v>
      </c>
      <c r="D47" s="25" t="str">
        <f>CONCATENATE(配置!A2,配置!B2,"/sea/anomaly/page-search")</f>
        <v>https://j2.sccpcloud.com/api-gateway/control-tower-service/sea/anomaly/page-search</v>
      </c>
      <c r="E47" s="16" t="s">
        <v>69</v>
      </c>
      <c r="F47" s="26" t="s">
        <v>390</v>
      </c>
      <c r="H47" s="26" t="s">
        <v>334</v>
      </c>
    </row>
    <row r="48" ht="42.75" spans="1:8">
      <c r="A48" s="16">
        <v>46</v>
      </c>
      <c r="B48" s="16" t="s">
        <v>391</v>
      </c>
      <c r="C48" s="16" t="s">
        <v>32</v>
      </c>
      <c r="D48" s="25" t="str">
        <f>CONCATENATE(配置!A2,配置!B2,"/sea/anomaly/page-search")</f>
        <v>https://j2.sccpcloud.com/api-gateway/control-tower-service/sea/anomaly/page-search</v>
      </c>
      <c r="E48" s="16" t="s">
        <v>69</v>
      </c>
      <c r="F48" s="26" t="s">
        <v>392</v>
      </c>
      <c r="H48" s="26" t="s">
        <v>388</v>
      </c>
    </row>
    <row r="49" ht="42.75" spans="1:8">
      <c r="A49" s="16">
        <v>47</v>
      </c>
      <c r="B49" s="16" t="s">
        <v>393</v>
      </c>
      <c r="C49" s="16" t="s">
        <v>32</v>
      </c>
      <c r="D49" s="25" t="str">
        <f>CONCATENATE(配置!A2,配置!B2,"/sea/anomaly/page-search")</f>
        <v>https://j2.sccpcloud.com/api-gateway/control-tower-service/sea/anomaly/page-search</v>
      </c>
      <c r="E49" s="16" t="s">
        <v>69</v>
      </c>
      <c r="F49" s="26" t="s">
        <v>394</v>
      </c>
      <c r="H49" s="26" t="s">
        <v>395</v>
      </c>
    </row>
    <row r="50" ht="42.75" spans="1:8">
      <c r="A50" s="16">
        <v>48</v>
      </c>
      <c r="B50" s="16" t="s">
        <v>396</v>
      </c>
      <c r="C50" s="16" t="s">
        <v>32</v>
      </c>
      <c r="D50" s="25" t="str">
        <f>CONCATENATE(配置!A2,配置!B2,"/sea/anomaly/page-search")</f>
        <v>https://j2.sccpcloud.com/api-gateway/control-tower-service/sea/anomaly/page-search</v>
      </c>
      <c r="E50" s="16" t="s">
        <v>69</v>
      </c>
      <c r="F50" s="26" t="s">
        <v>397</v>
      </c>
      <c r="H50" s="26" t="s">
        <v>334</v>
      </c>
    </row>
    <row r="51" ht="42.75" spans="1:8">
      <c r="A51" s="16">
        <v>49</v>
      </c>
      <c r="B51" s="16" t="s">
        <v>398</v>
      </c>
      <c r="C51" s="16" t="s">
        <v>32</v>
      </c>
      <c r="D51" s="25" t="str">
        <f>CONCATENATE(配置!A2,配置!B2,"/sea/anomaly/page-search")</f>
        <v>https://j2.sccpcloud.com/api-gateway/control-tower-service/sea/anomaly/page-search</v>
      </c>
      <c r="E51" s="16" t="s">
        <v>69</v>
      </c>
      <c r="F51" s="26" t="s">
        <v>399</v>
      </c>
      <c r="H51" s="26" t="s">
        <v>395</v>
      </c>
    </row>
    <row r="52" ht="42.75" spans="1:8">
      <c r="A52" s="16">
        <v>50</v>
      </c>
      <c r="B52" s="16" t="s">
        <v>400</v>
      </c>
      <c r="C52" s="16" t="s">
        <v>32</v>
      </c>
      <c r="D52" s="25" t="str">
        <f>CONCATENATE(配置!A2,配置!B2,"/sea/anomaly/page-search")</f>
        <v>https://j2.sccpcloud.com/api-gateway/control-tower-service/sea/anomaly/page-search</v>
      </c>
      <c r="E52" s="16" t="s">
        <v>69</v>
      </c>
      <c r="F52" s="26" t="s">
        <v>401</v>
      </c>
      <c r="H52" s="26" t="s">
        <v>402</v>
      </c>
    </row>
    <row r="53" ht="42.75" spans="1:8">
      <c r="A53" s="16">
        <v>51</v>
      </c>
      <c r="B53" s="16" t="s">
        <v>403</v>
      </c>
      <c r="C53" s="16" t="s">
        <v>32</v>
      </c>
      <c r="D53" s="25" t="str">
        <f>CONCATENATE(配置!A2,配置!B2,"/sea/anomaly/page-search")</f>
        <v>https://j2.sccpcloud.com/api-gateway/control-tower-service/sea/anomaly/page-search</v>
      </c>
      <c r="E53" s="16" t="s">
        <v>69</v>
      </c>
      <c r="F53" s="26" t="s">
        <v>404</v>
      </c>
      <c r="H53" s="26" t="s">
        <v>334</v>
      </c>
    </row>
    <row r="54" ht="42.75" spans="1:8">
      <c r="A54" s="16">
        <v>52</v>
      </c>
      <c r="B54" s="16" t="s">
        <v>405</v>
      </c>
      <c r="C54" s="16" t="s">
        <v>32</v>
      </c>
      <c r="D54" s="25" t="str">
        <f>CONCATENATE(配置!A2,配置!B2,"/sea/anomaly/page-search")</f>
        <v>https://j2.sccpcloud.com/api-gateway/control-tower-service/sea/anomaly/page-search</v>
      </c>
      <c r="E54" s="16" t="s">
        <v>69</v>
      </c>
      <c r="F54" s="26" t="s">
        <v>406</v>
      </c>
      <c r="H54" s="26" t="s">
        <v>334</v>
      </c>
    </row>
    <row r="55" ht="42.75" spans="1:8">
      <c r="A55" s="16">
        <v>53</v>
      </c>
      <c r="B55" s="16" t="s">
        <v>407</v>
      </c>
      <c r="C55" s="16" t="s">
        <v>32</v>
      </c>
      <c r="D55" s="25" t="str">
        <f>CONCATENATE(配置!A2,配置!B2,"/sea/anomaly/page-search")</f>
        <v>https://j2.sccpcloud.com/api-gateway/control-tower-service/sea/anomaly/page-search</v>
      </c>
      <c r="E55" s="16" t="s">
        <v>69</v>
      </c>
      <c r="F55" s="26" t="s">
        <v>408</v>
      </c>
      <c r="H55" s="26" t="s">
        <v>409</v>
      </c>
    </row>
    <row r="56" ht="42.75" spans="1:8">
      <c r="A56" s="16">
        <v>54</v>
      </c>
      <c r="B56" s="16" t="s">
        <v>410</v>
      </c>
      <c r="C56" s="16" t="s">
        <v>32</v>
      </c>
      <c r="D56" s="25" t="str">
        <f>CONCATENATE(配置!A2,配置!B2,"/sea/anomaly/page-search")</f>
        <v>https://j2.sccpcloud.com/api-gateway/control-tower-service/sea/anomaly/page-search</v>
      </c>
      <c r="E56" s="16" t="s">
        <v>69</v>
      </c>
      <c r="F56" s="26" t="s">
        <v>411</v>
      </c>
      <c r="H56" s="26" t="s">
        <v>334</v>
      </c>
    </row>
    <row r="57" ht="42.75" spans="1:8">
      <c r="A57" s="16">
        <v>55</v>
      </c>
      <c r="B57" s="16" t="s">
        <v>412</v>
      </c>
      <c r="C57" s="16" t="s">
        <v>32</v>
      </c>
      <c r="D57" s="25" t="str">
        <f>CONCATENATE(配置!A2,配置!B2,"/sea/anomaly/page-search")</f>
        <v>https://j2.sccpcloud.com/api-gateway/control-tower-service/sea/anomaly/page-search</v>
      </c>
      <c r="E57" s="16" t="s">
        <v>69</v>
      </c>
      <c r="F57" s="26" t="s">
        <v>413</v>
      </c>
      <c r="H57" s="26" t="s">
        <v>409</v>
      </c>
    </row>
    <row r="58" ht="42.75" spans="1:8">
      <c r="A58" s="16">
        <v>56</v>
      </c>
      <c r="B58" s="16" t="s">
        <v>414</v>
      </c>
      <c r="C58" s="16" t="s">
        <v>32</v>
      </c>
      <c r="D58" s="25" t="str">
        <f>CONCATENATE(配置!A2,配置!B2,"/sea/anomaly/page-search")</f>
        <v>https://j2.sccpcloud.com/api-gateway/control-tower-service/sea/anomaly/page-search</v>
      </c>
      <c r="E58" s="16" t="s">
        <v>69</v>
      </c>
      <c r="F58" s="26" t="s">
        <v>415</v>
      </c>
      <c r="H58" s="26" t="s">
        <v>416</v>
      </c>
    </row>
    <row r="59" ht="42.75" spans="1:8">
      <c r="A59" s="16">
        <v>57</v>
      </c>
      <c r="B59" s="16" t="s">
        <v>417</v>
      </c>
      <c r="C59" s="16" t="s">
        <v>32</v>
      </c>
      <c r="D59" s="25" t="str">
        <f>CONCATENATE(配置!A2,配置!B2,"/sea/anomaly/page-search")</f>
        <v>https://j2.sccpcloud.com/api-gateway/control-tower-service/sea/anomaly/page-search</v>
      </c>
      <c r="E59" s="16" t="s">
        <v>69</v>
      </c>
      <c r="F59" s="26" t="s">
        <v>418</v>
      </c>
      <c r="H59" s="26" t="s">
        <v>334</v>
      </c>
    </row>
    <row r="60" ht="42.75" spans="1:8">
      <c r="A60" s="16">
        <v>58</v>
      </c>
      <c r="B60" s="16" t="s">
        <v>419</v>
      </c>
      <c r="C60" s="16" t="s">
        <v>32</v>
      </c>
      <c r="D60" s="25" t="str">
        <f>CONCATENATE(配置!A2,配置!B2,"/sea/anomaly/page-search")</f>
        <v>https://j2.sccpcloud.com/api-gateway/control-tower-service/sea/anomaly/page-search</v>
      </c>
      <c r="E60" s="16" t="s">
        <v>69</v>
      </c>
      <c r="F60" s="26" t="s">
        <v>420</v>
      </c>
      <c r="H60" s="26" t="s">
        <v>416</v>
      </c>
    </row>
    <row r="61" ht="42.75" spans="1:8">
      <c r="A61" s="16">
        <v>59</v>
      </c>
      <c r="B61" s="16" t="s">
        <v>421</v>
      </c>
      <c r="C61" s="16" t="s">
        <v>32</v>
      </c>
      <c r="D61" s="25" t="str">
        <f>CONCATENATE(配置!A2,配置!B2,"/sea/anomaly/page-search")</f>
        <v>https://j2.sccpcloud.com/api-gateway/control-tower-service/sea/anomaly/page-search</v>
      </c>
      <c r="E61" s="16" t="s">
        <v>69</v>
      </c>
      <c r="F61" s="26" t="s">
        <v>422</v>
      </c>
      <c r="H61" s="26" t="s">
        <v>423</v>
      </c>
    </row>
    <row r="62" ht="42.75" spans="1:8">
      <c r="A62" s="16">
        <v>60</v>
      </c>
      <c r="B62" s="16" t="s">
        <v>424</v>
      </c>
      <c r="C62" s="16" t="s">
        <v>32</v>
      </c>
      <c r="D62" s="25" t="str">
        <f>CONCATENATE(配置!A2,配置!B2,"/sea/anomaly/page-search")</f>
        <v>https://j2.sccpcloud.com/api-gateway/control-tower-service/sea/anomaly/page-search</v>
      </c>
      <c r="E62" s="16" t="s">
        <v>69</v>
      </c>
      <c r="F62" s="26" t="s">
        <v>425</v>
      </c>
      <c r="H62" s="26" t="s">
        <v>134</v>
      </c>
    </row>
    <row r="63" ht="42.75" spans="1:8">
      <c r="A63" s="16">
        <v>61</v>
      </c>
      <c r="B63" s="16" t="s">
        <v>426</v>
      </c>
      <c r="C63" s="16" t="s">
        <v>32</v>
      </c>
      <c r="D63" s="25" t="str">
        <f>CONCATENATE(配置!A2,配置!B2,"/sea/anomaly/page-search")</f>
        <v>https://j2.sccpcloud.com/api-gateway/control-tower-service/sea/anomaly/page-search</v>
      </c>
      <c r="E63" s="16" t="s">
        <v>69</v>
      </c>
      <c r="F63" s="26" t="s">
        <v>427</v>
      </c>
      <c r="H63" s="26" t="s">
        <v>423</v>
      </c>
    </row>
    <row r="64" ht="42.75" spans="1:8">
      <c r="A64" s="16">
        <v>62</v>
      </c>
      <c r="B64" s="16" t="s">
        <v>428</v>
      </c>
      <c r="C64" s="16" t="s">
        <v>32</v>
      </c>
      <c r="D64" s="25" t="str">
        <f>CONCATENATE(配置!A2,配置!B2,"/sea/anomaly/page-search")</f>
        <v>https://j2.sccpcloud.com/api-gateway/control-tower-service/sea/anomaly/page-search</v>
      </c>
      <c r="E64" s="16" t="s">
        <v>69</v>
      </c>
      <c r="F64" s="26" t="s">
        <v>429</v>
      </c>
      <c r="H64" s="26" t="s">
        <v>430</v>
      </c>
    </row>
    <row r="65" ht="42.75" spans="1:8">
      <c r="A65" s="16">
        <v>63</v>
      </c>
      <c r="B65" s="16" t="s">
        <v>431</v>
      </c>
      <c r="C65" s="16" t="s">
        <v>32</v>
      </c>
      <c r="D65" s="25" t="str">
        <f>CONCATENATE(配置!A2,配置!B2,"/sea/anomaly/page-search")</f>
        <v>https://j2.sccpcloud.com/api-gateway/control-tower-service/sea/anomaly/page-search</v>
      </c>
      <c r="E65" s="16" t="s">
        <v>69</v>
      </c>
      <c r="F65" s="26" t="s">
        <v>432</v>
      </c>
      <c r="H65" s="26" t="s">
        <v>433</v>
      </c>
    </row>
    <row r="66" ht="57" spans="1:8">
      <c r="A66" s="16">
        <v>64</v>
      </c>
      <c r="B66" s="16" t="s">
        <v>434</v>
      </c>
      <c r="C66" s="16" t="s">
        <v>32</v>
      </c>
      <c r="D66" s="25" t="str">
        <f>CONCATENATE(配置!A2,配置!B2,"/sea/anomaly/page-search")</f>
        <v>https://j2.sccpcloud.com/api-gateway/control-tower-service/sea/anomaly/page-search</v>
      </c>
      <c r="E66" s="16" t="s">
        <v>69</v>
      </c>
      <c r="F66" s="26" t="s">
        <v>435</v>
      </c>
      <c r="H66" s="26" t="s">
        <v>72</v>
      </c>
    </row>
    <row r="67" ht="57" spans="1:8">
      <c r="A67" s="16">
        <v>65</v>
      </c>
      <c r="B67" s="16" t="s">
        <v>436</v>
      </c>
      <c r="C67" s="16" t="s">
        <v>32</v>
      </c>
      <c r="D67" s="25" t="str">
        <f>CONCATENATE(配置!A2,配置!B2,"/sea/anomaly/page-search")</f>
        <v>https://j2.sccpcloud.com/api-gateway/control-tower-service/sea/anomaly/page-search</v>
      </c>
      <c r="E67" s="16" t="s">
        <v>69</v>
      </c>
      <c r="F67" s="26" t="s">
        <v>437</v>
      </c>
      <c r="H67" s="26" t="s">
        <v>72</v>
      </c>
    </row>
    <row r="68" ht="71.25" spans="1:8">
      <c r="A68" s="16">
        <v>66</v>
      </c>
      <c r="B68" s="16" t="s">
        <v>438</v>
      </c>
      <c r="C68" s="16" t="s">
        <v>32</v>
      </c>
      <c r="D68" s="25" t="str">
        <f>CONCATENATE(配置!A2,配置!B2,"/sea/anomaly/page-search")</f>
        <v>https://j2.sccpcloud.com/api-gateway/control-tower-service/sea/anomaly/page-search</v>
      </c>
      <c r="E68" s="16" t="s">
        <v>69</v>
      </c>
      <c r="F68" s="26" t="s">
        <v>439</v>
      </c>
      <c r="H68" s="26" t="s">
        <v>72</v>
      </c>
    </row>
    <row r="69" ht="71.25" spans="1:8">
      <c r="A69" s="16">
        <v>67</v>
      </c>
      <c r="B69" s="16" t="s">
        <v>247</v>
      </c>
      <c r="C69" s="16" t="s">
        <v>32</v>
      </c>
      <c r="D69" s="25" t="str">
        <f>CONCATENATE(配置!A2,配置!B2,"/sea/anomaly/page-search")</f>
        <v>https://j2.sccpcloud.com/api-gateway/control-tower-service/sea/anomaly/page-search</v>
      </c>
      <c r="E69" s="16" t="s">
        <v>69</v>
      </c>
      <c r="F69" s="26" t="s">
        <v>248</v>
      </c>
      <c r="H69" s="26" t="s">
        <v>249</v>
      </c>
    </row>
    <row r="70" ht="71.25" spans="1:8">
      <c r="A70" s="16">
        <v>68</v>
      </c>
      <c r="B70" s="16" t="s">
        <v>440</v>
      </c>
      <c r="C70" s="16" t="s">
        <v>32</v>
      </c>
      <c r="D70" s="25" t="str">
        <f>CONCATENATE(配置!A2,配置!B2,"/sea/anomaly/page-search")</f>
        <v>https://j2.sccpcloud.com/api-gateway/control-tower-service/sea/anomaly/page-search</v>
      </c>
      <c r="E70" s="16" t="s">
        <v>69</v>
      </c>
      <c r="F70" s="26" t="s">
        <v>251</v>
      </c>
      <c r="H70" s="26" t="s">
        <v>134</v>
      </c>
    </row>
    <row r="71" ht="71.25" spans="1:8">
      <c r="A71" s="16">
        <v>69</v>
      </c>
      <c r="B71" s="16" t="s">
        <v>441</v>
      </c>
      <c r="C71" s="16" t="s">
        <v>32</v>
      </c>
      <c r="D71" s="25" t="str">
        <f>CONCATENATE(配置!A2,配置!B2,"/sea/anomaly/page-search")</f>
        <v>https://j2.sccpcloud.com/api-gateway/control-tower-service/sea/anomaly/page-search</v>
      </c>
      <c r="E71" s="16" t="s">
        <v>69</v>
      </c>
      <c r="F71" s="26" t="s">
        <v>254</v>
      </c>
      <c r="H71" s="26" t="s">
        <v>134</v>
      </c>
    </row>
    <row r="72" ht="71.25" spans="1:8">
      <c r="A72" s="16">
        <v>70</v>
      </c>
      <c r="B72" s="16" t="s">
        <v>442</v>
      </c>
      <c r="C72" s="16" t="s">
        <v>32</v>
      </c>
      <c r="D72" s="25" t="str">
        <f>CONCATENATE(配置!A2,配置!B2,"/sea/anomaly/page-search")</f>
        <v>https://j2.sccpcloud.com/api-gateway/control-tower-service/sea/anomaly/page-search</v>
      </c>
      <c r="E72" s="16" t="s">
        <v>69</v>
      </c>
      <c r="F72" s="26" t="s">
        <v>256</v>
      </c>
      <c r="H72" s="26" t="s">
        <v>249</v>
      </c>
    </row>
    <row r="73" ht="71.25" spans="1:8">
      <c r="A73" s="16">
        <v>71</v>
      </c>
      <c r="B73" s="16" t="s">
        <v>443</v>
      </c>
      <c r="C73" s="16" t="s">
        <v>32</v>
      </c>
      <c r="D73" s="25" t="str">
        <f>CONCATENATE(配置!A2,配置!B2,"/sea/anomaly/page-search")</f>
        <v>https://j2.sccpcloud.com/api-gateway/control-tower-service/sea/anomaly/page-search</v>
      </c>
      <c r="E73" s="16" t="s">
        <v>69</v>
      </c>
      <c r="F73" s="26" t="s">
        <v>258</v>
      </c>
      <c r="H73" s="26" t="s">
        <v>259</v>
      </c>
    </row>
    <row r="74" ht="71.25" spans="1:8">
      <c r="A74" s="16">
        <v>72</v>
      </c>
      <c r="B74" s="16" t="s">
        <v>444</v>
      </c>
      <c r="C74" s="16" t="s">
        <v>32</v>
      </c>
      <c r="D74" s="25" t="str">
        <f>CONCATENATE(配置!A2,配置!B2,"/sea/anomaly/page-search")</f>
        <v>https://j2.sccpcloud.com/api-gateway/control-tower-service/sea/anomaly/page-search</v>
      </c>
      <c r="E74" s="16" t="s">
        <v>69</v>
      </c>
      <c r="F74" s="26" t="s">
        <v>261</v>
      </c>
      <c r="H74" s="26" t="s">
        <v>134</v>
      </c>
    </row>
    <row r="75" ht="99.75" spans="1:8">
      <c r="A75" s="16">
        <v>73</v>
      </c>
      <c r="B75" s="16" t="s">
        <v>445</v>
      </c>
      <c r="C75" s="16" t="s">
        <v>32</v>
      </c>
      <c r="D75" s="25" t="str">
        <f>CONCATENATE(配置!A2,配置!B2,"/sea/anomaly/page-search")</f>
        <v>https://j2.sccpcloud.com/api-gateway/control-tower-service/sea/anomaly/page-search</v>
      </c>
      <c r="E75" s="16" t="s">
        <v>69</v>
      </c>
      <c r="F75" s="26" t="s">
        <v>446</v>
      </c>
      <c r="H75" s="26" t="s">
        <v>72</v>
      </c>
    </row>
    <row r="76" ht="99.75" spans="1:8">
      <c r="A76" s="16">
        <v>74</v>
      </c>
      <c r="B76" s="16" t="s">
        <v>447</v>
      </c>
      <c r="C76" s="16" t="s">
        <v>32</v>
      </c>
      <c r="D76" s="25" t="str">
        <f>CONCATENATE(配置!A2,配置!B2,"/sea/anomaly/page-search")</f>
        <v>https://j2.sccpcloud.com/api-gateway/control-tower-service/sea/anomaly/page-search</v>
      </c>
      <c r="E76" s="16" t="s">
        <v>69</v>
      </c>
      <c r="F76" s="26" t="s">
        <v>448</v>
      </c>
      <c r="H76" s="26" t="s">
        <v>72</v>
      </c>
    </row>
  </sheetData>
  <mergeCells count="1">
    <mergeCell ref="A1:G1"/>
  </mergeCells>
  <hyperlinks>
    <hyperlink ref="D3" r:id="rId1" display="=CONCATENATE(配置!A2,配置!B2,&quot;/sea/anomaly/dictionary/consignee&quot;)"/>
    <hyperlink ref="D4" r:id="rId1" display="=CONCATENATE(配置!A2,配置!B2,&quot;/sea/anomaly/dictionary/consignee&quot;)"/>
    <hyperlink ref="D5" r:id="rId1" display="=CONCATENATE(配置!A2,配置!B2,&quot;/sea/anomaly/dictionary/destination&quot;)"/>
    <hyperlink ref="D6" r:id="rId1" display="=CONCATENATE(配置!A2,配置!B2,&quot;/sea/anomaly/dictionary/destination&quot;)"/>
    <hyperlink ref="D7" r:id="rId1" display="=CONCATENATE(配置!A2,配置!B2,&quot;/sea/anomaly/dictionary/operator&quot;)"/>
    <hyperlink ref="D8" r:id="rId1" display="=CONCATENATE(配置!A2,配置!B2,&quot;/sea/anomaly/dictionary/operator&quot;)"/>
    <hyperlink ref="D9" r:id="rId1" display="=CONCATENATE(配置!A2,配置!B2,&quot;/sea/anomaly/dictionary/origin&quot;)"/>
    <hyperlink ref="D10" r:id="rId1" display="=CONCATENATE(配置!A2,配置!B2,&quot;/sea/anomaly/dictionary/origin&quot;)"/>
    <hyperlink ref="D11" r:id="rId1" display="=CONCATENATE(配置!A2,配置!B2,&quot;/sea/anomaly/dictionary/port-of-arrival&quot;)"/>
    <hyperlink ref="D12" r:id="rId1" display="=CONCATENATE(配置!A2,配置!B2,&quot;/sea/anomaly/dictionary/port-of-arrival&quot;)"/>
    <hyperlink ref="D13" r:id="rId1" display="=CONCATENATE(配置!A2,配置!B2,&quot;/sea/anomaly/dictionary/port-of-loading&quot;)"/>
    <hyperlink ref="D14" r:id="rId1" display="=CONCATENATE(配置!A2,配置!B2,&quot;/sea/anomaly/dictionary/port-of-loading&quot;)"/>
    <hyperlink ref="D15" r:id="rId1" display="=CONCATENATE(配置!A2,配置!B2,&quot;/sea/anomaly/dictionary/shipper&quot;)"/>
    <hyperlink ref="D16" r:id="rId1" display="=CONCATENATE(配置!A2,配置!B2,&quot;/sea/anomaly/dictionary/shipper&quot;)"/>
    <hyperlink ref="D17" r:id="rId1" display="=CONCATENATE(配置!A2,配置!B2,&quot;/sea/anomaly/count&quot;)"/>
    <hyperlink ref="D18" r:id="rId1" display="=CONCATENATE(配置!A2,配置!B2,&quot;/sea/anomaly/count&quot;)"/>
    <hyperlink ref="D19" r:id="rId1" display="=CONCATENATE(配置!A2,配置!B2,&quot;/sea/anomaly/page-search&quot;)"/>
    <hyperlink ref="D20" r:id="rId1" display="=CONCATENATE(配置!A2,配置!B2,&quot;/sea/anomaly/page-search&quot;)"/>
    <hyperlink ref="D21" r:id="rId1" display="=CONCATENATE(配置!A2,配置!B2,&quot;/sea/anomaly/page-search&quot;)"/>
    <hyperlink ref="D22" r:id="rId1" display="=CONCATENATE(配置!A2,配置!B2,&quot;/sea/anomaly/page-search&quot;)"/>
    <hyperlink ref="D23" r:id="rId1" display="=CONCATENATE(配置!A2,配置!B2,&quot;/sea/anomaly/page-search&quot;)"/>
    <hyperlink ref="D24" r:id="rId1" display="=CONCATENATE(配置!A2,配置!B2,&quot;/sea/anomaly/page-search&quot;)"/>
    <hyperlink ref="D25" r:id="rId1" display="=CONCATENATE(配置!A2,配置!B2,&quot;/sea/anomaly/page-search&quot;)"/>
    <hyperlink ref="D26" r:id="rId1" display="=CONCATENATE(配置!A2,配置!B2,&quot;/sea/anomaly/page-search&quot;)"/>
    <hyperlink ref="D27" r:id="rId1" display="=CONCATENATE(配置!A2,配置!B2,&quot;/sea/anomaly/page-search&quot;)"/>
    <hyperlink ref="D28" r:id="rId1" display="=CONCATENATE(配置!A2,配置!B2,&quot;/sea/anomaly/page-search&quot;)"/>
    <hyperlink ref="D29" r:id="rId1" display="=CONCATENATE(配置!A2,配置!B2,&quot;/sea/anomaly/page-search&quot;)"/>
    <hyperlink ref="D30" r:id="rId1" display="=CONCATENATE(配置!A2,配置!B2,&quot;/sea/anomaly/page-search&quot;)"/>
    <hyperlink ref="D31" r:id="rId1" display="=CONCATENATE(配置!A2,配置!B2,&quot;/sea/anomaly/page-search&quot;)"/>
    <hyperlink ref="D32" r:id="rId1" display="=CONCATENATE(配置!A2,配置!B2,&quot;/sea/anomaly/page-search&quot;)"/>
    <hyperlink ref="D33" r:id="rId1" display="=CONCATENATE(配置!A2,配置!B2,&quot;/sea/anomaly/page-search&quot;)"/>
    <hyperlink ref="D34" r:id="rId1" display="=CONCATENATE(配置!A2,配置!B2,&quot;/sea/anomaly/page-search&quot;)"/>
    <hyperlink ref="D35" r:id="rId1" display="=CONCATENATE(配置!A2,配置!B2,&quot;/sea/anomaly/page-search&quot;)"/>
    <hyperlink ref="D36" r:id="rId1" display="=CONCATENATE(配置!A2,配置!B2,&quot;/sea/anomaly/page-search&quot;)"/>
    <hyperlink ref="D37" r:id="rId1" display="=CONCATENATE(配置!A2,配置!B2,&quot;/sea/anomaly/page-search&quot;)"/>
    <hyperlink ref="D38" r:id="rId1" display="=CONCATENATE(配置!A2,配置!B2,&quot;/sea/anomaly/page-search&quot;)"/>
    <hyperlink ref="D39" r:id="rId1" display="=CONCATENATE(配置!A2,配置!B2,&quot;/sea/anomaly/page-search&quot;)"/>
    <hyperlink ref="D40" r:id="rId1" display="=CONCATENATE(配置!A2,配置!B2,&quot;/sea/anomaly/page-search&quot;)"/>
    <hyperlink ref="D41" r:id="rId1" display="=CONCATENATE(配置!A2,配置!B2,&quot;/sea/anomaly/page-search&quot;)"/>
    <hyperlink ref="D42" r:id="rId1" display="=CONCATENATE(配置!A2,配置!B2,&quot;/sea/anomaly/page-search&quot;)"/>
    <hyperlink ref="D43" r:id="rId1" display="=CONCATENATE(配置!A2,配置!B2,&quot;/sea/anomaly/page-search&quot;)"/>
    <hyperlink ref="D44" r:id="rId1" display="=CONCATENATE(配置!A2,配置!B2,&quot;/sea/anomaly/page-search&quot;)"/>
    <hyperlink ref="D45" r:id="rId1" display="=CONCATENATE(配置!A2,配置!B2,&quot;/sea/anomaly/page-search&quot;)"/>
    <hyperlink ref="D46" r:id="rId1" display="=CONCATENATE(配置!A2,配置!B2,&quot;/sea/anomaly/page-search&quot;)"/>
    <hyperlink ref="D47" r:id="rId1" display="=CONCATENATE(配置!A2,配置!B2,&quot;/sea/anomaly/page-search&quot;)"/>
    <hyperlink ref="D48" r:id="rId1" display="=CONCATENATE(配置!A2,配置!B2,&quot;/sea/anomaly/page-search&quot;)"/>
    <hyperlink ref="D49" r:id="rId1" display="=CONCATENATE(配置!A2,配置!B2,&quot;/sea/anomaly/page-search&quot;)"/>
    <hyperlink ref="D50" r:id="rId1" display="=CONCATENATE(配置!A2,配置!B2,&quot;/sea/anomaly/page-search&quot;)"/>
    <hyperlink ref="D51" r:id="rId1" display="=CONCATENATE(配置!A2,配置!B2,&quot;/sea/anomaly/page-search&quot;)"/>
    <hyperlink ref="D52" r:id="rId1" display="=CONCATENATE(配置!A2,配置!B2,&quot;/sea/anomaly/page-search&quot;)"/>
    <hyperlink ref="D53" r:id="rId1" display="=CONCATENATE(配置!A2,配置!B2,&quot;/sea/anomaly/page-search&quot;)"/>
    <hyperlink ref="D54" r:id="rId1" display="=CONCATENATE(配置!A2,配置!B2,&quot;/sea/anomaly/page-search&quot;)"/>
    <hyperlink ref="D55" r:id="rId1" display="=CONCATENATE(配置!A2,配置!B2,&quot;/sea/anomaly/page-search&quot;)"/>
    <hyperlink ref="D56" r:id="rId1" display="=CONCATENATE(配置!A2,配置!B2,&quot;/sea/anomaly/page-search&quot;)"/>
    <hyperlink ref="D57" r:id="rId1" display="=CONCATENATE(配置!A2,配置!B2,&quot;/sea/anomaly/page-search&quot;)"/>
    <hyperlink ref="D58" r:id="rId1" display="=CONCATENATE(配置!A2,配置!B2,&quot;/sea/anomaly/page-search&quot;)"/>
    <hyperlink ref="D59" r:id="rId1" display="=CONCATENATE(配置!A2,配置!B2,&quot;/sea/anomaly/page-search&quot;)"/>
    <hyperlink ref="D60" r:id="rId1" display="=CONCATENATE(配置!A2,配置!B2,&quot;/sea/anomaly/page-search&quot;)"/>
    <hyperlink ref="D61" r:id="rId1" display="=CONCATENATE(配置!A2,配置!B2,&quot;/sea/anomaly/page-search&quot;)"/>
    <hyperlink ref="D62" r:id="rId1" display="=CONCATENATE(配置!A2,配置!B2,&quot;/sea/anomaly/page-search&quot;)"/>
    <hyperlink ref="D63" r:id="rId1" display="=CONCATENATE(配置!A2,配置!B2,&quot;/sea/anomaly/page-search&quot;)"/>
    <hyperlink ref="D64" r:id="rId1" display="=CONCATENATE(配置!A2,配置!B2,&quot;/sea/anomaly/page-search&quot;)"/>
    <hyperlink ref="D65" r:id="rId1" display="=CONCATENATE(配置!A2,配置!B2,&quot;/sea/anomaly/page-search&quot;)"/>
    <hyperlink ref="D66" r:id="rId1" display="=CONCATENATE(配置!A2,配置!B2,&quot;/sea/anomaly/page-search&quot;)"/>
    <hyperlink ref="D67" r:id="rId1" display="=CONCATENATE(配置!A2,配置!B2,&quot;/sea/anomaly/page-search&quot;)"/>
    <hyperlink ref="D68" r:id="rId1" display="=CONCATENATE(配置!A2,配置!B2,&quot;/sea/anomaly/page-search&quot;)"/>
    <hyperlink ref="D69" r:id="rId1" display="=CONCATENATE(配置!A2,配置!B2,&quot;/sea/anomaly/page-search&quot;)"/>
    <hyperlink ref="D70" r:id="rId1" display="=CONCATENATE(配置!A2,配置!B2,&quot;/sea/anomaly/page-search&quot;)"/>
    <hyperlink ref="D71" r:id="rId1" display="=CONCATENATE(配置!A2,配置!B2,&quot;/sea/anomaly/page-search&quot;)"/>
    <hyperlink ref="D72" r:id="rId1" display="=CONCATENATE(配置!A2,配置!B2,&quot;/sea/anomaly/page-search&quot;)"/>
    <hyperlink ref="D73" r:id="rId1" display="=CONCATENATE(配置!A2,配置!B2,&quot;/sea/anomaly/page-search&quot;)"/>
    <hyperlink ref="D74" r:id="rId1" display="=CONCATENATE(配置!A2,配置!B2,&quot;/sea/anomaly/page-search&quot;)"/>
    <hyperlink ref="D75" r:id="rId1" display="=CONCATENATE(配置!A2,配置!B2,&quot;/sea/anomaly/page-search&quot;)"/>
    <hyperlink ref="D76" r:id="rId1" display="=CONCATENATE(配置!A2,配置!B2,&quot;/sea/anomaly/page-search&quot;)"/>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8"/>
  <sheetViews>
    <sheetView topLeftCell="A13" workbookViewId="0">
      <selection activeCell="B48" sqref="B48"/>
    </sheetView>
  </sheetViews>
  <sheetFormatPr defaultColWidth="9" defaultRowHeight="13.5"/>
  <cols>
    <col min="1" max="1" width="8.88333333333333" customWidth="1"/>
    <col min="2" max="2" width="56.775" customWidth="1"/>
    <col min="3" max="3" width="6.55833333333333" customWidth="1"/>
    <col min="4" max="4" width="36.8833333333333" customWidth="1"/>
    <col min="5" max="5" width="27" customWidth="1"/>
    <col min="6" max="6" width="50.1083333333333" style="6" customWidth="1"/>
    <col min="7" max="7" width="45.8833333333333" customWidth="1"/>
    <col min="8" max="8" width="78.1083333333333" customWidth="1"/>
  </cols>
  <sheetData>
    <row r="1" s="4" customFormat="1" ht="225" customHeight="1" spans="1:12">
      <c r="A1" s="7" t="s">
        <v>449</v>
      </c>
      <c r="B1" s="7"/>
      <c r="C1" s="7"/>
      <c r="D1" s="7"/>
      <c r="E1" s="7"/>
      <c r="F1" s="7"/>
      <c r="G1" s="7"/>
      <c r="H1" s="7"/>
      <c r="I1" s="10" t="s">
        <v>450</v>
      </c>
      <c r="J1" s="10"/>
      <c r="K1" s="10"/>
      <c r="L1" s="10"/>
    </row>
    <row r="2" spans="1:9">
      <c r="A2" s="8" t="s">
        <v>0</v>
      </c>
      <c r="B2" s="8" t="s">
        <v>2</v>
      </c>
      <c r="C2" s="8" t="s">
        <v>3</v>
      </c>
      <c r="D2" s="8" t="s">
        <v>4</v>
      </c>
      <c r="E2" s="8" t="s">
        <v>28</v>
      </c>
      <c r="F2" s="8" t="s">
        <v>6</v>
      </c>
      <c r="G2" s="8" t="s">
        <v>29</v>
      </c>
      <c r="H2" s="8" t="s">
        <v>9</v>
      </c>
      <c r="I2" s="10" t="s">
        <v>450</v>
      </c>
    </row>
    <row r="3" spans="1:12">
      <c r="A3" s="9" t="s">
        <v>30</v>
      </c>
      <c r="B3" s="10" t="s">
        <v>451</v>
      </c>
      <c r="C3" s="10" t="s">
        <v>37</v>
      </c>
      <c r="D3" s="11" t="str">
        <f>CONCATENATE([1]配置!A2,[1]配置!B2,"/milestone-definition/search/TPM_AIR")</f>
        <v>https://j2.sccpcloud.com/api-gateway/control-tower-service/milestone-definition/search/TPM_AIR</v>
      </c>
      <c r="E3" s="10" t="s">
        <v>452</v>
      </c>
      <c r="F3" s="12" t="s">
        <v>70</v>
      </c>
      <c r="G3" s="10"/>
      <c r="H3" s="10" t="s">
        <v>453</v>
      </c>
      <c r="I3" s="10" t="s">
        <v>450</v>
      </c>
      <c r="J3" s="13"/>
      <c r="K3" s="13"/>
      <c r="L3" s="13"/>
    </row>
    <row r="4" spans="1:9">
      <c r="A4" s="9" t="s">
        <v>454</v>
      </c>
      <c r="B4" s="12" t="s">
        <v>455</v>
      </c>
      <c r="C4" s="10" t="s">
        <v>37</v>
      </c>
      <c r="D4" s="11" t="str">
        <f>CONCATENATE([1]配置!A2,[1]配置!B2,"/milestone-definition/search/TPM_AIR")</f>
        <v>https://j2.sccpcloud.com/api-gateway/control-tower-service/milestone-definition/search/TPM_AIR</v>
      </c>
      <c r="E4" s="10" t="s">
        <v>456</v>
      </c>
      <c r="F4" s="12" t="s">
        <v>70</v>
      </c>
      <c r="G4" s="12"/>
      <c r="H4" s="10" t="s">
        <v>457</v>
      </c>
      <c r="I4" s="10" t="s">
        <v>450</v>
      </c>
    </row>
    <row r="5" spans="1:9">
      <c r="A5" s="9" t="s">
        <v>458</v>
      </c>
      <c r="B5" s="12" t="s">
        <v>459</v>
      </c>
      <c r="C5" s="10" t="s">
        <v>37</v>
      </c>
      <c r="D5" s="12" t="str">
        <f>CONCATENATE([1]配置!A2,[1]配置!B2,"/milestone-definition/search/TPM_SEA")</f>
        <v>https://j2.sccpcloud.com/api-gateway/control-tower-service/milestone-definition/search/TPM_SEA</v>
      </c>
      <c r="E5" s="12" t="s">
        <v>69</v>
      </c>
      <c r="F5" s="12" t="s">
        <v>70</v>
      </c>
      <c r="H5" s="12" t="s">
        <v>72</v>
      </c>
      <c r="I5" s="10" t="s">
        <v>450</v>
      </c>
    </row>
    <row r="6" spans="1:9">
      <c r="A6" s="9" t="s">
        <v>460</v>
      </c>
      <c r="B6" s="12" t="s">
        <v>461</v>
      </c>
      <c r="C6" s="10" t="s">
        <v>37</v>
      </c>
      <c r="D6" s="12" t="str">
        <f>CONCATENATE([1]配置!A2,[1]配置!B2,"/milestone-definition/search/TPM_AIR")</f>
        <v>https://j2.sccpcloud.com/api-gateway/control-tower-service/milestone-definition/search/TPM_AIR</v>
      </c>
      <c r="E6" s="12" t="s">
        <v>69</v>
      </c>
      <c r="F6" s="12" t="s">
        <v>70</v>
      </c>
      <c r="H6" s="12" t="s">
        <v>72</v>
      </c>
      <c r="I6" s="10" t="s">
        <v>450</v>
      </c>
    </row>
    <row r="7" spans="1:9">
      <c r="A7" s="9" t="s">
        <v>462</v>
      </c>
      <c r="B7" s="12" t="s">
        <v>463</v>
      </c>
      <c r="C7" s="10" t="s">
        <v>37</v>
      </c>
      <c r="D7" s="12" t="str">
        <f>CONCATENATE([1]配置!A2,[1]配置!B2,"/milestone-definition/search/TPM")</f>
        <v>https://j2.sccpcloud.com/api-gateway/control-tower-service/milestone-definition/search/TPM</v>
      </c>
      <c r="E7" s="12" t="s">
        <v>69</v>
      </c>
      <c r="F7" s="12" t="s">
        <v>70</v>
      </c>
      <c r="G7" s="12"/>
      <c r="H7" s="10" t="s">
        <v>464</v>
      </c>
      <c r="I7" s="10" t="s">
        <v>450</v>
      </c>
    </row>
    <row r="8" spans="1:9">
      <c r="A8" s="9" t="s">
        <v>465</v>
      </c>
      <c r="B8" s="12" t="s">
        <v>466</v>
      </c>
      <c r="C8" s="10" t="s">
        <v>37</v>
      </c>
      <c r="D8" s="12" t="str">
        <f>CONCATENATE([1]配置!A2,[1]配置!B2,"/milestone-definition/search/")</f>
        <v>https://j2.sccpcloud.com/api-gateway/control-tower-service/milestone-definition/search/</v>
      </c>
      <c r="E8" s="12" t="s">
        <v>69</v>
      </c>
      <c r="F8" s="12" t="s">
        <v>70</v>
      </c>
      <c r="G8" s="12"/>
      <c r="H8" s="12" t="s">
        <v>72</v>
      </c>
      <c r="I8" s="10" t="s">
        <v>450</v>
      </c>
    </row>
    <row r="9" spans="1:9">
      <c r="A9" s="9" t="s">
        <v>467</v>
      </c>
      <c r="B9" s="12" t="s">
        <v>468</v>
      </c>
      <c r="C9" s="10" t="s">
        <v>37</v>
      </c>
      <c r="D9" s="13" t="str">
        <f>CONCATENATE([1]配置!A2,[1]配置!B2,"/air/milestone-warning-rule/search")</f>
        <v>https://j2.sccpcloud.com/api-gateway/control-tower-service/air/milestone-warning-rule/search</v>
      </c>
      <c r="E9" s="10" t="s">
        <v>452</v>
      </c>
      <c r="F9" s="12" t="s">
        <v>70</v>
      </c>
      <c r="G9" s="12"/>
      <c r="H9" s="10" t="s">
        <v>453</v>
      </c>
      <c r="I9" s="10" t="s">
        <v>450</v>
      </c>
    </row>
    <row r="10" spans="1:9">
      <c r="A10" s="9" t="s">
        <v>469</v>
      </c>
      <c r="B10" s="12" t="s">
        <v>470</v>
      </c>
      <c r="C10" s="10" t="s">
        <v>37</v>
      </c>
      <c r="D10" s="12" t="str">
        <f>CONCATENATE([1]配置!A2,[1]配置!B2,"/air/milestone-warning-rule/search")</f>
        <v>https://j2.sccpcloud.com/api-gateway/control-tower-service/air/milestone-warning-rule/search</v>
      </c>
      <c r="E10" s="10" t="s">
        <v>456</v>
      </c>
      <c r="F10" s="12" t="s">
        <v>70</v>
      </c>
      <c r="G10" s="10"/>
      <c r="H10" s="10" t="s">
        <v>457</v>
      </c>
      <c r="I10" s="10" t="s">
        <v>450</v>
      </c>
    </row>
    <row r="11" spans="1:9">
      <c r="A11" s="9" t="s">
        <v>471</v>
      </c>
      <c r="B11" s="12" t="s">
        <v>472</v>
      </c>
      <c r="C11" s="10" t="s">
        <v>37</v>
      </c>
      <c r="D11" s="12" t="str">
        <f>CONCATENATE([1]配置!A2,[1]配置!B2,"/air/milestone-warning-rule/search")</f>
        <v>https://j2.sccpcloud.com/api-gateway/control-tower-service/air/milestone-warning-rule/search</v>
      </c>
      <c r="E11" s="12" t="s">
        <v>69</v>
      </c>
      <c r="F11" s="12" t="s">
        <v>70</v>
      </c>
      <c r="G11" s="10" t="s">
        <v>473</v>
      </c>
      <c r="H11" s="12" t="s">
        <v>72</v>
      </c>
      <c r="I11" s="10" t="s">
        <v>450</v>
      </c>
    </row>
    <row r="12" spans="1:9">
      <c r="A12" s="9" t="s">
        <v>474</v>
      </c>
      <c r="B12" s="12" t="s">
        <v>475</v>
      </c>
      <c r="C12" s="10" t="s">
        <v>476</v>
      </c>
      <c r="D12" s="12" t="str">
        <f>CONCATENATE([1]配置!A2,[1]配置!B2,"/air/milestone-warning-rule/edit")</f>
        <v>https://j2.sccpcloud.com/api-gateway/control-tower-service/air/milestone-warning-rule/edit</v>
      </c>
      <c r="E12" s="10" t="s">
        <v>452</v>
      </c>
      <c r="F12" s="10" t="s">
        <v>477</v>
      </c>
      <c r="G12" s="12"/>
      <c r="H12" s="10" t="s">
        <v>453</v>
      </c>
      <c r="I12" s="10" t="s">
        <v>450</v>
      </c>
    </row>
    <row r="13" spans="1:9">
      <c r="A13" s="9" t="s">
        <v>478</v>
      </c>
      <c r="B13" s="12" t="s">
        <v>479</v>
      </c>
      <c r="C13" s="10" t="s">
        <v>476</v>
      </c>
      <c r="D13" s="12" t="str">
        <f>CONCATENATE([1]配置!A2,[1]配置!B2,"/air/milestone-warning-rule/edit")</f>
        <v>https://j2.sccpcloud.com/api-gateway/control-tower-service/air/milestone-warning-rule/edit</v>
      </c>
      <c r="E13" s="10" t="s">
        <v>456</v>
      </c>
      <c r="F13" s="10" t="s">
        <v>477</v>
      </c>
      <c r="G13" s="12"/>
      <c r="H13" s="10" t="s">
        <v>457</v>
      </c>
      <c r="I13" s="10" t="s">
        <v>450</v>
      </c>
    </row>
    <row r="14" s="5" customFormat="1" spans="1:9">
      <c r="A14" s="9" t="s">
        <v>480</v>
      </c>
      <c r="B14" s="14" t="s">
        <v>481</v>
      </c>
      <c r="C14" s="14" t="s">
        <v>476</v>
      </c>
      <c r="D14" s="14" t="str">
        <f>CONCATENATE([1]配置!A2,[1]配置!B2,"/air/milestone-warning-rule/edit")</f>
        <v>https://j2.sccpcloud.com/api-gateway/control-tower-service/air/milestone-warning-rule/edit</v>
      </c>
      <c r="E14" s="14" t="s">
        <v>69</v>
      </c>
      <c r="F14" s="14" t="s">
        <v>477</v>
      </c>
      <c r="G14" s="10" t="s">
        <v>482</v>
      </c>
      <c r="H14" s="14" t="s">
        <v>483</v>
      </c>
      <c r="I14" s="10" t="s">
        <v>450</v>
      </c>
    </row>
    <row r="15" spans="1:9">
      <c r="A15" s="9" t="s">
        <v>484</v>
      </c>
      <c r="B15" s="12" t="s">
        <v>485</v>
      </c>
      <c r="C15" s="10" t="s">
        <v>476</v>
      </c>
      <c r="D15" s="12" t="str">
        <f>CONCATENATE([1]配置!A2,[1]配置!B2,"/air/milestone-warning-rule/edit")</f>
        <v>https://j2.sccpcloud.com/api-gateway/control-tower-service/air/milestone-warning-rule/edit</v>
      </c>
      <c r="E15" s="12" t="s">
        <v>69</v>
      </c>
      <c r="F15" s="10" t="s">
        <v>486</v>
      </c>
      <c r="G15" s="12"/>
      <c r="H15" s="10" t="s">
        <v>487</v>
      </c>
      <c r="I15" s="10" t="s">
        <v>450</v>
      </c>
    </row>
    <row r="16" spans="1:9">
      <c r="A16" s="9" t="s">
        <v>488</v>
      </c>
      <c r="B16" s="10" t="s">
        <v>489</v>
      </c>
      <c r="C16" s="10" t="s">
        <v>476</v>
      </c>
      <c r="D16" s="12" t="str">
        <f>CONCATENATE([1]配置!A2,[1]配置!B2,"/air/milestone-warning-rule/edit")</f>
        <v>https://j2.sccpcloud.com/api-gateway/control-tower-service/air/milestone-warning-rule/edit</v>
      </c>
      <c r="E16" s="12" t="s">
        <v>69</v>
      </c>
      <c r="F16" s="10" t="s">
        <v>490</v>
      </c>
      <c r="G16" s="12"/>
      <c r="H16" s="10" t="s">
        <v>491</v>
      </c>
      <c r="I16" s="10" t="s">
        <v>450</v>
      </c>
    </row>
    <row r="17" spans="1:9">
      <c r="A17" s="9" t="s">
        <v>492</v>
      </c>
      <c r="B17" s="12" t="s">
        <v>493</v>
      </c>
      <c r="C17" s="10" t="s">
        <v>476</v>
      </c>
      <c r="D17" s="12" t="str">
        <f>CONCATENATE([1]配置!A2,[1]配置!B2,"/air/milestone-warning-rule/edit")</f>
        <v>https://j2.sccpcloud.com/api-gateway/control-tower-service/air/milestone-warning-rule/edit</v>
      </c>
      <c r="E17" s="12" t="s">
        <v>69</v>
      </c>
      <c r="F17" s="10" t="s">
        <v>494</v>
      </c>
      <c r="G17" s="12"/>
      <c r="H17" s="10" t="s">
        <v>491</v>
      </c>
      <c r="I17" s="10" t="s">
        <v>450</v>
      </c>
    </row>
    <row r="18" spans="1:9">
      <c r="A18" s="9" t="s">
        <v>495</v>
      </c>
      <c r="B18" s="12" t="s">
        <v>496</v>
      </c>
      <c r="C18" s="10" t="s">
        <v>476</v>
      </c>
      <c r="D18" s="12" t="str">
        <f>CONCATENATE([1]配置!A2,[1]配置!B2,"/air/milestone-warning-rule/edit")</f>
        <v>https://j2.sccpcloud.com/api-gateway/control-tower-service/air/milestone-warning-rule/edit</v>
      </c>
      <c r="E18" s="12" t="s">
        <v>69</v>
      </c>
      <c r="F18" s="10" t="s">
        <v>497</v>
      </c>
      <c r="G18" s="12"/>
      <c r="H18" s="10" t="s">
        <v>498</v>
      </c>
      <c r="I18" s="10" t="s">
        <v>450</v>
      </c>
    </row>
    <row r="19" spans="1:9">
      <c r="A19" s="9" t="s">
        <v>499</v>
      </c>
      <c r="B19" s="10" t="s">
        <v>500</v>
      </c>
      <c r="C19" s="10" t="s">
        <v>476</v>
      </c>
      <c r="D19" s="12" t="str">
        <f>CONCATENATE([1]配置!A2,[1]配置!B2,"/air/milestone-warning-rule/edit")</f>
        <v>https://j2.sccpcloud.com/api-gateway/control-tower-service/air/milestone-warning-rule/edit</v>
      </c>
      <c r="E19" s="12" t="s">
        <v>69</v>
      </c>
      <c r="F19" s="10" t="s">
        <v>501</v>
      </c>
      <c r="G19" s="12"/>
      <c r="H19" s="10" t="s">
        <v>491</v>
      </c>
      <c r="I19" s="10" t="s">
        <v>450</v>
      </c>
    </row>
    <row r="20" spans="1:9">
      <c r="A20" s="9" t="s">
        <v>502</v>
      </c>
      <c r="B20" s="12" t="s">
        <v>503</v>
      </c>
      <c r="C20" s="10" t="s">
        <v>476</v>
      </c>
      <c r="D20" s="12" t="str">
        <f>CONCATENATE([1]配置!A2,[1]配置!B2,"/air/milestone-warning-rule/edit")</f>
        <v>https://j2.sccpcloud.com/api-gateway/control-tower-service/air/milestone-warning-rule/edit</v>
      </c>
      <c r="E20" s="12" t="s">
        <v>69</v>
      </c>
      <c r="F20" s="10" t="s">
        <v>504</v>
      </c>
      <c r="G20" s="12"/>
      <c r="H20" s="10" t="s">
        <v>491</v>
      </c>
      <c r="I20" s="10" t="s">
        <v>450</v>
      </c>
    </row>
    <row r="21" spans="1:9">
      <c r="A21" s="9" t="s">
        <v>505</v>
      </c>
      <c r="B21" s="10" t="s">
        <v>506</v>
      </c>
      <c r="C21" s="10" t="s">
        <v>476</v>
      </c>
      <c r="D21" s="12" t="str">
        <f>CONCATENATE([1]配置!A2,[1]配置!B2,"/air/milestone-warning-rule/edit")</f>
        <v>https://j2.sccpcloud.com/api-gateway/control-tower-service/air/milestone-warning-rule/edit</v>
      </c>
      <c r="E21" s="12" t="s">
        <v>69</v>
      </c>
      <c r="F21" s="10" t="s">
        <v>507</v>
      </c>
      <c r="G21" s="12"/>
      <c r="H21" s="12" t="s">
        <v>72</v>
      </c>
      <c r="I21" s="10" t="s">
        <v>450</v>
      </c>
    </row>
    <row r="22" spans="1:9">
      <c r="A22" s="9" t="s">
        <v>508</v>
      </c>
      <c r="B22" s="12" t="s">
        <v>509</v>
      </c>
      <c r="C22" s="10" t="s">
        <v>476</v>
      </c>
      <c r="D22" s="12" t="str">
        <f>CONCATENATE([1]配置!A2,[1]配置!B2,"/air/milestone-warning-rule/edit")</f>
        <v>https://j2.sccpcloud.com/api-gateway/control-tower-service/air/milestone-warning-rule/edit</v>
      </c>
      <c r="E22" s="12" t="s">
        <v>69</v>
      </c>
      <c r="F22" s="10" t="s">
        <v>510</v>
      </c>
      <c r="G22" s="12"/>
      <c r="H22" s="10" t="s">
        <v>511</v>
      </c>
      <c r="I22" s="10" t="s">
        <v>450</v>
      </c>
    </row>
    <row r="23" spans="1:9">
      <c r="A23" s="9" t="s">
        <v>512</v>
      </c>
      <c r="B23" s="10" t="s">
        <v>513</v>
      </c>
      <c r="C23" s="10" t="s">
        <v>476</v>
      </c>
      <c r="D23" s="12" t="str">
        <f>CONCATENATE([1]配置!A2,[1]配置!B2,"/air/milestone-warning-rule/edit")</f>
        <v>https://j2.sccpcloud.com/api-gateway/control-tower-service/air/milestone-warning-rule/edit</v>
      </c>
      <c r="E23" s="12" t="s">
        <v>69</v>
      </c>
      <c r="F23" s="10" t="s">
        <v>514</v>
      </c>
      <c r="G23" s="12"/>
      <c r="H23" s="12" t="s">
        <v>72</v>
      </c>
      <c r="I23" s="10" t="s">
        <v>450</v>
      </c>
    </row>
    <row r="24" spans="1:9">
      <c r="A24" s="9" t="s">
        <v>515</v>
      </c>
      <c r="B24" s="12" t="s">
        <v>516</v>
      </c>
      <c r="C24" s="10" t="s">
        <v>476</v>
      </c>
      <c r="D24" s="12" t="str">
        <f>CONCATENATE([1]配置!A2,[1]配置!B2,"/air/milestone-warning-rule/edit")</f>
        <v>https://j2.sccpcloud.com/api-gateway/control-tower-service/air/milestone-warning-rule/edit</v>
      </c>
      <c r="E24" s="12" t="s">
        <v>69</v>
      </c>
      <c r="F24" s="10" t="s">
        <v>517</v>
      </c>
      <c r="G24" s="12"/>
      <c r="H24" s="10" t="s">
        <v>518</v>
      </c>
      <c r="I24" s="10" t="s">
        <v>450</v>
      </c>
    </row>
    <row r="25" spans="1:9">
      <c r="A25" s="9" t="s">
        <v>519</v>
      </c>
      <c r="B25" s="10" t="s">
        <v>520</v>
      </c>
      <c r="C25" s="10" t="s">
        <v>476</v>
      </c>
      <c r="D25" s="12" t="str">
        <f>CONCATENATE([1]配置!A2,[1]配置!B2,"/air/milestone-warning-rule/edit")</f>
        <v>https://j2.sccpcloud.com/api-gateway/control-tower-service/air/milestone-warning-rule/edit</v>
      </c>
      <c r="E25" s="12" t="s">
        <v>69</v>
      </c>
      <c r="F25" s="10" t="s">
        <v>521</v>
      </c>
      <c r="G25" s="12"/>
      <c r="H25" s="10" t="s">
        <v>522</v>
      </c>
      <c r="I25" s="10" t="s">
        <v>450</v>
      </c>
    </row>
    <row r="26" spans="1:9">
      <c r="A26" s="9" t="s">
        <v>523</v>
      </c>
      <c r="B26" s="10" t="s">
        <v>524</v>
      </c>
      <c r="C26" s="10" t="s">
        <v>476</v>
      </c>
      <c r="D26" s="12" t="str">
        <f>CONCATENATE([1]配置!A2,[1]配置!B2,"/air/milestone-warning-rule/edit")</f>
        <v>https://j2.sccpcloud.com/api-gateway/control-tower-service/air/milestone-warning-rule/edit</v>
      </c>
      <c r="E26" s="12" t="s">
        <v>69</v>
      </c>
      <c r="F26" s="10" t="s">
        <v>525</v>
      </c>
      <c r="G26" s="12"/>
      <c r="H26" s="10" t="s">
        <v>526</v>
      </c>
      <c r="I26" s="10" t="s">
        <v>450</v>
      </c>
    </row>
    <row r="27" spans="1:9">
      <c r="A27" s="9" t="s">
        <v>527</v>
      </c>
      <c r="B27" s="10" t="s">
        <v>528</v>
      </c>
      <c r="C27" s="10" t="s">
        <v>476</v>
      </c>
      <c r="D27" s="12" t="str">
        <f>CONCATENATE([1]配置!A2,[1]配置!B2,"/air/milestone-warning-rule/edit")</f>
        <v>https://j2.sccpcloud.com/api-gateway/control-tower-service/air/milestone-warning-rule/edit</v>
      </c>
      <c r="E27" s="12" t="s">
        <v>69</v>
      </c>
      <c r="F27" s="10" t="s">
        <v>529</v>
      </c>
      <c r="G27" s="12"/>
      <c r="H27" s="10" t="s">
        <v>530</v>
      </c>
      <c r="I27" s="10" t="s">
        <v>450</v>
      </c>
    </row>
    <row r="28" spans="1:9">
      <c r="A28" s="9" t="s">
        <v>531</v>
      </c>
      <c r="B28" s="10" t="s">
        <v>532</v>
      </c>
      <c r="C28" s="10" t="s">
        <v>476</v>
      </c>
      <c r="D28" s="12" t="str">
        <f>CONCATENATE([1]配置!A2,[1]配置!B2,"/air/milestone-warning-rule/edit")</f>
        <v>https://j2.sccpcloud.com/api-gateway/control-tower-service/air/milestone-warning-rule/edit</v>
      </c>
      <c r="E28" s="12" t="s">
        <v>69</v>
      </c>
      <c r="F28" s="10" t="s">
        <v>533</v>
      </c>
      <c r="G28" s="12"/>
      <c r="H28" s="10" t="s">
        <v>534</v>
      </c>
      <c r="I28" s="10" t="s">
        <v>450</v>
      </c>
    </row>
    <row r="29" spans="1:9">
      <c r="A29" s="9" t="s">
        <v>535</v>
      </c>
      <c r="B29" s="12" t="s">
        <v>536</v>
      </c>
      <c r="C29" s="10" t="s">
        <v>476</v>
      </c>
      <c r="D29" s="12" t="str">
        <f>CONCATENATE([1]配置!A2,[1]配置!B2,"/air/milestone-warning-rule/edit")</f>
        <v>https://j2.sccpcloud.com/api-gateway/control-tower-service/air/milestone-warning-rule/edit</v>
      </c>
      <c r="E29" s="12" t="s">
        <v>69</v>
      </c>
      <c r="F29" s="10" t="s">
        <v>537</v>
      </c>
      <c r="G29" s="12"/>
      <c r="H29" s="10" t="s">
        <v>538</v>
      </c>
      <c r="I29" s="10" t="s">
        <v>450</v>
      </c>
    </row>
    <row r="30" spans="1:9">
      <c r="A30" s="9" t="s">
        <v>539</v>
      </c>
      <c r="B30" s="10" t="s">
        <v>540</v>
      </c>
      <c r="C30" s="10" t="s">
        <v>476</v>
      </c>
      <c r="D30" s="12" t="str">
        <f>CONCATENATE([1]配置!A2,[1]配置!B2,"/air/milestone-warning-rule/edit")</f>
        <v>https://j2.sccpcloud.com/api-gateway/control-tower-service/air/milestone-warning-rule/edit</v>
      </c>
      <c r="E30" s="12" t="s">
        <v>69</v>
      </c>
      <c r="F30" s="10" t="s">
        <v>541</v>
      </c>
      <c r="G30" s="12"/>
      <c r="H30" s="10" t="s">
        <v>511</v>
      </c>
      <c r="I30" s="10" t="s">
        <v>450</v>
      </c>
    </row>
    <row r="31" spans="1:9">
      <c r="A31" s="9" t="s">
        <v>539</v>
      </c>
      <c r="B31" s="10" t="s">
        <v>542</v>
      </c>
      <c r="C31" s="10" t="s">
        <v>476</v>
      </c>
      <c r="D31" s="12" t="str">
        <f>CONCATENATE([1]配置!A2,[1]配置!B2,"/air/milestone-warning-rule/edit")</f>
        <v>https://j2.sccpcloud.com/api-gateway/control-tower-service/air/milestone-warning-rule/edit</v>
      </c>
      <c r="E31" s="12" t="s">
        <v>69</v>
      </c>
      <c r="F31" s="10" t="s">
        <v>543</v>
      </c>
      <c r="G31" s="12"/>
      <c r="H31" s="10" t="s">
        <v>544</v>
      </c>
      <c r="I31" s="10" t="s">
        <v>450</v>
      </c>
    </row>
    <row r="32" spans="1:9">
      <c r="A32" s="9" t="s">
        <v>545</v>
      </c>
      <c r="B32" s="10" t="s">
        <v>546</v>
      </c>
      <c r="C32" s="10" t="s">
        <v>476</v>
      </c>
      <c r="D32" s="12" t="str">
        <f>CONCATENATE([1]配置!A2,[1]配置!B2,"/air/milestone-warning-rule/edit")</f>
        <v>https://j2.sccpcloud.com/api-gateway/control-tower-service/air/milestone-warning-rule/edit</v>
      </c>
      <c r="E32" s="12" t="s">
        <v>69</v>
      </c>
      <c r="F32" s="10" t="s">
        <v>547</v>
      </c>
      <c r="G32" s="12"/>
      <c r="H32" s="10" t="s">
        <v>548</v>
      </c>
      <c r="I32" s="10" t="s">
        <v>450</v>
      </c>
    </row>
    <row r="33" spans="1:9">
      <c r="A33" s="9" t="s">
        <v>549</v>
      </c>
      <c r="B33" s="10" t="s">
        <v>550</v>
      </c>
      <c r="C33" s="10" t="s">
        <v>476</v>
      </c>
      <c r="D33" s="12" t="str">
        <f>CONCATENATE([1]配置!A2,[1]配置!B2,"/air/milestone-warning-rule/edit")</f>
        <v>https://j2.sccpcloud.com/api-gateway/control-tower-service/air/milestone-warning-rule/edit</v>
      </c>
      <c r="E33" s="12" t="s">
        <v>69</v>
      </c>
      <c r="F33" s="10" t="s">
        <v>551</v>
      </c>
      <c r="G33" s="12"/>
      <c r="H33" s="10" t="s">
        <v>552</v>
      </c>
      <c r="I33" s="10" t="s">
        <v>450</v>
      </c>
    </row>
    <row r="34" spans="1:9">
      <c r="A34" s="9" t="s">
        <v>553</v>
      </c>
      <c r="B34" s="10" t="s">
        <v>554</v>
      </c>
      <c r="C34" s="10" t="s">
        <v>476</v>
      </c>
      <c r="D34" s="12" t="str">
        <f>CONCATENATE([1]配置!A2,[1]配置!B2,"/air/milestone-warning-rule/edit")</f>
        <v>https://j2.sccpcloud.com/api-gateway/control-tower-service/air/milestone-warning-rule/edit</v>
      </c>
      <c r="E34" s="12" t="s">
        <v>69</v>
      </c>
      <c r="F34" s="10" t="s">
        <v>555</v>
      </c>
      <c r="G34" s="12"/>
      <c r="H34" s="10" t="s">
        <v>538</v>
      </c>
      <c r="I34" s="10" t="s">
        <v>450</v>
      </c>
    </row>
    <row r="35" spans="1:9">
      <c r="A35" s="9" t="s">
        <v>556</v>
      </c>
      <c r="B35" s="10" t="s">
        <v>557</v>
      </c>
      <c r="C35" s="10" t="s">
        <v>476</v>
      </c>
      <c r="D35" s="12" t="str">
        <f>CONCATENATE([1]配置!A2,[1]配置!B2,"/air/milestone-warning-rule/edit")</f>
        <v>https://j2.sccpcloud.com/api-gateway/control-tower-service/air/milestone-warning-rule/edit</v>
      </c>
      <c r="E35" s="12" t="s">
        <v>69</v>
      </c>
      <c r="F35" s="10" t="s">
        <v>558</v>
      </c>
      <c r="G35" s="12"/>
      <c r="H35" s="10" t="s">
        <v>511</v>
      </c>
      <c r="I35" s="10" t="s">
        <v>450</v>
      </c>
    </row>
    <row r="36" spans="1:9">
      <c r="A36" s="9" t="s">
        <v>556</v>
      </c>
      <c r="B36" s="10" t="s">
        <v>559</v>
      </c>
      <c r="C36" s="10" t="s">
        <v>476</v>
      </c>
      <c r="D36" s="12" t="str">
        <f>CONCATENATE([1]配置!A2,[1]配置!B2,"/air/milestone-warning-rule/edit")</f>
        <v>https://j2.sccpcloud.com/api-gateway/control-tower-service/air/milestone-warning-rule/edit</v>
      </c>
      <c r="E36" s="12" t="s">
        <v>69</v>
      </c>
      <c r="F36" s="10" t="s">
        <v>560</v>
      </c>
      <c r="G36" s="12"/>
      <c r="H36" s="10" t="s">
        <v>544</v>
      </c>
      <c r="I36" s="10" t="s">
        <v>450</v>
      </c>
    </row>
    <row r="37" spans="1:9">
      <c r="A37" s="9" t="s">
        <v>561</v>
      </c>
      <c r="B37" s="10" t="s">
        <v>562</v>
      </c>
      <c r="C37" s="10" t="s">
        <v>476</v>
      </c>
      <c r="D37" s="12" t="str">
        <f>CONCATENATE([1]配置!A2,[1]配置!B2,"/air/milestone-warning-rule/edit")</f>
        <v>https://j2.sccpcloud.com/api-gateway/control-tower-service/air/milestone-warning-rule/edit</v>
      </c>
      <c r="E37" s="12" t="s">
        <v>69</v>
      </c>
      <c r="F37" s="10" t="s">
        <v>563</v>
      </c>
      <c r="G37" s="12"/>
      <c r="H37" s="10" t="s">
        <v>564</v>
      </c>
      <c r="I37" s="10" t="s">
        <v>450</v>
      </c>
    </row>
    <row r="38" spans="1:9">
      <c r="A38" s="9" t="s">
        <v>565</v>
      </c>
      <c r="B38" s="10" t="s">
        <v>566</v>
      </c>
      <c r="C38" s="10" t="s">
        <v>476</v>
      </c>
      <c r="D38" s="12" t="str">
        <f>CONCATENATE([1]配置!A2,[1]配置!B2,"/air/milestone-warning-rule/edit")</f>
        <v>https://j2.sccpcloud.com/api-gateway/control-tower-service/air/milestone-warning-rule/edit</v>
      </c>
      <c r="E38" s="12" t="s">
        <v>69</v>
      </c>
      <c r="F38" s="10" t="s">
        <v>567</v>
      </c>
      <c r="G38" s="12"/>
      <c r="H38" s="10" t="s">
        <v>568</v>
      </c>
      <c r="I38" s="10" t="s">
        <v>450</v>
      </c>
    </row>
    <row r="39" spans="1:9">
      <c r="A39" s="9" t="s">
        <v>569</v>
      </c>
      <c r="B39" s="12" t="s">
        <v>570</v>
      </c>
      <c r="C39" s="10" t="s">
        <v>476</v>
      </c>
      <c r="D39" s="12" t="str">
        <f>CONCATENATE([1]配置!A2,[1]配置!B2,"/air/milestone-warning-rule/edit")</f>
        <v>https://j2.sccpcloud.com/api-gateway/control-tower-service/air/milestone-warning-rule/edit</v>
      </c>
      <c r="E39" s="12" t="s">
        <v>69</v>
      </c>
      <c r="F39" s="10" t="s">
        <v>571</v>
      </c>
      <c r="G39" s="12"/>
      <c r="H39" s="10" t="s">
        <v>538</v>
      </c>
      <c r="I39" s="10" t="s">
        <v>450</v>
      </c>
    </row>
    <row r="40" spans="1:9">
      <c r="A40" s="9" t="s">
        <v>572</v>
      </c>
      <c r="B40" s="10" t="s">
        <v>573</v>
      </c>
      <c r="C40" s="10" t="s">
        <v>476</v>
      </c>
      <c r="D40" s="12" t="str">
        <f>CONCATENATE([1]配置!A2,[1]配置!B2,"/air/milestone-warning-rule/edit")</f>
        <v>https://j2.sccpcloud.com/api-gateway/control-tower-service/air/milestone-warning-rule/edit</v>
      </c>
      <c r="E40" s="12" t="s">
        <v>69</v>
      </c>
      <c r="F40" s="10" t="s">
        <v>574</v>
      </c>
      <c r="G40" s="12"/>
      <c r="H40" s="10" t="s">
        <v>544</v>
      </c>
      <c r="I40" s="10" t="s">
        <v>450</v>
      </c>
    </row>
    <row r="41" spans="1:9">
      <c r="A41" s="9" t="s">
        <v>575</v>
      </c>
      <c r="B41" s="12" t="s">
        <v>576</v>
      </c>
      <c r="C41" s="10" t="s">
        <v>476</v>
      </c>
      <c r="D41" s="12" t="str">
        <f>CONCATENATE([1]配置!A2,[1]配置!B2,"/air/milestone-warning-rule/edit")</f>
        <v>https://j2.sccpcloud.com/api-gateway/control-tower-service/air/milestone-warning-rule/edit</v>
      </c>
      <c r="E41" s="12" t="s">
        <v>69</v>
      </c>
      <c r="F41" s="15" t="s">
        <v>577</v>
      </c>
      <c r="G41" s="12"/>
      <c r="H41" s="10" t="s">
        <v>544</v>
      </c>
      <c r="I41" s="10" t="s">
        <v>450</v>
      </c>
    </row>
    <row r="42" spans="1:9">
      <c r="A42" s="9" t="s">
        <v>578</v>
      </c>
      <c r="B42" s="12" t="s">
        <v>579</v>
      </c>
      <c r="C42" s="10" t="s">
        <v>476</v>
      </c>
      <c r="D42" s="12" t="str">
        <f>CONCATENATE([1]配置!A2,[1]配置!B2,"/air/milestone-warning-rule/edit")</f>
        <v>https://j2.sccpcloud.com/api-gateway/control-tower-service/air/milestone-warning-rule/edit</v>
      </c>
      <c r="E42" s="12" t="s">
        <v>69</v>
      </c>
      <c r="F42" s="15" t="s">
        <v>580</v>
      </c>
      <c r="G42" s="12"/>
      <c r="H42" s="10" t="s">
        <v>544</v>
      </c>
      <c r="I42" s="10" t="s">
        <v>450</v>
      </c>
    </row>
    <row r="43" spans="1:9">
      <c r="A43" s="9" t="s">
        <v>581</v>
      </c>
      <c r="B43" s="12" t="s">
        <v>582</v>
      </c>
      <c r="C43" s="10" t="s">
        <v>476</v>
      </c>
      <c r="D43" s="12" t="str">
        <f>CONCATENATE([1]配置!A2,[1]配置!B2,"/air/milestone-warning-rule/edit")</f>
        <v>https://j2.sccpcloud.com/api-gateway/control-tower-service/air/milestone-warning-rule/edit</v>
      </c>
      <c r="E43" s="12" t="s">
        <v>69</v>
      </c>
      <c r="F43" s="15" t="s">
        <v>583</v>
      </c>
      <c r="G43" s="12"/>
      <c r="H43" s="10" t="s">
        <v>544</v>
      </c>
      <c r="I43" s="10" t="s">
        <v>450</v>
      </c>
    </row>
    <row r="44" spans="1:9">
      <c r="A44" s="9" t="s">
        <v>584</v>
      </c>
      <c r="B44" s="12" t="s">
        <v>585</v>
      </c>
      <c r="C44" s="10" t="s">
        <v>37</v>
      </c>
      <c r="D44" s="12" t="str">
        <f>CONCATENATE([1]配置!A2,[1]配置!B2,"/air/milestone-warning-rule/${['milestoneId']")</f>
        <v>https://j2.sccpcloud.com/api-gateway/control-tower-service/air/milestone-warning-rule/${['milestoneId']</v>
      </c>
      <c r="E44" s="10" t="s">
        <v>452</v>
      </c>
      <c r="F44" s="12" t="s">
        <v>70</v>
      </c>
      <c r="G44" s="12"/>
      <c r="H44" s="10" t="s">
        <v>453</v>
      </c>
      <c r="I44" s="10" t="s">
        <v>450</v>
      </c>
    </row>
    <row r="45" spans="1:9">
      <c r="A45" s="9" t="s">
        <v>586</v>
      </c>
      <c r="B45" t="s">
        <v>587</v>
      </c>
      <c r="C45" s="10" t="s">
        <v>37</v>
      </c>
      <c r="D45" t="str">
        <f>CONCATENATE([1]配置!A2,[1]配置!B2,"/air/milestone-warning-rule/${['milestoneId']")</f>
        <v>https://j2.sccpcloud.com/api-gateway/control-tower-service/air/milestone-warning-rule/${['milestoneId']</v>
      </c>
      <c r="E45" s="10" t="s">
        <v>456</v>
      </c>
      <c r="F45" s="12" t="s">
        <v>70</v>
      </c>
      <c r="H45" s="10" t="s">
        <v>457</v>
      </c>
      <c r="I45" s="10" t="s">
        <v>450</v>
      </c>
    </row>
    <row r="46" spans="1:9">
      <c r="A46" s="9" t="s">
        <v>588</v>
      </c>
      <c r="B46" t="s">
        <v>589</v>
      </c>
      <c r="C46" s="10" t="s">
        <v>37</v>
      </c>
      <c r="D46" t="str">
        <f>CONCATENATE([1]配置!A2,[1]配置!B2,"/air/milestone-warning-rule/${['milestoneId']")</f>
        <v>https://j2.sccpcloud.com/api-gateway/control-tower-service/air/milestone-warning-rule/${['milestoneId']</v>
      </c>
      <c r="E46" s="12" t="s">
        <v>69</v>
      </c>
      <c r="F46" s="12" t="s">
        <v>70</v>
      </c>
      <c r="H46" s="12" t="s">
        <v>72</v>
      </c>
      <c r="I46" s="10" t="s">
        <v>450</v>
      </c>
    </row>
    <row r="47" spans="1:9">
      <c r="A47" s="9" t="s">
        <v>590</v>
      </c>
      <c r="B47" t="s">
        <v>591</v>
      </c>
      <c r="C47" s="10" t="s">
        <v>37</v>
      </c>
      <c r="D47" t="str">
        <f>CONCATENATE([1]配置!A2,[1]配置!B2,"/air/milestone-warning-rule/2333")</f>
        <v>https://j2.sccpcloud.com/api-gateway/control-tower-service/air/milestone-warning-rule/2333</v>
      </c>
      <c r="E47" s="12" t="s">
        <v>69</v>
      </c>
      <c r="F47" s="12" t="s">
        <v>70</v>
      </c>
      <c r="H47" s="12" t="s">
        <v>72</v>
      </c>
      <c r="I47" s="10" t="s">
        <v>450</v>
      </c>
    </row>
    <row r="48" spans="1:9">
      <c r="A48" s="9" t="s">
        <v>592</v>
      </c>
      <c r="B48" t="s">
        <v>593</v>
      </c>
      <c r="C48" s="10" t="s">
        <v>37</v>
      </c>
      <c r="D48" t="str">
        <f>CONCATENATE([1]配置!A2,[1]配置!B2,"/air/milestone-warning-rule/")</f>
        <v>https://j2.sccpcloud.com/api-gateway/control-tower-service/air/milestone-warning-rule/</v>
      </c>
      <c r="E48" s="12" t="s">
        <v>69</v>
      </c>
      <c r="F48" s="12" t="s">
        <v>70</v>
      </c>
      <c r="H48" s="12" t="s">
        <v>72</v>
      </c>
      <c r="I48" s="10" t="s">
        <v>450</v>
      </c>
    </row>
    <row r="49" spans="8:8">
      <c r="H49" s="12"/>
    </row>
    <row r="53" spans="6:6">
      <c r="F53" s="10"/>
    </row>
    <row r="54" spans="6:6">
      <c r="F54" s="10"/>
    </row>
    <row r="57" spans="6:6">
      <c r="F57" s="10"/>
    </row>
    <row r="58" spans="6:6">
      <c r="F58" s="10"/>
    </row>
  </sheetData>
  <mergeCells count="1">
    <mergeCell ref="A1:H1"/>
  </mergeCells>
  <hyperlinks>
    <hyperlink ref="D3" r:id="rId1" display="=CONCATENATE('D:\Users\chinasoft.tp.deng\Desktop\[control_tower测试用例1.xlsx]配置'!A2,'D:\Users\chinasoft.tp.deng\Desktop\[control_tower测试用例1.xlsx]配置'!B2,&quot;/milestone-definition/search/TPM_AIR&quot;)"/>
    <hyperlink ref="D4" r:id="rId1" display="=CONCATENATE('D:\Users\chinasoft.tp.deng\Desktop\[control_tower测试用例1.xlsx]配置'!A2,'D:\Users\chinasoft.tp.deng\Desktop\[control_tower测试用例1.xlsx]配置'!B2,&quot;/milestone-definition/search/TPM_AIR&quot;)"/>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A2" sqref="A2"/>
    </sheetView>
  </sheetViews>
  <sheetFormatPr defaultColWidth="9" defaultRowHeight="16.5" outlineLevelCol="5"/>
  <cols>
    <col min="1" max="1" width="43" style="1" customWidth="1"/>
    <col min="2" max="2" width="30.775" style="1" customWidth="1"/>
    <col min="3" max="3" width="13.2166666666667" style="1" customWidth="1"/>
    <col min="4" max="4" width="45.4416666666667" style="1" customWidth="1"/>
    <col min="5" max="5" width="22.775" style="1" customWidth="1"/>
    <col min="6" max="6" width="22" style="1" customWidth="1"/>
    <col min="7" max="16384" width="9" style="1"/>
  </cols>
  <sheetData>
    <row r="1" spans="1:6">
      <c r="A1" s="1" t="s">
        <v>594</v>
      </c>
      <c r="B1" s="1" t="s">
        <v>595</v>
      </c>
      <c r="C1" s="1" t="s">
        <v>596</v>
      </c>
      <c r="D1" s="1" t="s">
        <v>597</v>
      </c>
      <c r="E1" s="1" t="s">
        <v>598</v>
      </c>
      <c r="F1" s="1" t="s">
        <v>599</v>
      </c>
    </row>
    <row r="2" spans="1:6">
      <c r="A2" s="1" t="str">
        <f>D4</f>
        <v>https://j2.sccpcloud.com/api-gateway</v>
      </c>
      <c r="B2" s="1" t="str">
        <f>F2</f>
        <v>/control-tower-service</v>
      </c>
      <c r="C2" s="1" t="s">
        <v>600</v>
      </c>
      <c r="D2" s="2" t="s">
        <v>601</v>
      </c>
      <c r="E2" s="1" t="s">
        <v>602</v>
      </c>
      <c r="F2" s="1" t="s">
        <v>603</v>
      </c>
    </row>
    <row r="3" spans="3:4">
      <c r="C3" s="1" t="s">
        <v>604</v>
      </c>
      <c r="D3" s="3" t="s">
        <v>605</v>
      </c>
    </row>
    <row r="4" spans="3:4">
      <c r="C4" s="1" t="s">
        <v>606</v>
      </c>
      <c r="D4" s="2" t="s">
        <v>607</v>
      </c>
    </row>
    <row r="20" spans="1:1">
      <c r="A20" s="1" t="s">
        <v>608</v>
      </c>
    </row>
  </sheetData>
  <hyperlinks>
    <hyperlink ref="D2" r:id="rId1" display="https://dev.sccpcloud.com/api"/>
    <hyperlink ref="D3" r:id="rId2" display="https://j1.sccpcloud.com/api-gateway"/>
    <hyperlink ref="D4" r:id="rId3" display="https://j2.sccpcloud.com/api-gateway"/>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test_data</vt:lpstr>
      <vt:lpstr>登录</vt:lpstr>
      <vt:lpstr>Sheet2</vt:lpstr>
      <vt:lpstr>AirExceptList_API</vt:lpstr>
      <vt:lpstr>SeaExceptList_API</vt:lpstr>
      <vt:lpstr>邓天苹</vt:lpstr>
      <vt:lpstr>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志当存高远1403948057</cp:lastModifiedBy>
  <dcterms:created xsi:type="dcterms:W3CDTF">2018-08-24T23:11:00Z</dcterms:created>
  <dcterms:modified xsi:type="dcterms:W3CDTF">2019-12-13T07:38:29Z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