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1" activeTab="1" autoFilterDateGrouping="1"/>
  </bookViews>
  <sheets>
    <sheet xmlns:r="http://schemas.openxmlformats.org/officeDocument/2006/relationships" name="Master List" sheetId="1" state="visible" r:id="rId1"/>
    <sheet xmlns:r="http://schemas.openxmlformats.org/officeDocument/2006/relationships" name="Financing " sheetId="2" state="visible" r:id="rId2"/>
    <sheet xmlns:r="http://schemas.openxmlformats.org/officeDocument/2006/relationships" name="CoV Fees 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0.0"/>
    <numFmt numFmtId="165" formatCode="0.000"/>
    <numFmt numFmtId="166" formatCode="0\%"/>
    <numFmt numFmtId="167" formatCode="0.00\%"/>
    <numFmt numFmtId="168" formatCode="\$#,##0;[Red]&quot;-$&quot;#,##0"/>
    <numFmt numFmtId="169" formatCode="&quot; $&quot;#,##0.00\ ;&quot;-$&quot;#,##0.00\ ;&quot; $-&quot;#\ ;@\ "/>
    <numFmt numFmtId="170" formatCode="&quot; $&quot;#,##0.00\ ;&quot; $(&quot;#,##0.00\);&quot; $-&quot;#\ ;@\ "/>
  </numFmts>
  <fonts count="12">
    <font>
      <name val="Arial"/>
      <charset val="1"/>
      <family val="2"/>
      <color rgb="FF000000"/>
      <sz val="10"/>
    </font>
    <font>
      <name val="Arial Nova"/>
      <charset val="1"/>
      <family val="2"/>
      <color rgb="FF000000"/>
      <sz val="11"/>
    </font>
    <font>
      <name val="Arial Nova"/>
      <charset val="1"/>
      <family val="2"/>
      <b val="1"/>
      <color rgb="FF000000"/>
      <sz val="11"/>
    </font>
    <font>
      <name val="Arial Nova"/>
      <charset val="1"/>
      <family val="2"/>
      <b val="1"/>
      <color rgb="FF000000"/>
      <sz val="16"/>
    </font>
    <font>
      <name val="Arial Nova"/>
      <charset val="1"/>
      <family val="2"/>
      <b val="1"/>
      <color rgb="FF000000"/>
      <sz val="12"/>
    </font>
    <font>
      <name val="Arial Nova"/>
      <charset val="1"/>
      <family val="2"/>
      <b val="1"/>
      <color rgb="FF000000"/>
      <sz val="14"/>
    </font>
    <font>
      <name val="Arial Nova"/>
      <charset val="1"/>
      <family val="2"/>
      <color rgb="FF000000"/>
      <sz val="12"/>
    </font>
    <font>
      <name val="Arial Nova"/>
      <charset val="1"/>
      <family val="2"/>
      <color rgb="FF000000"/>
      <sz val="8"/>
    </font>
    <font>
      <name val="Calibri"/>
      <charset val="1"/>
      <family val="2"/>
      <color rgb="FF000000"/>
      <sz val="28"/>
    </font>
    <font>
      <name val="Calibri"/>
      <charset val="1"/>
      <family val="2"/>
      <b val="1"/>
      <color rgb="FF000000"/>
      <sz val="28"/>
    </font>
    <font>
      <name val="Calibri"/>
      <charset val="1"/>
      <family val="2"/>
      <color rgb="FF000000"/>
      <sz val="11"/>
    </font>
    <font>
      <name val="Arial"/>
      <sz val="10"/>
    </font>
  </fonts>
  <fills count="8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BDD7EE"/>
        <bgColor rgb="FF99CCFF"/>
      </patternFill>
    </fill>
    <fill>
      <patternFill patternType="solid">
        <fgColor rgb="FFE7E6E6"/>
        <bgColor rgb="FFF2F2F2"/>
      </patternFill>
    </fill>
    <fill>
      <patternFill patternType="solid">
        <fgColor rgb="FFF2F2F2"/>
        <bgColor rgb="FFE7E6E6"/>
      </patternFill>
    </fill>
    <fill>
      <patternFill patternType="solid">
        <fgColor rgb="FFFFF2CC"/>
        <b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3" fillId="2" borderId="0" pivotButton="0" quotePrefix="0" xfId="0"/>
    <xf numFmtId="0" fontId="1" fillId="3" borderId="0" pivotButton="0" quotePrefix="0" xfId="0"/>
    <xf numFmtId="164" fontId="4" fillId="4" borderId="0" applyAlignment="1" pivotButton="0" quotePrefix="0" xfId="0">
      <alignment horizontal="left"/>
    </xf>
    <xf numFmtId="0" fontId="4" fillId="4" borderId="0" pivotButton="0" quotePrefix="0" xfId="0"/>
    <xf numFmtId="0" fontId="1" fillId="4" borderId="0" pivotButton="0" quotePrefix="0" xfId="0"/>
    <xf numFmtId="164" fontId="4" fillId="5" borderId="0" applyAlignment="1" pivotButton="0" quotePrefix="0" xfId="0">
      <alignment horizontal="left"/>
    </xf>
    <xf numFmtId="0" fontId="4" fillId="5" borderId="0" applyAlignment="1" pivotButton="0" quotePrefix="0" xfId="0">
      <alignment horizontal="left"/>
    </xf>
    <xf numFmtId="0" fontId="1" fillId="5" borderId="0" pivotButton="0" quotePrefix="0" xfId="0"/>
    <xf numFmtId="164" fontId="2" fillId="0" borderId="0" applyAlignment="1" pivotButton="0" quotePrefix="0" xfId="0">
      <alignment horizontal="left"/>
    </xf>
    <xf numFmtId="2" fontId="1" fillId="0" borderId="0" pivotButton="0" quotePrefix="0" xfId="0"/>
    <xf numFmtId="2" fontId="1" fillId="2" borderId="0" pivotButton="0" quotePrefix="0" xfId="0"/>
    <xf numFmtId="0" fontId="1" fillId="2" borderId="0" pivotButton="0" quotePrefix="0" xfId="0"/>
    <xf numFmtId="165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" fontId="1" fillId="0" borderId="0" pivotButton="0" quotePrefix="0" xfId="0"/>
    <xf numFmtId="0" fontId="1" fillId="0" borderId="0" applyAlignment="1" pivotButton="0" quotePrefix="0" xfId="0">
      <alignment horizontal="left"/>
    </xf>
    <xf numFmtId="1" fontId="1" fillId="0" borderId="0" applyAlignment="1" pivotButton="0" quotePrefix="0" xfId="0">
      <alignment horizontal="right"/>
    </xf>
    <xf numFmtId="166" fontId="1" fillId="0" borderId="0" applyAlignment="1" pivotButton="0" quotePrefix="0" xfId="0">
      <alignment horizontal="right"/>
    </xf>
    <xf numFmtId="167" fontId="1" fillId="0" borderId="0" pivotButton="0" quotePrefix="0" xfId="0"/>
    <xf numFmtId="164" fontId="5" fillId="4" borderId="0" applyAlignment="1" pivotButton="0" quotePrefix="0" xfId="0">
      <alignment horizontal="left"/>
    </xf>
    <xf numFmtId="0" fontId="5" fillId="4" borderId="0" pivotButton="0" quotePrefix="0" xfId="0"/>
    <xf numFmtId="167" fontId="1" fillId="4" borderId="0" pivotButton="0" quotePrefix="0" xfId="0"/>
    <xf numFmtId="168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2" fillId="0" borderId="1" pivotButton="0" quotePrefix="0" xfId="0"/>
    <xf numFmtId="0" fontId="1" fillId="0" borderId="1" pivotButton="0" quotePrefix="0" xfId="0"/>
    <xf numFmtId="1" fontId="2" fillId="0" borderId="1" pivotButton="0" quotePrefix="0" xfId="0"/>
    <xf numFmtId="169" fontId="1" fillId="0" borderId="0" pivotButton="0" quotePrefix="0" xfId="0"/>
    <xf numFmtId="0" fontId="4" fillId="6" borderId="0" applyAlignment="1" pivotButton="0" quotePrefix="0" xfId="0">
      <alignment horizontal="left"/>
    </xf>
    <xf numFmtId="0" fontId="1" fillId="6" borderId="0" pivotButton="0" quotePrefix="0" xfId="0"/>
    <xf numFmtId="0" fontId="1" fillId="0" borderId="0" applyAlignment="1" pivotButton="0" quotePrefix="0" xfId="0">
      <alignment wrapText="1"/>
    </xf>
    <xf numFmtId="0" fontId="1" fillId="7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left"/>
    </xf>
    <xf numFmtId="169" fontId="2" fillId="0" borderId="0" pivotButton="0" quotePrefix="0" xfId="0"/>
    <xf numFmtId="0" fontId="6" fillId="0" borderId="0" applyAlignment="1" pivotButton="0" quotePrefix="0" xfId="0">
      <alignment horizontal="left"/>
    </xf>
    <xf numFmtId="169" fontId="4" fillId="0" borderId="0" applyAlignment="1" pivotButton="0" quotePrefix="0" xfId="0">
      <alignment horizontal="left"/>
    </xf>
    <xf numFmtId="0" fontId="4" fillId="0" borderId="0" pivotButton="0" quotePrefix="0" xfId="0"/>
    <xf numFmtId="0" fontId="6" fillId="0" borderId="0" pivotButton="0" quotePrefix="0" xfId="0"/>
    <xf numFmtId="169" fontId="4" fillId="0" borderId="0" pivotButton="0" quotePrefix="0" xfId="0"/>
    <xf numFmtId="0" fontId="1" fillId="0" borderId="2" pivotButton="0" quotePrefix="0" xfId="0"/>
    <xf numFmtId="0" fontId="7" fillId="0" borderId="0" pivotButton="0" quotePrefix="0" xfId="0"/>
    <xf numFmtId="169" fontId="7" fillId="0" borderId="0" pivotButton="0" quotePrefix="0" xfId="0"/>
    <xf numFmtId="0" fontId="0" fillId="0" borderId="0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8" fillId="0" borderId="0" applyAlignment="1" pivotButton="0" quotePrefix="0" xfId="0">
      <alignment horizontal="center"/>
    </xf>
    <xf numFmtId="0" fontId="10" fillId="0" borderId="0" pivotButton="0" quotePrefix="0" xfId="0"/>
    <xf numFmtId="167" fontId="10" fillId="0" borderId="0" pivotButton="0" quotePrefix="0" xfId="0"/>
    <xf numFmtId="0" fontId="0" fillId="0" borderId="4" pivotButton="0" quotePrefix="0" xfId="0"/>
    <xf numFmtId="0" fontId="10" fillId="0" borderId="4" pivotButton="0" quotePrefix="0" xfId="0"/>
    <xf numFmtId="170" fontId="0" fillId="0" borderId="0" pivotButton="0" quotePrefix="0" xfId="0"/>
    <xf numFmtId="0" fontId="0" fillId="0" borderId="0" applyAlignment="1" pivotButton="0" quotePrefix="0" xfId="0">
      <alignment wrapText="1"/>
    </xf>
    <xf numFmtId="169" fontId="0" fillId="0" borderId="0" pivotButton="0" quotePrefix="0" xfId="0"/>
    <xf numFmtId="0" fontId="9" fillId="0" borderId="3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horizontal="center"/>
      <protection locked="0" hidden="0"/>
    </xf>
    <xf numFmtId="0" fontId="0" fillId="0" borderId="5" pivotButton="0" quotePrefix="0" xfId="0"/>
    <xf numFmtId="0" fontId="0" fillId="0" borderId="2" pivotButton="0" quotePrefix="0" xfId="0"/>
    <xf numFmtId="0" fontId="0" fillId="0" borderId="3" pivotButton="0" quotePrefix="0" xfId="0"/>
    <xf numFmtId="0" fontId="1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Lucida Sans Unicode"/>
        <a:cs typeface="Tahoma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5"/>
  <sheetViews>
    <sheetView tabSelected="1" zoomScaleNormal="100" workbookViewId="0">
      <selection activeCell="C11" sqref="C11"/>
    </sheetView>
  </sheetViews>
  <sheetFormatPr baseColWidth="8" defaultColWidth="11.5703125" defaultRowHeight="36"/>
  <cols>
    <col width="20.28515625" customWidth="1" style="46" min="1" max="1"/>
    <col width="18.5703125" customWidth="1" style="57" min="2" max="2"/>
    <col width="15.140625" customWidth="1" style="57" min="3" max="3"/>
    <col width="8.85546875" customWidth="1" style="48" min="4" max="4"/>
    <col width="8.7109375" customWidth="1" style="48" min="5" max="9"/>
    <col width="8.7109375" customWidth="1" min="10" max="256"/>
  </cols>
  <sheetData>
    <row r="1" ht="36.2" customHeight="1">
      <c r="A1" s="56" t="inlineStr">
        <is>
          <t xml:space="preserve">Master List </t>
        </is>
      </c>
      <c r="C1" s="58" t="n"/>
    </row>
    <row r="2" ht="36.2" customHeight="1">
      <c r="A2" s="59" t="n"/>
      <c r="B2" s="59" t="n"/>
      <c r="C2" s="60" t="n"/>
    </row>
    <row r="3" ht="36.2" customHeight="1"/>
    <row r="4" ht="36.2" customHeight="1">
      <c r="A4" t="inlineStr">
        <is>
          <t>ADDRESS</t>
        </is>
      </c>
      <c r="B4" s="61" t="inlineStr">
        <is>
          <t xml:space="preserve">PURCHASE PRICE </t>
        </is>
      </c>
      <c r="C4" s="61" t="inlineStr">
        <is>
          <t xml:space="preserve">PROFIT / LOSS </t>
        </is>
      </c>
    </row>
    <row r="5" ht="36.2" customHeight="1">
      <c r="B5" s="46" t="n"/>
      <c r="C5" s="46" t="n"/>
    </row>
    <row r="6" ht="36.2" customHeight="1">
      <c r="B6" s="46" t="n"/>
      <c r="C6" s="46" t="n"/>
    </row>
    <row r="7" ht="36.2" customHeight="1">
      <c r="B7" s="46" t="n"/>
      <c r="C7" s="46" t="n"/>
    </row>
    <row r="8" ht="36.2" customHeight="1">
      <c r="B8" s="46" t="n"/>
      <c r="C8" s="46" t="n"/>
    </row>
    <row r="9" ht="36.2" customHeight="1">
      <c r="B9" s="46" t="n"/>
      <c r="C9" s="46" t="n"/>
    </row>
    <row r="10" ht="36.2" customHeight="1">
      <c r="B10" s="46" t="n"/>
      <c r="C10" s="46" t="n"/>
    </row>
    <row r="11" ht="36.2" customHeight="1">
      <c r="B11" s="46" t="n"/>
      <c r="C11" s="46" t="n"/>
    </row>
    <row r="12" ht="36.2" customHeight="1">
      <c r="B12" s="46" t="n"/>
      <c r="C12" s="46" t="n"/>
    </row>
    <row r="13" ht="36.2" customHeight="1">
      <c r="B13" s="46" t="n"/>
      <c r="C13" s="46" t="n"/>
    </row>
    <row r="14" ht="36.2" customHeight="1">
      <c r="B14" s="46" t="n"/>
      <c r="C14" s="46" t="n"/>
    </row>
    <row r="15" ht="36.2" customHeight="1">
      <c r="B15" s="46" t="n"/>
      <c r="C15" s="46" t="n"/>
    </row>
    <row r="16" ht="36.2" customHeight="1">
      <c r="B16" s="46" t="n"/>
      <c r="C16" s="46" t="n"/>
    </row>
    <row r="17" ht="36.2" customHeight="1">
      <c r="B17" s="46" t="n"/>
      <c r="C17" s="46" t="n"/>
    </row>
    <row r="18" ht="36.2" customHeight="1">
      <c r="B18" s="46" t="n"/>
      <c r="C18" s="46" t="n"/>
    </row>
    <row r="19" ht="36.2" customHeight="1">
      <c r="B19" s="46" t="n"/>
      <c r="C19" s="46" t="n"/>
    </row>
    <row r="20" ht="36.2" customHeight="1">
      <c r="B20" s="46" t="n"/>
      <c r="C20" s="46" t="n"/>
    </row>
    <row r="21" ht="36.2" customHeight="1">
      <c r="B21" s="46" t="n"/>
      <c r="C21" s="46" t="n"/>
    </row>
    <row r="22" ht="36.2" customHeight="1">
      <c r="B22" s="46" t="n"/>
      <c r="C22" s="46" t="n"/>
    </row>
    <row r="23" ht="36.2" customHeight="1">
      <c r="B23" s="46" t="n"/>
      <c r="C23" s="46" t="n"/>
    </row>
    <row r="24" ht="36.2" customHeight="1">
      <c r="B24" s="46" t="n"/>
      <c r="C24" s="46" t="n"/>
    </row>
    <row r="25" ht="36.2" customHeight="1">
      <c r="B25" s="46" t="n"/>
      <c r="C25" s="46" t="n"/>
    </row>
    <row r="26" ht="36.2" customHeight="1">
      <c r="B26" s="46" t="n"/>
      <c r="C26" s="46" t="n"/>
    </row>
    <row r="27" ht="36.2" customHeight="1">
      <c r="B27" s="46" t="n"/>
      <c r="C27" s="46" t="n"/>
    </row>
    <row r="28" ht="36.2" customHeight="1">
      <c r="B28" s="46" t="n"/>
      <c r="C28" s="46" t="n"/>
    </row>
    <row r="29" ht="36.2" customHeight="1">
      <c r="B29" s="46" t="n"/>
      <c r="C29" s="46" t="n"/>
    </row>
    <row r="30" ht="36.2" customHeight="1">
      <c r="B30" s="46" t="n"/>
      <c r="C30" s="46" t="n"/>
    </row>
    <row r="31" ht="36.2" customHeight="1">
      <c r="B31" s="46" t="n"/>
      <c r="C31" s="46" t="n"/>
    </row>
    <row r="32" ht="36.2" customHeight="1">
      <c r="B32" s="46" t="n"/>
      <c r="C32" s="46" t="n"/>
    </row>
    <row r="33" ht="36.2" customHeight="1">
      <c r="B33" s="46" t="n"/>
      <c r="C33" s="46" t="n"/>
    </row>
    <row r="34" ht="36.2" customHeight="1">
      <c r="B34" s="46" t="n"/>
      <c r="C34" s="46" t="n"/>
    </row>
    <row r="35" ht="36.2" customHeight="1">
      <c r="B35" s="46" t="n"/>
      <c r="C35" s="46" t="n"/>
    </row>
    <row r="36" ht="36.2" customHeight="1">
      <c r="B36" s="46" t="n"/>
      <c r="C36" s="46" t="n"/>
    </row>
    <row r="37" ht="36.2" customHeight="1">
      <c r="B37" s="46" t="n"/>
      <c r="C37" s="46" t="n"/>
    </row>
    <row r="38" ht="36.2" customHeight="1">
      <c r="B38" s="46" t="n"/>
      <c r="C38" s="46" t="n"/>
    </row>
    <row r="39" ht="36.2" customHeight="1">
      <c r="B39" s="46" t="n"/>
      <c r="C39" s="46" t="n"/>
    </row>
    <row r="40" ht="36.2" customHeight="1">
      <c r="B40" s="46" t="n"/>
      <c r="C40" s="46" t="n"/>
    </row>
    <row r="41" ht="36.2" customHeight="1">
      <c r="B41" s="46" t="n"/>
      <c r="C41" s="46" t="n"/>
    </row>
    <row r="42" ht="36.2" customHeight="1">
      <c r="B42" s="46" t="n"/>
      <c r="C42" s="46" t="n"/>
    </row>
    <row r="43" ht="36.2" customHeight="1">
      <c r="B43" s="46" t="n"/>
      <c r="C43" s="46" t="n"/>
    </row>
    <row r="44" ht="36.2" customHeight="1">
      <c r="B44" s="46" t="n"/>
      <c r="C44" s="46" t="n"/>
    </row>
    <row r="45" ht="36.2" customHeight="1">
      <c r="B45" s="46" t="n"/>
      <c r="C45" s="46" t="n"/>
    </row>
    <row r="46" ht="36.2" customHeight="1">
      <c r="B46" s="46" t="n"/>
      <c r="C46" s="46" t="n"/>
    </row>
    <row r="47" ht="36.2" customHeight="1">
      <c r="B47" s="46" t="n"/>
      <c r="C47" s="46" t="n"/>
    </row>
    <row r="48" ht="36.2" customHeight="1">
      <c r="B48" s="46" t="n"/>
      <c r="C48" s="46" t="n"/>
    </row>
    <row r="49" ht="36.2" customHeight="1">
      <c r="B49" s="46" t="n"/>
      <c r="C49" s="46" t="n"/>
    </row>
    <row r="50" ht="36.2" customHeight="1">
      <c r="B50" s="46" t="n"/>
      <c r="C50" s="46" t="n"/>
    </row>
    <row r="51" ht="36.2" customHeight="1">
      <c r="B51" s="46" t="n"/>
      <c r="C51" s="46" t="n"/>
    </row>
    <row r="52" ht="36.2" customHeight="1">
      <c r="B52" s="46" t="n"/>
      <c r="C52" s="46" t="n"/>
    </row>
    <row r="53" ht="36.2" customHeight="1">
      <c r="B53" s="46" t="n"/>
      <c r="C53" s="46" t="n"/>
    </row>
    <row r="54" ht="36.2" customHeight="1">
      <c r="B54" s="46" t="n"/>
      <c r="C54" s="46" t="n"/>
    </row>
    <row r="55" ht="36.2" customHeight="1">
      <c r="B55" s="46" t="n"/>
      <c r="C55" s="46" t="n"/>
    </row>
    <row r="56" ht="36.2" customHeight="1">
      <c r="B56" s="46" t="n"/>
      <c r="C56" s="46" t="n"/>
    </row>
    <row r="57" ht="36.2" customHeight="1">
      <c r="B57" s="46" t="n"/>
      <c r="C57" s="46" t="n"/>
    </row>
    <row r="58" ht="36.2" customHeight="1">
      <c r="B58" s="46" t="n"/>
      <c r="C58" s="46" t="n"/>
    </row>
    <row r="59" ht="36.2" customHeight="1">
      <c r="B59" s="46" t="n"/>
      <c r="C59" s="46" t="n"/>
    </row>
    <row r="60" ht="36.2" customHeight="1">
      <c r="B60" s="46" t="n"/>
      <c r="C60" s="46" t="n"/>
    </row>
    <row r="61" ht="36.2" customHeight="1">
      <c r="B61" s="46" t="n"/>
      <c r="C61" s="46" t="n"/>
    </row>
    <row r="62" ht="36.2" customHeight="1">
      <c r="B62" s="46" t="n"/>
      <c r="C62" s="46" t="n"/>
    </row>
    <row r="63" ht="36.2" customHeight="1">
      <c r="B63" s="46" t="n"/>
      <c r="C63" s="46" t="n"/>
    </row>
    <row r="64" ht="36.2" customHeight="1">
      <c r="B64" s="46" t="n"/>
      <c r="C64" s="46" t="n"/>
    </row>
    <row r="65" ht="36.2" customHeight="1">
      <c r="B65" s="46" t="n"/>
      <c r="C65" s="46" t="n"/>
    </row>
    <row r="66" ht="36.2" customHeight="1">
      <c r="B66" s="46" t="n"/>
      <c r="C66" s="46" t="n"/>
    </row>
    <row r="67" ht="36.2" customHeight="1">
      <c r="B67" s="46" t="n"/>
      <c r="C67" s="46" t="n"/>
    </row>
    <row r="68" ht="36.2" customHeight="1">
      <c r="B68" s="46" t="n"/>
      <c r="C68" s="46" t="n"/>
    </row>
    <row r="69" ht="36.2" customHeight="1">
      <c r="B69" s="46" t="n"/>
      <c r="C69" s="46" t="n"/>
    </row>
    <row r="70" ht="36.2" customHeight="1">
      <c r="B70" s="46" t="n"/>
      <c r="C70" s="46" t="n"/>
    </row>
    <row r="71" ht="36.2" customHeight="1">
      <c r="B71" s="46" t="n"/>
      <c r="C71" s="46" t="n"/>
    </row>
    <row r="72" ht="36.2" customHeight="1">
      <c r="B72" s="46" t="n"/>
      <c r="C72" s="46" t="n"/>
    </row>
    <row r="73" ht="36.2" customHeight="1">
      <c r="B73" s="46" t="n"/>
      <c r="C73" s="46" t="n"/>
    </row>
    <row r="74" ht="36.2" customHeight="1">
      <c r="B74" s="46" t="n"/>
      <c r="C74" s="46" t="n"/>
    </row>
    <row r="75" ht="36.2" customHeight="1">
      <c r="B75" s="46" t="n"/>
      <c r="C75" s="46" t="n"/>
    </row>
  </sheetData>
  <mergeCells count="1">
    <mergeCell ref="A1:C2"/>
  </mergeCells>
  <pageMargins left="0" right="0" top="0" bottom="0" header="0.511811023622047" footer="0.511811023622047"/>
  <pageSetup orientation="portrait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0"/>
  <sheetViews>
    <sheetView topLeftCell="A10" zoomScaleNormal="100" workbookViewId="0">
      <selection activeCell="A1" sqref="A1"/>
    </sheetView>
  </sheetViews>
  <sheetFormatPr baseColWidth="8" defaultColWidth="11.5703125" defaultRowHeight="15"/>
  <cols>
    <col width="55.28515625" customWidth="1" min="1" max="1"/>
    <col width="17.42578125" customWidth="1" min="2" max="2"/>
    <col width="18.85546875" customWidth="1" min="3" max="3"/>
    <col width="15" customWidth="1" min="4" max="4"/>
    <col width="8.7109375" customWidth="1" min="5" max="6"/>
    <col width="12.28515625" customWidth="1" min="7" max="7"/>
    <col width="8.7109375" customWidth="1" min="8" max="10"/>
    <col width="29" customWidth="1" min="11" max="11"/>
    <col width="14" customWidth="1" style="49" min="12" max="12"/>
    <col width="16" customWidth="1" min="13" max="13"/>
    <col width="8.7109375" customWidth="1" min="14" max="256"/>
  </cols>
  <sheetData>
    <row r="1" ht="15.4" customHeight="1">
      <c r="A1" t="inlineStr">
        <is>
          <t>Private Lending Build Financing</t>
        </is>
      </c>
    </row>
    <row r="3" ht="15.4" customHeight="1">
      <c r="A3" t="inlineStr">
        <is>
          <t xml:space="preserve">Credit Line based on rate of Prime + 2.75% </t>
        </is>
      </c>
    </row>
    <row r="4" ht="15.4" customHeight="1">
      <c r="A4" t="inlineStr">
        <is>
          <t>Lender Fee would be 1.25% of the total loan amount requested</t>
        </is>
      </c>
    </row>
    <row r="5" ht="15.4" customHeight="1">
      <c r="A5" t="inlineStr">
        <is>
          <t>Broker Fee would be 0.75% of the total loan amount requested</t>
        </is>
      </c>
    </row>
    <row r="6" ht="15.4" customHeight="1">
      <c r="A6" t="inlineStr">
        <is>
          <t>Please see below for varying rate reduction scenarios</t>
        </is>
      </c>
      <c r="K6" t="inlineStr">
        <is>
          <t xml:space="preserve">Prime </t>
        </is>
      </c>
      <c r="L6" s="50" t="n">
        <v>0.06950000000000001</v>
      </c>
    </row>
    <row r="7" ht="15.4" customHeight="1">
      <c r="K7" t="inlineStr">
        <is>
          <t>Interest rate Prime + 3</t>
        </is>
      </c>
      <c r="L7" s="50" t="n">
        <v>0.09950000000000001</v>
      </c>
    </row>
    <row r="8" ht="15.4" customHeight="1">
      <c r="A8" t="inlineStr">
        <is>
          <t>$1,800,000 Credit Line Request for Build</t>
        </is>
      </c>
      <c r="D8" t="inlineStr">
        <is>
          <t>Fee Expense</t>
        </is>
      </c>
      <c r="K8" s="51" t="n"/>
      <c r="L8" s="52" t="n"/>
      <c r="M8" s="51" t="n"/>
    </row>
    <row r="9" ht="15.4" customHeight="1">
      <c r="A9" t="inlineStr">
        <is>
          <t>Lender Fee - $22,500</t>
        </is>
      </c>
      <c r="D9" s="49" t="n">
        <v>22500</v>
      </c>
      <c r="G9" s="53">
        <f>SUM(D14:D25)+36000</f>
        <v/>
      </c>
    </row>
    <row r="10" ht="15.4" customHeight="1">
      <c r="A10" t="inlineStr">
        <is>
          <t>Broker Fee - $13,500</t>
        </is>
      </c>
      <c r="D10" s="49" t="n">
        <v>13500</v>
      </c>
    </row>
    <row r="12" ht="15.4" customHeight="1">
      <c r="A12" t="inlineStr">
        <is>
          <t>Today Prime rate is 6.95%</t>
        </is>
      </c>
    </row>
    <row r="13" ht="15.4" customHeight="1">
      <c r="A13" t="inlineStr">
        <is>
          <t>Draw Schedule 12 month build, equal draws monthly</t>
        </is>
      </c>
      <c r="B13" t="inlineStr">
        <is>
          <t>Timeline (month)</t>
        </is>
      </c>
      <c r="C13" t="inlineStr">
        <is>
          <t>Interest Rate (Today)</t>
        </is>
      </c>
      <c r="D13" t="inlineStr">
        <is>
          <t>Interest Expense</t>
        </is>
      </c>
      <c r="K13" t="inlineStr">
        <is>
          <t xml:space="preserve">Puchase Price </t>
        </is>
      </c>
      <c r="M13" s="49" t="n">
        <v>2200000</v>
      </c>
    </row>
    <row r="14" ht="23.85" customHeight="1">
      <c r="A14" s="49" t="n">
        <v>150000</v>
      </c>
      <c r="B14" t="n">
        <v>1</v>
      </c>
      <c r="C14" s="50" t="n">
        <v>0.097</v>
      </c>
      <c r="D14" s="53">
        <f>(C14*A14)/12</f>
        <v/>
      </c>
      <c r="K14" s="54" t="inlineStr">
        <is>
          <t xml:space="preserve">35% Down Payment
Hard Cash </t>
        </is>
      </c>
      <c r="L14" s="49">
        <f>M13*0.35</f>
        <v/>
      </c>
    </row>
    <row r="15" ht="15.4" customHeight="1">
      <c r="A15" s="49" t="n">
        <v>300000</v>
      </c>
      <c r="B15" t="n">
        <v>2</v>
      </c>
      <c r="C15" s="50" t="n">
        <v>0.097</v>
      </c>
      <c r="D15" s="53">
        <f>(C15*A15)/12</f>
        <v/>
      </c>
      <c r="K15" t="inlineStr">
        <is>
          <t xml:space="preserve">Remaining - Line of credit </t>
        </is>
      </c>
      <c r="M15" s="49">
        <f>M13-L14</f>
        <v/>
      </c>
    </row>
    <row r="16" ht="15.4" customHeight="1">
      <c r="A16" s="49" t="n">
        <v>450000</v>
      </c>
      <c r="B16" t="n">
        <v>3</v>
      </c>
      <c r="C16" s="50" t="n">
        <v>0.097</v>
      </c>
      <c r="D16" s="53">
        <f>(C16*A16)/12</f>
        <v/>
      </c>
      <c r="K16" s="51" t="n"/>
      <c r="L16" s="52" t="n"/>
      <c r="M16" s="51" t="n"/>
    </row>
    <row r="17" ht="15.4" customHeight="1">
      <c r="A17" s="49" t="n">
        <v>600000</v>
      </c>
      <c r="B17" t="n">
        <v>4</v>
      </c>
      <c r="C17" s="50" t="n">
        <v>0.097</v>
      </c>
      <c r="D17" s="53">
        <f>(C17*A17)/12</f>
        <v/>
      </c>
    </row>
    <row r="18" ht="15.4" customHeight="1">
      <c r="A18" s="49" t="n">
        <v>750000</v>
      </c>
      <c r="B18" t="n">
        <v>5</v>
      </c>
      <c r="C18" s="50" t="n">
        <v>0.097</v>
      </c>
      <c r="D18" s="53">
        <f>(C18*A18)/12</f>
        <v/>
      </c>
    </row>
    <row r="19" ht="15.4" customHeight="1">
      <c r="A19" s="49" t="n">
        <v>900000</v>
      </c>
      <c r="B19" t="n">
        <v>6</v>
      </c>
      <c r="C19" s="50" t="n">
        <v>0.097</v>
      </c>
      <c r="D19" s="53">
        <f>(C19*A19)/12</f>
        <v/>
      </c>
      <c r="K19" s="51" t="n"/>
      <c r="L19" s="52" t="n"/>
      <c r="M19" s="51" t="n"/>
    </row>
    <row r="20" ht="23.85" customHeight="1">
      <c r="A20" s="49" t="n">
        <v>1050000</v>
      </c>
      <c r="B20" t="n">
        <v>7</v>
      </c>
      <c r="C20" s="50" t="n">
        <v>0.097</v>
      </c>
      <c r="D20" s="53">
        <f>(C20*A20)/12</f>
        <v/>
      </c>
      <c r="K20" s="54" t="inlineStr">
        <is>
          <t>24 months Payment
10% Interest to Hard Cash Lender</t>
        </is>
      </c>
      <c r="L20" s="49">
        <f>(L14*0.1)*2</f>
        <v/>
      </c>
    </row>
    <row r="21" ht="15.4" customHeight="1">
      <c r="A21" s="49" t="n">
        <v>1200000</v>
      </c>
      <c r="B21" t="n">
        <v>8</v>
      </c>
      <c r="C21" s="50" t="n">
        <v>0.097</v>
      </c>
      <c r="D21" s="53">
        <f>(C21*A21)/12</f>
        <v/>
      </c>
      <c r="K21" t="inlineStr">
        <is>
          <t>Payment to Hard Cash Lender 10%</t>
        </is>
      </c>
    </row>
    <row r="22" ht="15.4" customHeight="1">
      <c r="A22" s="49" t="n">
        <v>1350000</v>
      </c>
      <c r="B22" t="n">
        <v>9</v>
      </c>
      <c r="C22" s="50" t="n">
        <v>0.097</v>
      </c>
      <c r="D22" s="53">
        <f>(C22*A22)/12</f>
        <v/>
      </c>
    </row>
    <row r="23" ht="15.4" customHeight="1">
      <c r="A23" s="49" t="n">
        <v>1500000</v>
      </c>
      <c r="B23" t="n">
        <v>10</v>
      </c>
      <c r="C23" s="50" t="n">
        <v>0.097</v>
      </c>
      <c r="D23" s="53">
        <f>(C23*A23)/12</f>
        <v/>
      </c>
    </row>
    <row r="24" ht="15.4" customHeight="1">
      <c r="A24" s="49" t="n">
        <v>1650000</v>
      </c>
      <c r="B24" t="n">
        <v>11</v>
      </c>
      <c r="C24" s="50" t="n">
        <v>0.097</v>
      </c>
      <c r="D24" s="53">
        <f>(C24*A24)/12</f>
        <v/>
      </c>
      <c r="K24" t="inlineStr">
        <is>
          <t>24 Months Payments To Line of Credit</t>
        </is>
      </c>
      <c r="L24" s="49">
        <f>(M15*L7)*2</f>
        <v/>
      </c>
    </row>
    <row r="25" ht="15.4" customHeight="1">
      <c r="A25" s="49" t="n">
        <v>1800000</v>
      </c>
      <c r="B25" t="n">
        <v>12</v>
      </c>
      <c r="C25" s="50" t="n">
        <v>0.097</v>
      </c>
      <c r="D25" s="53">
        <f>(C25*A25)/12</f>
        <v/>
      </c>
    </row>
    <row r="26" ht="15.4" customHeight="1">
      <c r="A26" t="inlineStr">
        <is>
          <t>TOTAL EXPENSE</t>
        </is>
      </c>
      <c r="D26" s="53">
        <f>SUM(D14:D25)+SUM(D9:D10)</f>
        <v/>
      </c>
      <c r="E26" t="inlineStr">
        <is>
          <t>*Including Lender/Broker fees</t>
        </is>
      </c>
    </row>
    <row r="27" ht="15.4" customHeight="1">
      <c r="K27" t="inlineStr">
        <is>
          <t xml:space="preserve">TOTAl Interest on Land </t>
        </is>
      </c>
      <c r="L27" s="49">
        <f>SUM(L20:L24)</f>
        <v/>
      </c>
    </row>
    <row r="28" ht="15.4" customHeight="1">
      <c r="A28" t="inlineStr">
        <is>
          <t>Prime Rate with (0.25%) reduction from present = 6.70%Prime</t>
        </is>
      </c>
    </row>
    <row r="29" ht="15.4" customHeight="1">
      <c r="A29" t="inlineStr">
        <is>
          <t>Draw Schedule 12 month build, equal draws monthly</t>
        </is>
      </c>
      <c r="B29" t="inlineStr">
        <is>
          <t>Timeline (month)</t>
        </is>
      </c>
      <c r="C29" t="inlineStr">
        <is>
          <t>Interest Rate (0.25%)</t>
        </is>
      </c>
      <c r="D29" t="inlineStr">
        <is>
          <t>Interest Expense</t>
        </is>
      </c>
    </row>
    <row r="30" ht="15.4" customHeight="1">
      <c r="A30" s="49" t="n">
        <v>150000</v>
      </c>
      <c r="B30" t="n">
        <v>1</v>
      </c>
      <c r="C30" s="50" t="n">
        <v>0.0945</v>
      </c>
      <c r="D30" s="53">
        <f>(C30*A30)/12</f>
        <v/>
      </c>
    </row>
    <row r="31" ht="15.4" customHeight="1">
      <c r="A31" s="49" t="n">
        <v>300000</v>
      </c>
      <c r="B31" t="n">
        <v>2</v>
      </c>
      <c r="C31" s="50" t="n">
        <v>0.0945</v>
      </c>
      <c r="D31" s="53">
        <f>(C31*A31)/12</f>
        <v/>
      </c>
    </row>
    <row r="32" ht="15.4" customHeight="1">
      <c r="A32" s="49" t="n">
        <v>450000</v>
      </c>
      <c r="B32" t="n">
        <v>3</v>
      </c>
      <c r="C32" s="50" t="n">
        <v>0.0945</v>
      </c>
      <c r="D32" s="53">
        <f>(C32*A32)/12</f>
        <v/>
      </c>
    </row>
    <row r="33" ht="15.4" customHeight="1">
      <c r="A33" s="49" t="n">
        <v>600000</v>
      </c>
      <c r="B33" t="n">
        <v>4</v>
      </c>
      <c r="C33" s="50" t="n">
        <v>0.0945</v>
      </c>
      <c r="D33" s="53">
        <f>(C33*A33)/12</f>
        <v/>
      </c>
    </row>
    <row r="34" ht="15.4" customHeight="1">
      <c r="A34" s="49" t="n">
        <v>750000</v>
      </c>
      <c r="B34" t="n">
        <v>5</v>
      </c>
      <c r="C34" s="50" t="n">
        <v>0.0945</v>
      </c>
      <c r="D34" s="53">
        <f>(C34*A34)/12</f>
        <v/>
      </c>
    </row>
    <row r="35" ht="15.4" customHeight="1">
      <c r="A35" s="49" t="n">
        <v>900000</v>
      </c>
      <c r="B35" t="n">
        <v>6</v>
      </c>
      <c r="C35" s="50" t="n">
        <v>0.0945</v>
      </c>
      <c r="D35" s="53">
        <f>(C35*A35)/12</f>
        <v/>
      </c>
    </row>
    <row r="36" ht="15.4" customHeight="1">
      <c r="A36" s="49" t="n">
        <v>1050000</v>
      </c>
      <c r="B36" t="n">
        <v>7</v>
      </c>
      <c r="C36" s="50" t="n">
        <v>0.0945</v>
      </c>
      <c r="D36" s="53">
        <f>(C36*A36)/12</f>
        <v/>
      </c>
    </row>
    <row r="37" ht="15.4" customHeight="1">
      <c r="A37" s="49" t="n">
        <v>1200000</v>
      </c>
      <c r="B37" t="n">
        <v>8</v>
      </c>
      <c r="C37" s="50" t="n">
        <v>0.0945</v>
      </c>
      <c r="D37" s="53">
        <f>(C37*A37)/12</f>
        <v/>
      </c>
      <c r="K37" t="inlineStr">
        <is>
          <t xml:space="preserve">Monthly Payment </t>
        </is>
      </c>
      <c r="L37" s="49">
        <f>L24/24</f>
        <v/>
      </c>
    </row>
    <row r="38" ht="15.4" customHeight="1">
      <c r="A38" s="49" t="n">
        <v>1350000</v>
      </c>
      <c r="B38" t="n">
        <v>9</v>
      </c>
      <c r="C38" s="50" t="n">
        <v>0.0945</v>
      </c>
      <c r="D38" s="53">
        <f>(C38*A38)/12</f>
        <v/>
      </c>
    </row>
    <row r="39" ht="23.85" customHeight="1">
      <c r="A39" s="49" t="n">
        <v>1500000</v>
      </c>
      <c r="B39" t="n">
        <v>10</v>
      </c>
      <c r="C39" s="50" t="n">
        <v>0.0945</v>
      </c>
      <c r="D39" s="53">
        <f>(C39*A39)/12</f>
        <v/>
      </c>
      <c r="K39" s="54" t="inlineStr">
        <is>
          <t>Total Amount Needed by Hard Cash Lender</t>
        </is>
      </c>
      <c r="M39" s="55">
        <f>L14+L24</f>
        <v/>
      </c>
    </row>
    <row r="40" ht="15.4" customHeight="1">
      <c r="A40" s="49" t="n">
        <v>1650000</v>
      </c>
      <c r="B40" t="n">
        <v>11</v>
      </c>
      <c r="C40" s="50" t="n">
        <v>0.0945</v>
      </c>
      <c r="D40" s="53">
        <f>(C40*A40)/12</f>
        <v/>
      </c>
    </row>
    <row r="41" ht="15.4" customHeight="1">
      <c r="A41" s="49" t="n">
        <v>1800000</v>
      </c>
      <c r="B41" t="n">
        <v>12</v>
      </c>
      <c r="C41" s="50" t="n">
        <v>0.0945</v>
      </c>
      <c r="D41" s="53">
        <f>(C41*A41)/12</f>
        <v/>
      </c>
    </row>
    <row r="42" ht="15.4" customHeight="1">
      <c r="A42" t="inlineStr">
        <is>
          <t>TOTAL EXPENSE</t>
        </is>
      </c>
      <c r="D42" s="53">
        <f>SUM(D30:D41)+SUM(D9:D10)</f>
        <v/>
      </c>
      <c r="E42" t="inlineStr">
        <is>
          <t>*Including Lender/Broker fees</t>
        </is>
      </c>
    </row>
    <row r="44" ht="15.4" customHeight="1">
      <c r="A44" t="inlineStr">
        <is>
          <t>Prime Rate with (0.50%) reduction from present = 6.45%Prime</t>
        </is>
      </c>
    </row>
    <row r="45" ht="15.4" customHeight="1">
      <c r="A45" t="inlineStr">
        <is>
          <t>Draw Schedule 12 month build, equal draws monthly</t>
        </is>
      </c>
      <c r="B45" t="inlineStr">
        <is>
          <t>Timeline (month)</t>
        </is>
      </c>
      <c r="C45" t="inlineStr">
        <is>
          <t>Interest Rate (0.50%)</t>
        </is>
      </c>
      <c r="D45" t="inlineStr">
        <is>
          <t>Interest Expense</t>
        </is>
      </c>
    </row>
    <row r="46" ht="15.4" customHeight="1">
      <c r="A46" s="49" t="n">
        <v>150000</v>
      </c>
      <c r="B46" t="n">
        <v>1</v>
      </c>
      <c r="C46" s="50" t="n">
        <v>0.092</v>
      </c>
      <c r="D46" s="53">
        <f>(C46*A46)/12</f>
        <v/>
      </c>
    </row>
    <row r="47" ht="15.4" customHeight="1">
      <c r="A47" s="49" t="n">
        <v>300000</v>
      </c>
      <c r="B47" t="n">
        <v>2</v>
      </c>
      <c r="C47" s="50" t="n">
        <v>0.092</v>
      </c>
      <c r="D47" s="53">
        <f>(C47*A47)/12</f>
        <v/>
      </c>
    </row>
    <row r="48" ht="15.4" customHeight="1">
      <c r="A48" s="49" t="n">
        <v>450000</v>
      </c>
      <c r="B48" t="n">
        <v>3</v>
      </c>
      <c r="C48" s="50" t="n">
        <v>0.092</v>
      </c>
      <c r="D48" s="53">
        <f>(C48*A48)/12</f>
        <v/>
      </c>
    </row>
    <row r="49" ht="15.4" customHeight="1">
      <c r="A49" s="49" t="n">
        <v>600000</v>
      </c>
      <c r="B49" t="n">
        <v>4</v>
      </c>
      <c r="C49" s="50" t="n">
        <v>0.092</v>
      </c>
      <c r="D49" s="53">
        <f>(C49*A49)/12</f>
        <v/>
      </c>
    </row>
    <row r="50" ht="15.4" customHeight="1">
      <c r="A50" s="49" t="n">
        <v>750000</v>
      </c>
      <c r="B50" t="n">
        <v>5</v>
      </c>
      <c r="C50" s="50" t="n">
        <v>0.092</v>
      </c>
      <c r="D50" s="53">
        <f>(C50*A50)/12</f>
        <v/>
      </c>
    </row>
    <row r="51" ht="15.4" customHeight="1">
      <c r="A51" s="49" t="n">
        <v>900000</v>
      </c>
      <c r="B51" t="n">
        <v>6</v>
      </c>
      <c r="C51" s="50" t="n">
        <v>0.092</v>
      </c>
      <c r="D51" s="53">
        <f>(C51*A51)/12</f>
        <v/>
      </c>
    </row>
    <row r="52" ht="15.4" customHeight="1">
      <c r="A52" s="49" t="n">
        <v>1050000</v>
      </c>
      <c r="B52" t="n">
        <v>7</v>
      </c>
      <c r="C52" s="50" t="n">
        <v>0.092</v>
      </c>
      <c r="D52" s="53">
        <f>(C52*A52)/12</f>
        <v/>
      </c>
    </row>
    <row r="53" ht="15.4" customHeight="1">
      <c r="A53" s="49" t="n">
        <v>1200000</v>
      </c>
      <c r="B53" t="n">
        <v>8</v>
      </c>
      <c r="C53" s="50" t="n">
        <v>0.092</v>
      </c>
      <c r="D53" s="53">
        <f>(C53*A53)/12</f>
        <v/>
      </c>
    </row>
    <row r="54" ht="15.4" customHeight="1">
      <c r="A54" s="49" t="n">
        <v>1350000</v>
      </c>
      <c r="B54" t="n">
        <v>9</v>
      </c>
      <c r="C54" s="50" t="n">
        <v>0.092</v>
      </c>
      <c r="D54" s="53">
        <f>(C54*A54)/12</f>
        <v/>
      </c>
    </row>
    <row r="55" ht="15.4" customHeight="1">
      <c r="A55" s="49" t="n">
        <v>1500000</v>
      </c>
      <c r="B55" t="n">
        <v>10</v>
      </c>
      <c r="C55" s="50" t="n">
        <v>0.092</v>
      </c>
      <c r="D55" s="53">
        <f>(C55*A55)/12</f>
        <v/>
      </c>
    </row>
    <row r="56" ht="15.4" customHeight="1">
      <c r="A56" s="49" t="n">
        <v>1650000</v>
      </c>
      <c r="B56" t="n">
        <v>11</v>
      </c>
      <c r="C56" s="50" t="n">
        <v>0.092</v>
      </c>
      <c r="D56" s="53">
        <f>(C56*A56)/12</f>
        <v/>
      </c>
    </row>
    <row r="57" ht="15.4" customHeight="1">
      <c r="A57" s="49" t="n">
        <v>1800000</v>
      </c>
      <c r="B57" t="n">
        <v>12</v>
      </c>
      <c r="C57" s="50" t="n">
        <v>0.092</v>
      </c>
      <c r="D57" s="53">
        <f>(C57*A57)/12</f>
        <v/>
      </c>
    </row>
    <row r="58" ht="15.4" customHeight="1">
      <c r="A58" t="inlineStr">
        <is>
          <t>TOTAL EXPENSE</t>
        </is>
      </c>
      <c r="D58" s="53">
        <f>SUM(D46:D57)+SUM(D9:D10)</f>
        <v/>
      </c>
      <c r="E58" t="inlineStr">
        <is>
          <t>*Including Lender/Broker fees</t>
        </is>
      </c>
    </row>
    <row r="60" ht="15.4" customHeight="1">
      <c r="A60" t="inlineStr">
        <is>
          <t>Prime Rate with (0.75%) reduction from present = 6.20%Prime</t>
        </is>
      </c>
    </row>
    <row r="61" ht="15.4" customHeight="1">
      <c r="A61" t="inlineStr">
        <is>
          <t>Draw Schedule 12 month build, equal draws monthly</t>
        </is>
      </c>
      <c r="B61" t="inlineStr">
        <is>
          <t>Timeline (month)</t>
        </is>
      </c>
      <c r="C61" t="inlineStr">
        <is>
          <t>Interest Rate (0.75%)</t>
        </is>
      </c>
      <c r="D61" t="inlineStr">
        <is>
          <t>Interest Expense</t>
        </is>
      </c>
    </row>
    <row r="62" ht="15.4" customHeight="1">
      <c r="A62" s="49" t="n">
        <v>150000</v>
      </c>
      <c r="B62" t="n">
        <v>1</v>
      </c>
      <c r="C62" s="50" t="n">
        <v>0.0895</v>
      </c>
      <c r="D62" s="53">
        <f>(C62*A62)/12</f>
        <v/>
      </c>
    </row>
    <row r="63" ht="15.4" customHeight="1">
      <c r="A63" s="49" t="n">
        <v>300000</v>
      </c>
      <c r="B63" t="n">
        <v>2</v>
      </c>
      <c r="C63" s="50" t="n">
        <v>0.0895</v>
      </c>
      <c r="D63" s="53">
        <f>(C63*A63)/12</f>
        <v/>
      </c>
    </row>
    <row r="64" ht="15.4" customHeight="1">
      <c r="A64" s="49" t="n">
        <v>450000</v>
      </c>
      <c r="B64" t="n">
        <v>3</v>
      </c>
      <c r="C64" s="50" t="n">
        <v>0.0895</v>
      </c>
      <c r="D64" s="53">
        <f>(C64*A64)/12</f>
        <v/>
      </c>
    </row>
    <row r="65" ht="15.4" customHeight="1">
      <c r="A65" s="49" t="n">
        <v>600000</v>
      </c>
      <c r="B65" t="n">
        <v>4</v>
      </c>
      <c r="C65" s="50" t="n">
        <v>0.0895</v>
      </c>
      <c r="D65" s="53">
        <f>(C65*A65)/12</f>
        <v/>
      </c>
    </row>
    <row r="66" ht="15.4" customHeight="1">
      <c r="A66" s="49" t="n">
        <v>750000</v>
      </c>
      <c r="B66" t="n">
        <v>5</v>
      </c>
      <c r="C66" s="50" t="n">
        <v>0.0895</v>
      </c>
      <c r="D66" s="53">
        <f>(C66*A66)/12</f>
        <v/>
      </c>
    </row>
    <row r="67" ht="15.4" customHeight="1">
      <c r="A67" s="49" t="n">
        <v>900000</v>
      </c>
      <c r="B67" t="n">
        <v>6</v>
      </c>
      <c r="C67" s="50" t="n">
        <v>0.0895</v>
      </c>
      <c r="D67" s="53">
        <f>(C67*A67)/12</f>
        <v/>
      </c>
    </row>
    <row r="68" ht="15.4" customHeight="1">
      <c r="A68" s="49" t="n">
        <v>1050000</v>
      </c>
      <c r="B68" t="n">
        <v>7</v>
      </c>
      <c r="C68" s="50" t="n">
        <v>0.0895</v>
      </c>
      <c r="D68" s="53">
        <f>(C68*A68)/12</f>
        <v/>
      </c>
    </row>
    <row r="69" ht="15.4" customHeight="1">
      <c r="A69" s="49" t="n">
        <v>1200000</v>
      </c>
      <c r="B69" t="n">
        <v>8</v>
      </c>
      <c r="C69" s="50" t="n">
        <v>0.0895</v>
      </c>
      <c r="D69" s="53">
        <f>(C69*A69)/12</f>
        <v/>
      </c>
    </row>
    <row r="70" ht="15.4" customHeight="1">
      <c r="A70" s="49" t="n">
        <v>1350000</v>
      </c>
      <c r="B70" t="n">
        <v>9</v>
      </c>
      <c r="C70" s="50" t="n">
        <v>0.0895</v>
      </c>
      <c r="D70" s="53">
        <f>(C70*A70)/12</f>
        <v/>
      </c>
    </row>
    <row r="71" ht="15.4" customHeight="1">
      <c r="A71" s="49" t="n">
        <v>1500000</v>
      </c>
      <c r="B71" t="n">
        <v>10</v>
      </c>
      <c r="C71" s="50" t="n">
        <v>0.0895</v>
      </c>
      <c r="D71" s="53">
        <f>(C71*A71)/12</f>
        <v/>
      </c>
    </row>
    <row r="72" ht="15.4" customHeight="1">
      <c r="A72" s="49" t="n">
        <v>1650000</v>
      </c>
      <c r="B72" t="n">
        <v>11</v>
      </c>
      <c r="C72" s="50" t="n">
        <v>0.0895</v>
      </c>
      <c r="D72" s="53">
        <f>(C72*A72)/12</f>
        <v/>
      </c>
    </row>
    <row r="73" ht="15.4" customHeight="1">
      <c r="A73" s="49" t="n">
        <v>1800000</v>
      </c>
      <c r="B73" t="n">
        <v>12</v>
      </c>
      <c r="C73" s="50" t="n">
        <v>0.0895</v>
      </c>
      <c r="D73" s="53">
        <f>(C73*A73)/12</f>
        <v/>
      </c>
    </row>
    <row r="74" ht="15.4" customHeight="1">
      <c r="A74" t="inlineStr">
        <is>
          <t>TOTAL EXPENSE</t>
        </is>
      </c>
      <c r="D74" s="53">
        <f>SUM(D62:D73)+SUM(D9:D10)</f>
        <v/>
      </c>
      <c r="E74" t="inlineStr">
        <is>
          <t>*Including Lender/Broker fees</t>
        </is>
      </c>
    </row>
    <row r="76" ht="15.4" customHeight="1">
      <c r="A76" t="inlineStr">
        <is>
          <t>Prime Rate with (1.00%) reduction from present = 5.95%Prime</t>
        </is>
      </c>
    </row>
    <row r="77" ht="15.4" customHeight="1">
      <c r="A77" t="inlineStr">
        <is>
          <t>Draw Schedule 12 month build, equal draws monthly</t>
        </is>
      </c>
      <c r="B77" t="inlineStr">
        <is>
          <t>Timeline (month)</t>
        </is>
      </c>
      <c r="C77" t="inlineStr">
        <is>
          <t>Interest Rate (1.00%)</t>
        </is>
      </c>
      <c r="D77" t="inlineStr">
        <is>
          <t>Interest Expense</t>
        </is>
      </c>
    </row>
    <row r="78" ht="15.4" customHeight="1">
      <c r="A78" s="49" t="n">
        <v>150000</v>
      </c>
      <c r="B78" t="n">
        <v>1</v>
      </c>
      <c r="C78" s="50" t="n">
        <v>0.08699999999999999</v>
      </c>
      <c r="D78" s="53">
        <f>(C78*A78)/12</f>
        <v/>
      </c>
    </row>
    <row r="79" ht="15.4" customHeight="1">
      <c r="A79" s="49" t="n">
        <v>300000</v>
      </c>
      <c r="B79" t="n">
        <v>2</v>
      </c>
      <c r="C79" s="50" t="n">
        <v>0.08699999999999999</v>
      </c>
      <c r="D79" s="53">
        <f>(C79*A79)/12</f>
        <v/>
      </c>
    </row>
    <row r="80" ht="15.4" customHeight="1">
      <c r="A80" s="49" t="n">
        <v>450000</v>
      </c>
      <c r="B80" t="n">
        <v>3</v>
      </c>
      <c r="C80" s="50" t="n">
        <v>0.08699999999999999</v>
      </c>
      <c r="D80" s="53">
        <f>(C80*A80)/12</f>
        <v/>
      </c>
    </row>
    <row r="81" ht="15.4" customHeight="1">
      <c r="A81" s="49" t="n">
        <v>600000</v>
      </c>
      <c r="B81" t="n">
        <v>4</v>
      </c>
      <c r="C81" s="50" t="n">
        <v>0.08699999999999999</v>
      </c>
      <c r="D81" s="53">
        <f>(C81*A81)/12</f>
        <v/>
      </c>
    </row>
    <row r="82" ht="15.4" customHeight="1">
      <c r="A82" s="49" t="n">
        <v>750000</v>
      </c>
      <c r="B82" t="n">
        <v>5</v>
      </c>
      <c r="C82" s="50" t="n">
        <v>0.08699999999999999</v>
      </c>
      <c r="D82" s="53">
        <f>(C82*A82)/12</f>
        <v/>
      </c>
    </row>
    <row r="83" ht="15.4" customHeight="1">
      <c r="A83" s="49" t="n">
        <v>900000</v>
      </c>
      <c r="B83" t="n">
        <v>6</v>
      </c>
      <c r="C83" s="50" t="n">
        <v>0.08699999999999999</v>
      </c>
      <c r="D83" s="53">
        <f>(C83*A83)/12</f>
        <v/>
      </c>
    </row>
    <row r="84" ht="15.4" customHeight="1">
      <c r="A84" s="49" t="n">
        <v>1050000</v>
      </c>
      <c r="B84" t="n">
        <v>7</v>
      </c>
      <c r="C84" s="50" t="n">
        <v>0.08699999999999999</v>
      </c>
      <c r="D84" s="53">
        <f>(C84*A84)/12</f>
        <v/>
      </c>
    </row>
    <row r="85" ht="15.4" customHeight="1">
      <c r="A85" s="49" t="n">
        <v>1200000</v>
      </c>
      <c r="B85" t="n">
        <v>8</v>
      </c>
      <c r="C85" s="50" t="n">
        <v>0.08699999999999999</v>
      </c>
      <c r="D85" s="53">
        <f>(C85*A85)/12</f>
        <v/>
      </c>
    </row>
    <row r="86" ht="15.4" customHeight="1">
      <c r="A86" s="49" t="n">
        <v>1350000</v>
      </c>
      <c r="B86" t="n">
        <v>9</v>
      </c>
      <c r="C86" s="50" t="n">
        <v>0.08699999999999999</v>
      </c>
      <c r="D86" s="53">
        <f>(C86*A86)/12</f>
        <v/>
      </c>
    </row>
    <row r="87" ht="15.4" customHeight="1">
      <c r="A87" s="49" t="n">
        <v>1500000</v>
      </c>
      <c r="B87" t="n">
        <v>10</v>
      </c>
      <c r="C87" s="50" t="n">
        <v>0.08699999999999999</v>
      </c>
      <c r="D87" s="53">
        <f>(C87*A87)/12</f>
        <v/>
      </c>
    </row>
    <row r="88" ht="15.4" customHeight="1">
      <c r="A88" s="49" t="n">
        <v>1650000</v>
      </c>
      <c r="B88" t="n">
        <v>11</v>
      </c>
      <c r="C88" s="50" t="n">
        <v>0.08699999999999999</v>
      </c>
      <c r="D88" s="53">
        <f>(C88*A88)/12</f>
        <v/>
      </c>
    </row>
    <row r="89" ht="15.4" customHeight="1">
      <c r="A89" s="49" t="n">
        <v>1800000</v>
      </c>
      <c r="B89" t="n">
        <v>12</v>
      </c>
      <c r="C89" s="50" t="n">
        <v>0.08699999999999999</v>
      </c>
      <c r="D89" s="53">
        <f>(C89*A89)/12</f>
        <v/>
      </c>
    </row>
    <row r="90" ht="15.4" customHeight="1">
      <c r="A90" t="inlineStr">
        <is>
          <t>TOTAL EXPENSE</t>
        </is>
      </c>
      <c r="D90" s="53">
        <f>SUM(D78:D89)+SUM(D9:D10)</f>
        <v/>
      </c>
      <c r="E90" t="inlineStr">
        <is>
          <t>*Including Lender/Broker fees</t>
        </is>
      </c>
    </row>
  </sheetData>
  <pageMargins left="0" right="0" top="0" bottom="0" header="0.511811023622047" footer="0.511811023622047"/>
  <pageSetup orientation="portrait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1.5703125" defaultRowHeight="12.75"/>
  <cols>
    <col width="8.7109375" customWidth="1" min="1" max="256"/>
  </cols>
  <sheetData/>
  <pageMargins left="0" right="0" top="0" bottom="0" header="0.511811023622047" footer="0.511811023622047"/>
  <pageSetup orientation="portrait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en-CA</dc:language>
  <dcterms:created xmlns:dcterms="http://purl.org/dc/terms/" xmlns:xsi="http://www.w3.org/2001/XMLSchema-instance" xsi:type="dcterms:W3CDTF">2024-10-17T06:23:50Z</dcterms:created>
  <dcterms:modified xmlns:dcterms="http://purl.org/dc/terms/" xmlns:xsi="http://www.w3.org/2001/XMLSchema-instance" xsi:type="dcterms:W3CDTF">2024-10-23T18:44:20Z</dcterms:modified>
  <cp:lastModifiedBy>Justice P</cp:lastModifiedBy>
  <cp:revision>8</cp:revision>
</cp:coreProperties>
</file>