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5" i="1" l="1"/>
  <c r="Q6" i="1"/>
  <c r="Q7" i="1"/>
  <c r="Q4" i="1"/>
  <c r="P5" i="1"/>
  <c r="P6" i="1"/>
  <c r="P7" i="1"/>
  <c r="P4" i="1"/>
  <c r="G30" i="1"/>
  <c r="G31" i="1"/>
  <c r="G32" i="1"/>
  <c r="G29" i="1"/>
  <c r="G24" i="1"/>
  <c r="G25" i="1"/>
  <c r="G26" i="1"/>
  <c r="G23" i="1"/>
  <c r="G18" i="1"/>
  <c r="G19" i="1"/>
  <c r="G20" i="1"/>
  <c r="G17" i="1"/>
  <c r="G12" i="1"/>
  <c r="G13" i="1"/>
  <c r="G14" i="1"/>
  <c r="G11" i="1"/>
  <c r="G4" i="1"/>
  <c r="G5" i="1"/>
  <c r="G6" i="1"/>
  <c r="G7" i="1"/>
  <c r="G8" i="1"/>
  <c r="G3" i="1"/>
  <c r="F30" i="1" l="1"/>
  <c r="F31" i="1"/>
  <c r="F32" i="1"/>
  <c r="F29" i="1"/>
  <c r="F24" i="1"/>
  <c r="F25" i="1"/>
  <c r="F26" i="1"/>
  <c r="F23" i="1"/>
  <c r="F18" i="1"/>
  <c r="F19" i="1"/>
  <c r="F20" i="1"/>
  <c r="F17" i="1"/>
  <c r="F12" i="1"/>
  <c r="F13" i="1"/>
  <c r="F14" i="1"/>
  <c r="F11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<sst xmlns="http://schemas.openxmlformats.org/spreadsheetml/2006/main" count="67" uniqueCount="29">
  <si>
    <t xml:space="preserve">Onbekende </t>
  </si>
  <si>
    <t>Piek</t>
  </si>
  <si>
    <t>Tr rel.</t>
  </si>
  <si>
    <t>Combinatie 1</t>
  </si>
  <si>
    <t>Stof</t>
  </si>
  <si>
    <t>anthraquinone</t>
  </si>
  <si>
    <t>anthraldehyde</t>
  </si>
  <si>
    <t>anthracene</t>
  </si>
  <si>
    <t>IS</t>
  </si>
  <si>
    <t>Combinatie 2</t>
  </si>
  <si>
    <t>MF</t>
  </si>
  <si>
    <t>fluorene</t>
  </si>
  <si>
    <t>acenaphtenol</t>
  </si>
  <si>
    <t>pyrene</t>
  </si>
  <si>
    <t>Combinatie 3</t>
  </si>
  <si>
    <t>bezanthrone</t>
  </si>
  <si>
    <t>antraldehyde</t>
  </si>
  <si>
    <t>naphtalene</t>
  </si>
  <si>
    <t>Combinatie 4</t>
  </si>
  <si>
    <t>/</t>
  </si>
  <si>
    <t>Plaatgetal</t>
  </si>
  <si>
    <t>Tr (min)</t>
  </si>
  <si>
    <t>MF (min)</t>
  </si>
  <si>
    <t>Breedte (min)</t>
  </si>
  <si>
    <t>Breedte (cm)</t>
  </si>
  <si>
    <t>MF (cm)</t>
  </si>
  <si>
    <t xml:space="preserve">Np </t>
  </si>
  <si>
    <t>MF Np</t>
  </si>
  <si>
    <r>
      <t xml:space="preserve">z </t>
    </r>
    <r>
      <rPr>
        <b/>
        <sz val="11"/>
        <color theme="1"/>
        <rFont val="Calibri"/>
        <family val="2"/>
      </rPr>
      <t>± MF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</si>
</sst>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8" formatCode="0.0000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Fill="1" applyBorder="1"/>
    <xf numFmtId="0" fontId="1" fillId="0" borderId="0" xfId="0" applyFont="1" applyFill="1" applyBorder="1"/>
    <xf numFmtId="0" fontId="0" fillId="0" borderId="1" xfId="0" applyFill="1" applyBorder="1"/>
    <xf numFmtId="168" fontId="0" fillId="0" borderId="1" xfId="0" applyNumberFormat="1" applyBorder="1"/>
    <xf numFmtId="2" fontId="0" fillId="0" borderId="1" xfId="0" applyNumberFormat="1" applyFill="1" applyBorder="1"/>
    <xf numFmtId="16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workbookViewId="0">
      <selection activeCell="L19" sqref="L19"/>
    </sheetView>
  </sheetViews>
  <sheetFormatPr defaultRowHeight="15" x14ac:dyDescent="0.25"/>
  <cols>
    <col min="2" max="2" width="12.7109375" bestFit="1" customWidth="1"/>
    <col min="7" max="7" width="9.5703125" bestFit="1" customWidth="1"/>
    <col min="8" max="8" width="14.28515625" bestFit="1" customWidth="1"/>
    <col min="10" max="10" width="12.42578125" bestFit="1" customWidth="1"/>
    <col min="12" max="12" width="13.5703125" bestFit="1" customWidth="1"/>
    <col min="14" max="14" width="13.5703125" bestFit="1" customWidth="1"/>
  </cols>
  <sheetData>
    <row r="2" spans="2:17" x14ac:dyDescent="0.25">
      <c r="B2" s="2" t="s">
        <v>0</v>
      </c>
      <c r="C2" s="2" t="s">
        <v>1</v>
      </c>
      <c r="D2" s="2" t="s">
        <v>21</v>
      </c>
      <c r="E2" s="2" t="s">
        <v>22</v>
      </c>
      <c r="F2" s="2" t="s">
        <v>2</v>
      </c>
      <c r="G2" s="2" t="s">
        <v>10</v>
      </c>
      <c r="H2" s="3" t="s">
        <v>4</v>
      </c>
      <c r="J2" s="3" t="s">
        <v>20</v>
      </c>
      <c r="K2" s="8"/>
    </row>
    <row r="3" spans="2:17" x14ac:dyDescent="0.25">
      <c r="C3" s="1">
        <v>1</v>
      </c>
      <c r="D3" s="5">
        <v>1.83</v>
      </c>
      <c r="E3" s="5">
        <v>1E-3</v>
      </c>
      <c r="F3" s="10">
        <f>D3/$D$8</f>
        <v>0.18115224707978619</v>
      </c>
      <c r="G3" s="10">
        <f>(SQRT((0.001/D3)^2+(0.001/$D$8)^2))*F3</f>
        <v>1.0060142747983611E-4</v>
      </c>
      <c r="H3" s="1" t="s">
        <v>19</v>
      </c>
      <c r="J3" s="2" t="s">
        <v>3</v>
      </c>
      <c r="K3" s="2" t="s">
        <v>1</v>
      </c>
      <c r="L3" s="2" t="s">
        <v>24</v>
      </c>
      <c r="M3" s="3" t="s">
        <v>25</v>
      </c>
      <c r="N3" s="3" t="s">
        <v>23</v>
      </c>
      <c r="O3" s="3" t="s">
        <v>22</v>
      </c>
      <c r="P3" s="3" t="s">
        <v>26</v>
      </c>
      <c r="Q3" s="3" t="s">
        <v>27</v>
      </c>
    </row>
    <row r="4" spans="2:17" x14ac:dyDescent="0.25">
      <c r="C4" s="1">
        <v>2</v>
      </c>
      <c r="D4" s="5">
        <v>5.8129999999999997</v>
      </c>
      <c r="E4" s="5">
        <v>1E-3</v>
      </c>
      <c r="F4" s="10">
        <f t="shared" ref="F4:F8" si="0">D4/$D$8</f>
        <v>0.57543060780043553</v>
      </c>
      <c r="G4" s="10">
        <f t="shared" ref="G4:G8" si="1">(SQRT((0.001/D4)^2+(0.001/$D$8)^2))*F4</f>
        <v>1.1420925613254264E-4</v>
      </c>
      <c r="H4" s="1" t="s">
        <v>15</v>
      </c>
      <c r="K4" s="1">
        <v>1</v>
      </c>
      <c r="L4" s="1">
        <v>0.3</v>
      </c>
      <c r="M4" s="1">
        <v>0.1</v>
      </c>
      <c r="N4" s="11">
        <v>0.169626</v>
      </c>
      <c r="O4" s="9">
        <v>0.06</v>
      </c>
      <c r="P4" s="12">
        <f>($K$9^2*F11^2)/(N4^2)</f>
        <v>66.729178333176776</v>
      </c>
      <c r="Q4" s="12">
        <f>SQRT(((2*$K$9*F11^2/N4^2)*$L$9)^2+((2*F11*$K$9^2/N4^2)*G11)^2+(((-2)*$K$9^2*F11^2/N4^(-3))*O4)^2)</f>
        <v>0.56851027918280761</v>
      </c>
    </row>
    <row r="5" spans="2:17" x14ac:dyDescent="0.25">
      <c r="C5" s="1">
        <v>3</v>
      </c>
      <c r="D5" s="5">
        <v>7.5330000000000004</v>
      </c>
      <c r="E5" s="5">
        <v>1E-3</v>
      </c>
      <c r="F5" s="10">
        <f t="shared" si="0"/>
        <v>0.74569392199564444</v>
      </c>
      <c r="G5" s="10">
        <f t="shared" si="1"/>
        <v>1.2348258858154205E-4</v>
      </c>
      <c r="H5" s="1" t="s">
        <v>12</v>
      </c>
      <c r="K5" s="1">
        <v>2</v>
      </c>
      <c r="L5" s="1">
        <v>0.3</v>
      </c>
      <c r="M5" s="1">
        <v>0.1</v>
      </c>
      <c r="N5" s="11">
        <v>0.169626</v>
      </c>
      <c r="O5" s="9">
        <v>0.06</v>
      </c>
      <c r="P5" s="12">
        <f t="shared" ref="P5:P7" si="2">($K$9^2*F12^2)/(N5^2)</f>
        <v>88.688797028751353</v>
      </c>
      <c r="Q5" s="12">
        <f t="shared" ref="Q5:Q7" si="3">SQRT(((2*$K$9*F12^2/N5^2)*$L$9)^2+((2*F12*$K$9^2/N5^2)*G12)^2+(((-2)*$K$9^2*F12^2/N5^(-3))*O5)^2)</f>
        <v>0.75545212626390568</v>
      </c>
    </row>
    <row r="6" spans="2:17" x14ac:dyDescent="0.25">
      <c r="C6" s="1">
        <v>4</v>
      </c>
      <c r="D6" s="5">
        <v>8.2479999999999993</v>
      </c>
      <c r="E6" s="5">
        <v>1E-3</v>
      </c>
      <c r="F6" s="10">
        <f t="shared" si="0"/>
        <v>0.81647198574539681</v>
      </c>
      <c r="G6" s="10">
        <f t="shared" si="1"/>
        <v>1.2779438660832045E-4</v>
      </c>
      <c r="H6" s="1" t="s">
        <v>7</v>
      </c>
      <c r="K6" s="1">
        <v>3</v>
      </c>
      <c r="L6" s="1">
        <v>0.3</v>
      </c>
      <c r="M6" s="1">
        <v>0.1</v>
      </c>
      <c r="N6" s="11">
        <v>0.169626</v>
      </c>
      <c r="O6" s="9">
        <v>0.06</v>
      </c>
      <c r="P6" s="13">
        <f t="shared" si="2"/>
        <v>126.72940063877016</v>
      </c>
      <c r="Q6" s="13">
        <f t="shared" si="3"/>
        <v>1.0792910790808494</v>
      </c>
    </row>
    <row r="7" spans="2:17" x14ac:dyDescent="0.25">
      <c r="C7" s="1">
        <v>5</v>
      </c>
      <c r="D7" s="5">
        <v>9.4819999999999993</v>
      </c>
      <c r="E7" s="5">
        <v>1E-3</v>
      </c>
      <c r="F7" s="10">
        <f t="shared" si="0"/>
        <v>0.93862601465056417</v>
      </c>
      <c r="G7" s="10">
        <f t="shared" si="1"/>
        <v>1.3576543122249688E-4</v>
      </c>
      <c r="H7" s="1" t="s">
        <v>13</v>
      </c>
      <c r="K7" s="1">
        <v>4</v>
      </c>
      <c r="L7" s="1">
        <v>0.3</v>
      </c>
      <c r="M7" s="1">
        <v>0.1</v>
      </c>
      <c r="N7" s="11">
        <v>0.169626</v>
      </c>
      <c r="O7" s="9">
        <v>0.06</v>
      </c>
      <c r="P7" s="13">
        <f t="shared" si="2"/>
        <v>191.93354403331739</v>
      </c>
      <c r="Q7" s="13">
        <f t="shared" si="3"/>
        <v>1.6343727056996402</v>
      </c>
    </row>
    <row r="8" spans="2:17" x14ac:dyDescent="0.25">
      <c r="C8" s="1">
        <v>6</v>
      </c>
      <c r="D8" s="5">
        <v>10.102</v>
      </c>
      <c r="E8" s="5">
        <v>1E-3</v>
      </c>
      <c r="F8" s="10">
        <f t="shared" si="0"/>
        <v>1</v>
      </c>
      <c r="G8" s="10">
        <f t="shared" si="1"/>
        <v>1.3999342331945109E-4</v>
      </c>
      <c r="H8" s="1" t="s">
        <v>8</v>
      </c>
    </row>
    <row r="9" spans="2:17" x14ac:dyDescent="0.25">
      <c r="D9" s="6"/>
      <c r="E9" s="6"/>
      <c r="J9" s="2" t="s">
        <v>28</v>
      </c>
      <c r="K9" s="9">
        <v>2.35</v>
      </c>
      <c r="L9" s="1">
        <v>0.01</v>
      </c>
    </row>
    <row r="10" spans="2:17" x14ac:dyDescent="0.25">
      <c r="B10" s="2" t="s">
        <v>3</v>
      </c>
      <c r="C10" s="2" t="s">
        <v>1</v>
      </c>
      <c r="D10" s="2" t="s">
        <v>21</v>
      </c>
      <c r="E10" s="2" t="s">
        <v>22</v>
      </c>
      <c r="F10" s="2" t="s">
        <v>2</v>
      </c>
      <c r="G10" s="2" t="s">
        <v>10</v>
      </c>
      <c r="H10" s="3" t="s">
        <v>4</v>
      </c>
    </row>
    <row r="11" spans="2:17" x14ac:dyDescent="0.25">
      <c r="C11" s="1">
        <v>1</v>
      </c>
      <c r="D11" s="5">
        <v>5.9269999999999996</v>
      </c>
      <c r="E11" s="5">
        <v>1E-3</v>
      </c>
      <c r="F11" s="10">
        <f>D11/$D$14</f>
        <v>0.58963390370075608</v>
      </c>
      <c r="G11" s="10">
        <f>(SQRT((0.001/D11)^2+(0.001/$D$14)^2))*F11</f>
        <v>1.1548856919615122E-4</v>
      </c>
      <c r="H11" s="1" t="s">
        <v>5</v>
      </c>
      <c r="P11" s="4"/>
    </row>
    <row r="12" spans="2:17" x14ac:dyDescent="0.25">
      <c r="C12" s="1">
        <v>2</v>
      </c>
      <c r="D12" s="5">
        <v>6.8330000000000002</v>
      </c>
      <c r="E12" s="5">
        <v>1E-3</v>
      </c>
      <c r="F12" s="10">
        <f t="shared" ref="F12:F14" si="4">D12/$D$14</f>
        <v>0.67976522085157187</v>
      </c>
      <c r="G12" s="10">
        <f t="shared" ref="G12:G14" si="5">(SQRT((0.001/D12)^2+(0.001/$D$14)^2))*F12</f>
        <v>1.2029101806054415E-4</v>
      </c>
      <c r="H12" s="1" t="s">
        <v>6</v>
      </c>
    </row>
    <row r="13" spans="2:17" x14ac:dyDescent="0.25">
      <c r="C13" s="1">
        <v>3</v>
      </c>
      <c r="D13" s="5">
        <v>8.1679999999999993</v>
      </c>
      <c r="E13" s="5">
        <v>1E-3</v>
      </c>
      <c r="F13" s="10">
        <f t="shared" si="4"/>
        <v>0.81257461201750891</v>
      </c>
      <c r="G13" s="10">
        <f t="shared" si="5"/>
        <v>1.2818519290635854E-4</v>
      </c>
      <c r="H13" s="1" t="s">
        <v>7</v>
      </c>
    </row>
    <row r="14" spans="2:17" x14ac:dyDescent="0.25">
      <c r="C14" s="1">
        <v>4</v>
      </c>
      <c r="D14" s="5">
        <v>10.052</v>
      </c>
      <c r="E14" s="5">
        <v>1E-3</v>
      </c>
      <c r="F14" s="10">
        <f t="shared" si="4"/>
        <v>1</v>
      </c>
      <c r="G14" s="10">
        <f t="shared" si="5"/>
        <v>1.4068976943624106E-4</v>
      </c>
      <c r="H14" s="1" t="s">
        <v>8</v>
      </c>
    </row>
    <row r="15" spans="2:17" x14ac:dyDescent="0.25">
      <c r="D15" s="6"/>
      <c r="E15" s="6"/>
    </row>
    <row r="16" spans="2:17" x14ac:dyDescent="0.25">
      <c r="B16" s="2" t="s">
        <v>9</v>
      </c>
      <c r="C16" s="2" t="s">
        <v>1</v>
      </c>
      <c r="D16" s="2" t="s">
        <v>21</v>
      </c>
      <c r="E16" s="2" t="s">
        <v>22</v>
      </c>
      <c r="F16" s="2" t="s">
        <v>2</v>
      </c>
      <c r="G16" s="2" t="s">
        <v>10</v>
      </c>
      <c r="H16" s="3" t="s">
        <v>4</v>
      </c>
    </row>
    <row r="17" spans="2:8" x14ac:dyDescent="0.25">
      <c r="C17" s="1">
        <v>1</v>
      </c>
      <c r="D17" s="5">
        <v>5.17</v>
      </c>
      <c r="E17" s="5">
        <v>1E-3</v>
      </c>
      <c r="F17" s="10">
        <f>D17/$D$20</f>
        <v>0.54221289984268484</v>
      </c>
      <c r="G17" s="10">
        <f>(SQRT((0.001/D17)^2+(0.001/$D$20)^2))*F17</f>
        <v>1.193014090246979E-4</v>
      </c>
      <c r="H17" s="1" t="s">
        <v>11</v>
      </c>
    </row>
    <row r="18" spans="2:8" x14ac:dyDescent="0.25">
      <c r="C18" s="1">
        <v>2</v>
      </c>
      <c r="D18" s="5">
        <v>7.5869999999999997</v>
      </c>
      <c r="E18" s="5">
        <v>1E-3</v>
      </c>
      <c r="F18" s="10">
        <f t="shared" ref="F18:F20" si="6">D18/$D$20</f>
        <v>0.79570005243838482</v>
      </c>
      <c r="G18" s="10">
        <f t="shared" ref="G18:G20" si="7">(SQRT((0.001/D18)^2+(0.001/$D$20)^2))*F18</f>
        <v>1.3402654458178264E-4</v>
      </c>
      <c r="H18" s="1" t="s">
        <v>12</v>
      </c>
    </row>
    <row r="19" spans="2:8" x14ac:dyDescent="0.25">
      <c r="C19" s="1">
        <v>3</v>
      </c>
      <c r="D19" s="5">
        <v>8.92</v>
      </c>
      <c r="E19" s="5">
        <v>1E-3</v>
      </c>
      <c r="F19" s="10">
        <f t="shared" si="6"/>
        <v>0.9355007865757734</v>
      </c>
      <c r="G19" s="10">
        <f t="shared" si="7"/>
        <v>1.4361462453058897E-4</v>
      </c>
      <c r="H19" s="1" t="s">
        <v>13</v>
      </c>
    </row>
    <row r="20" spans="2:8" x14ac:dyDescent="0.25">
      <c r="C20" s="1">
        <v>4</v>
      </c>
      <c r="D20" s="5">
        <v>9.5350000000000001</v>
      </c>
      <c r="E20" s="5">
        <v>1E-3</v>
      </c>
      <c r="F20" s="10">
        <f t="shared" si="6"/>
        <v>1</v>
      </c>
      <c r="G20" s="10">
        <f t="shared" si="7"/>
        <v>1.4831815022266334E-4</v>
      </c>
      <c r="H20" s="1" t="s">
        <v>8</v>
      </c>
    </row>
    <row r="22" spans="2:8" x14ac:dyDescent="0.25">
      <c r="B22" s="2" t="s">
        <v>14</v>
      </c>
      <c r="C22" s="2" t="s">
        <v>1</v>
      </c>
      <c r="D22" s="2" t="s">
        <v>21</v>
      </c>
      <c r="E22" s="2" t="s">
        <v>22</v>
      </c>
      <c r="F22" s="2" t="s">
        <v>2</v>
      </c>
      <c r="G22" s="2" t="s">
        <v>10</v>
      </c>
      <c r="H22" s="3" t="s">
        <v>4</v>
      </c>
    </row>
    <row r="23" spans="2:8" x14ac:dyDescent="0.25">
      <c r="C23" s="1">
        <v>1</v>
      </c>
      <c r="D23" s="7">
        <v>5.5919999999999996</v>
      </c>
      <c r="E23" s="7">
        <v>1E-3</v>
      </c>
      <c r="F23" s="10">
        <f>D23/$D$26</f>
        <v>0.5726574500768048</v>
      </c>
      <c r="G23" s="10">
        <f>(SQRT((0.001/D23)^2+(0.001/$D$26)^2))*F23</f>
        <v>1.1800934924697867E-4</v>
      </c>
      <c r="H23" s="1" t="s">
        <v>15</v>
      </c>
    </row>
    <row r="24" spans="2:8" x14ac:dyDescent="0.25">
      <c r="C24" s="1">
        <v>2</v>
      </c>
      <c r="D24" s="7">
        <v>6.47</v>
      </c>
      <c r="E24" s="7">
        <v>1E-3</v>
      </c>
      <c r="F24" s="10">
        <f t="shared" ref="F24:F26" si="8">D24/$D$26</f>
        <v>0.66257040450588833</v>
      </c>
      <c r="G24" s="10">
        <f t="shared" ref="G24:G26" si="9">(SQRT((0.001/D24)^2+(0.001/$D$26)^2))*F24</f>
        <v>1.2284516842021496E-4</v>
      </c>
      <c r="H24" s="1" t="s">
        <v>16</v>
      </c>
    </row>
    <row r="25" spans="2:8" x14ac:dyDescent="0.25">
      <c r="C25" s="1">
        <v>3</v>
      </c>
      <c r="D25" s="7">
        <v>6.9729999999999999</v>
      </c>
      <c r="E25" s="7">
        <v>1E-3</v>
      </c>
      <c r="F25" s="10">
        <f t="shared" si="8"/>
        <v>0.71408090117767531</v>
      </c>
      <c r="G25" s="10">
        <f t="shared" si="9"/>
        <v>1.2583559402755157E-4</v>
      </c>
      <c r="H25" s="1" t="s">
        <v>11</v>
      </c>
    </row>
    <row r="26" spans="2:8" x14ac:dyDescent="0.25">
      <c r="C26" s="1">
        <v>4</v>
      </c>
      <c r="D26" s="7">
        <v>9.7650000000000006</v>
      </c>
      <c r="E26" s="7">
        <v>1E-3</v>
      </c>
      <c r="F26" s="10">
        <f t="shared" si="8"/>
        <v>1</v>
      </c>
      <c r="G26" s="10">
        <f t="shared" si="9"/>
        <v>1.4482473757020944E-4</v>
      </c>
      <c r="H26" s="1" t="s">
        <v>8</v>
      </c>
    </row>
    <row r="28" spans="2:8" x14ac:dyDescent="0.25">
      <c r="B28" s="2" t="s">
        <v>18</v>
      </c>
      <c r="C28" s="2" t="s">
        <v>1</v>
      </c>
      <c r="D28" s="2" t="s">
        <v>21</v>
      </c>
      <c r="E28" s="2" t="s">
        <v>22</v>
      </c>
      <c r="F28" s="2" t="s">
        <v>2</v>
      </c>
      <c r="G28" s="2" t="s">
        <v>10</v>
      </c>
      <c r="H28" s="3" t="s">
        <v>4</v>
      </c>
    </row>
    <row r="29" spans="2:8" x14ac:dyDescent="0.25">
      <c r="C29" s="1">
        <v>1</v>
      </c>
      <c r="D29" s="7">
        <v>5.8929999999999998</v>
      </c>
      <c r="E29" s="7">
        <v>1E-3</v>
      </c>
      <c r="F29" s="10">
        <f>D29/$D$32</f>
        <v>0.5872446437468859</v>
      </c>
      <c r="G29" s="10">
        <f>(SQRT((0.001/D29)^2+(0.001/$D$32)^2))*F29</f>
        <v>1.1556346617932997E-4</v>
      </c>
      <c r="H29" s="1" t="s">
        <v>5</v>
      </c>
    </row>
    <row r="30" spans="2:8" x14ac:dyDescent="0.25">
      <c r="C30" s="1">
        <v>2</v>
      </c>
      <c r="D30" s="7">
        <v>7.2750000000000004</v>
      </c>
      <c r="E30" s="7">
        <v>1E-3</v>
      </c>
      <c r="F30" s="10">
        <f t="shared" ref="F30:F32" si="10">D30/$D$32</f>
        <v>0.72496263079222723</v>
      </c>
      <c r="G30" s="10">
        <f t="shared" ref="G30:G32" si="11">(SQRT((0.001/D30)^2+(0.001/$D$32)^2))*F30</f>
        <v>1.2308320862590609E-4</v>
      </c>
      <c r="H30" s="1" t="s">
        <v>12</v>
      </c>
    </row>
    <row r="31" spans="2:8" x14ac:dyDescent="0.25">
      <c r="C31" s="1">
        <v>3</v>
      </c>
      <c r="D31" s="7">
        <v>8.1219999999999999</v>
      </c>
      <c r="E31" s="7">
        <v>1E-3</v>
      </c>
      <c r="F31" s="10">
        <f t="shared" si="10"/>
        <v>0.80936721474838069</v>
      </c>
      <c r="G31" s="10">
        <f t="shared" si="11"/>
        <v>1.2820102584220797E-4</v>
      </c>
      <c r="H31" s="1" t="s">
        <v>17</v>
      </c>
    </row>
    <row r="32" spans="2:8" x14ac:dyDescent="0.25">
      <c r="C32" s="1">
        <v>4</v>
      </c>
      <c r="D32" s="7">
        <v>10.035</v>
      </c>
      <c r="E32" s="7">
        <v>1E-3</v>
      </c>
      <c r="F32" s="10">
        <f t="shared" si="10"/>
        <v>1</v>
      </c>
      <c r="G32" s="10">
        <f t="shared" si="11"/>
        <v>1.4092810785980021E-4</v>
      </c>
      <c r="H32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Anné Thomas</dc:creator>
  <cp:lastModifiedBy>Anné Thomas</cp:lastModifiedBy>
  <dcterms:created xsi:type="dcterms:W3CDTF">2011-10-18T10:51:15Z</dcterms:created>
  <dcterms:modified xsi:type="dcterms:W3CDTF">2011-10-19T12:28:04Z</dcterms:modified>
</cp:coreProperties>
</file>